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B35" i="27" l="1"/>
  <c r="C35" i="27"/>
  <c r="E6" i="29" l="1"/>
  <c r="D6" i="29"/>
  <c r="C6" i="29"/>
  <c r="B6" i="29"/>
  <c r="E6" i="28"/>
  <c r="D6" i="28"/>
  <c r="C6" i="28"/>
  <c r="B6" i="28"/>
  <c r="E6" i="27"/>
  <c r="D6" i="27"/>
  <c r="C6" i="27"/>
  <c r="B6" i="27"/>
  <c r="C35" i="26" l="1"/>
  <c r="D35" i="26"/>
  <c r="E35" i="26"/>
  <c r="B35" i="26"/>
  <c r="C35" i="25"/>
  <c r="D35" i="25"/>
  <c r="E35" i="25"/>
  <c r="B35" i="25"/>
  <c r="C35" i="24"/>
  <c r="D35" i="24"/>
  <c r="E35" i="24"/>
  <c r="B35" i="24"/>
  <c r="C35" i="23"/>
  <c r="D35" i="23"/>
  <c r="E35" i="23"/>
  <c r="B35" i="23"/>
  <c r="C35" i="22"/>
  <c r="D35" i="22"/>
  <c r="E35" i="22"/>
  <c r="B35" i="22"/>
  <c r="C35" i="21"/>
  <c r="D35" i="21"/>
  <c r="E35" i="21"/>
  <c r="B35" i="21"/>
  <c r="C35" i="29"/>
  <c r="D35" i="29"/>
  <c r="E35" i="29"/>
  <c r="B35" i="29"/>
  <c r="D35" i="28"/>
  <c r="E35" i="28"/>
  <c r="C35" i="28"/>
  <c r="B35" i="28"/>
  <c r="D35" i="27"/>
  <c r="E35" i="27"/>
  <c r="C35" i="17"/>
  <c r="D35" i="17"/>
  <c r="E35" i="17"/>
  <c r="B35" i="17"/>
  <c r="C35" i="16"/>
  <c r="D35" i="16"/>
  <c r="E35" i="16"/>
  <c r="B35" i="16"/>
  <c r="C35" i="15"/>
  <c r="D35" i="15"/>
  <c r="E35" i="15"/>
  <c r="B35" i="15"/>
  <c r="C35" i="14"/>
  <c r="D35" i="14"/>
  <c r="E35" i="14"/>
  <c r="B35" i="14"/>
  <c r="C35" i="13"/>
  <c r="D35" i="13"/>
  <c r="E35" i="13"/>
  <c r="B35" i="13"/>
  <c r="C35" i="12"/>
  <c r="D35" i="12"/>
  <c r="E35" i="12"/>
  <c r="B35" i="12"/>
  <c r="C35" i="11"/>
  <c r="D35" i="11"/>
  <c r="E35" i="11"/>
  <c r="B35" i="11"/>
  <c r="C35" i="10"/>
  <c r="D35" i="10"/>
  <c r="E35" i="10"/>
  <c r="B35" i="10"/>
  <c r="C35" i="9"/>
  <c r="D35" i="9"/>
  <c r="E35" i="9"/>
  <c r="B35" i="9"/>
  <c r="C35" i="8"/>
  <c r="D35" i="8"/>
  <c r="E35" i="8"/>
  <c r="B35" i="8"/>
  <c r="C35" i="7"/>
  <c r="D35" i="7"/>
  <c r="E35" i="7"/>
  <c r="B35" i="7"/>
  <c r="C35" i="6"/>
  <c r="D35" i="6"/>
  <c r="E35" i="6"/>
  <c r="F35" i="6" s="1"/>
  <c r="B35" i="6"/>
  <c r="D19" i="4"/>
  <c r="E19" i="4"/>
  <c r="F19" i="4"/>
  <c r="G19" i="4"/>
  <c r="H19" i="4" l="1"/>
  <c r="E35" i="5"/>
  <c r="D35" i="5"/>
  <c r="C35" i="5"/>
  <c r="B35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 l="1"/>
  <c r="I26" i="4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63" i="28"/>
  <c r="F63" i="27"/>
  <c r="F46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B6" i="5" l="1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I10" i="4"/>
  <c r="I13" i="4"/>
  <c r="I18" i="4"/>
  <c r="I19" i="4" l="1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<sst xmlns="http://schemas.openxmlformats.org/spreadsheetml/2006/main" count="755" uniqueCount="99">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</sst>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2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34" fillId="0" borderId="0" xfId="0" applyFont="1"/>
    <xf numFmtId="0" fontId="34" fillId="0" borderId="0" xfId="0" applyFont="1" applyAlignment="1"/>
    <xf numFmtId="0" fontId="37" fillId="0" borderId="0" xfId="0" applyFont="1"/>
    <xf numFmtId="14" fontId="38" fillId="0" borderId="0" xfId="0" applyNumberFormat="1" applyFont="1" applyAlignment="1">
      <alignment horizontal="right"/>
    </xf>
    <xf numFmtId="0" fontId="35" fillId="6" borderId="9" xfId="0" applyFont="1" applyFill="1" applyBorder="1" applyAlignment="1">
      <alignment horizontal="center"/>
    </xf>
    <xf numFmtId="0" fontId="39" fillId="2" borderId="9" xfId="0" applyFont="1" applyFill="1" applyBorder="1" applyAlignment="1">
      <alignment horizontal="left"/>
    </xf>
    <xf numFmtId="3" fontId="40" fillId="2" borderId="9" xfId="0" applyNumberFormat="1" applyFont="1" applyFill="1" applyBorder="1" applyAlignment="1">
      <alignment horizontal="right" vertical="center"/>
    </xf>
    <xf numFmtId="4" fontId="40" fillId="2" borderId="9" xfId="0" applyNumberFormat="1" applyFont="1" applyFill="1" applyBorder="1" applyAlignment="1">
      <alignment horizontal="right"/>
    </xf>
    <xf numFmtId="4" fontId="37" fillId="0" borderId="0" xfId="0" applyNumberFormat="1" applyFont="1"/>
    <xf numFmtId="0" fontId="39" fillId="5" borderId="9" xfId="0" applyFont="1" applyFill="1" applyBorder="1" applyAlignment="1">
      <alignment horizontal="left"/>
    </xf>
    <xf numFmtId="3" fontId="40" fillId="5" borderId="9" xfId="0" applyNumberFormat="1" applyFont="1" applyFill="1" applyBorder="1" applyAlignment="1">
      <alignment horizontal="right" vertical="center"/>
    </xf>
    <xf numFmtId="4" fontId="40" fillId="5" borderId="9" xfId="0" applyNumberFormat="1" applyFont="1" applyFill="1" applyBorder="1" applyAlignment="1">
      <alignment horizontal="right"/>
    </xf>
    <xf numFmtId="0" fontId="38" fillId="6" borderId="9" xfId="0" applyFont="1" applyFill="1" applyBorder="1" applyAlignment="1">
      <alignment horizontal="left"/>
    </xf>
    <xf numFmtId="3" fontId="38" fillId="6" borderId="9" xfId="0" applyNumberFormat="1" applyFont="1" applyFill="1" applyBorder="1" applyAlignment="1">
      <alignment horizontal="right"/>
    </xf>
    <xf numFmtId="4" fontId="38" fillId="6" borderId="9" xfId="0" applyNumberFormat="1" applyFont="1" applyFill="1" applyBorder="1" applyAlignment="1">
      <alignment horizontal="right"/>
    </xf>
    <xf numFmtId="0" fontId="41" fillId="0" borderId="0" xfId="0" applyFont="1"/>
    <xf numFmtId="3" fontId="41" fillId="0" borderId="0" xfId="0" applyNumberFormat="1" applyFont="1"/>
    <xf numFmtId="0" fontId="37" fillId="0" borderId="6" xfId="0" applyFont="1" applyBorder="1"/>
    <xf numFmtId="0" fontId="37" fillId="0" borderId="7" xfId="0" applyFont="1" applyBorder="1"/>
    <xf numFmtId="0" fontId="37" fillId="0" borderId="8" xfId="0" applyFont="1" applyBorder="1"/>
    <xf numFmtId="0" fontId="36" fillId="6" borderId="9" xfId="0" applyFont="1" applyFill="1" applyBorder="1" applyAlignment="1">
      <alignment horizontal="center"/>
    </xf>
    <xf numFmtId="0" fontId="37" fillId="0" borderId="9" xfId="0" applyFont="1" applyBorder="1" applyAlignment="1">
      <alignment horizontal="center"/>
    </xf>
    <xf numFmtId="0" fontId="35" fillId="6" borderId="9" xfId="0" applyFont="1" applyFill="1" applyBorder="1" applyAlignment="1">
      <alignment horizontal="left" vertical="center"/>
    </xf>
    <xf numFmtId="0" fontId="37" fillId="0" borderId="9" xfId="0" applyFont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42" fillId="0" borderId="0" xfId="0" applyFont="1"/>
    <xf numFmtId="0" fontId="43" fillId="0" borderId="0" xfId="0" applyFont="1" applyAlignment="1"/>
    <xf numFmtId="0" fontId="44" fillId="0" borderId="0" xfId="0" applyFont="1"/>
    <xf numFmtId="14" fontId="45" fillId="0" borderId="0" xfId="0" applyNumberFormat="1" applyFont="1" applyAlignment="1">
      <alignment horizontal="right"/>
    </xf>
    <xf numFmtId="0" fontId="42" fillId="4" borderId="0" xfId="0" applyFont="1" applyFill="1" applyAlignment="1">
      <alignment horizontal="center" vertical="center"/>
    </xf>
    <xf numFmtId="0" fontId="42" fillId="0" borderId="0" xfId="0" applyFont="1" applyAlignment="1"/>
    <xf numFmtId="0" fontId="42" fillId="4" borderId="5" xfId="0" applyFont="1" applyFill="1" applyBorder="1" applyAlignment="1">
      <alignment horizontal="center"/>
    </xf>
    <xf numFmtId="0" fontId="42" fillId="0" borderId="5" xfId="0" applyFont="1" applyBorder="1" applyAlignment="1">
      <alignment horizontal="center"/>
    </xf>
    <xf numFmtId="0" fontId="42" fillId="0" borderId="5" xfId="0" applyFont="1" applyBorder="1" applyAlignment="1"/>
    <xf numFmtId="0" fontId="46" fillId="4" borderId="1" xfId="0" applyFont="1" applyFill="1" applyBorder="1" applyAlignment="1">
      <alignment horizontal="center"/>
    </xf>
    <xf numFmtId="0" fontId="46" fillId="2" borderId="2" xfId="0" applyFont="1" applyFill="1" applyBorder="1" applyAlignment="1">
      <alignment horizontal="center" vertical="center"/>
    </xf>
    <xf numFmtId="0" fontId="46" fillId="2" borderId="1" xfId="0" applyFont="1" applyFill="1" applyBorder="1" applyAlignment="1">
      <alignment horizontal="left"/>
    </xf>
    <xf numFmtId="3" fontId="46" fillId="2" borderId="1" xfId="0" applyNumberFormat="1" applyFont="1" applyFill="1" applyBorder="1" applyAlignment="1">
      <alignment horizontal="right"/>
    </xf>
    <xf numFmtId="4" fontId="46" fillId="2" borderId="1" xfId="0" applyNumberFormat="1" applyFont="1" applyFill="1" applyBorder="1" applyAlignment="1">
      <alignment horizontal="right"/>
    </xf>
    <xf numFmtId="0" fontId="46" fillId="2" borderId="3" xfId="0" applyFont="1" applyFill="1" applyBorder="1" applyAlignment="1">
      <alignment horizontal="center" vertical="center"/>
    </xf>
    <xf numFmtId="0" fontId="46" fillId="2" borderId="4" xfId="0" applyFont="1" applyFill="1" applyBorder="1" applyAlignment="1">
      <alignment horizontal="center" vertical="center"/>
    </xf>
    <xf numFmtId="0" fontId="47" fillId="3" borderId="1" xfId="0" applyFont="1" applyFill="1" applyBorder="1" applyAlignment="1">
      <alignment horizontal="center" vertical="center"/>
    </xf>
    <xf numFmtId="0" fontId="46" fillId="5" borderId="1" xfId="0" applyFont="1" applyFill="1" applyBorder="1" applyAlignment="1">
      <alignment horizontal="center"/>
    </xf>
    <xf numFmtId="3" fontId="47" fillId="5" borderId="1" xfId="0" applyNumberFormat="1" applyFont="1" applyFill="1" applyBorder="1" applyAlignment="1">
      <alignment horizontal="right"/>
    </xf>
    <xf numFmtId="4" fontId="47" fillId="5" borderId="1" xfId="0" applyNumberFormat="1" applyFont="1" applyFill="1" applyBorder="1" applyAlignment="1">
      <alignment horizontal="right"/>
    </xf>
    <xf numFmtId="0" fontId="46" fillId="2" borderId="1" xfId="0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46" fillId="4" borderId="1" xfId="0" applyFont="1" applyFill="1" applyBorder="1" applyAlignment="1">
      <alignment horizontal="right"/>
    </xf>
    <xf numFmtId="3" fontId="47" fillId="4" borderId="1" xfId="0" applyNumberFormat="1" applyFont="1" applyFill="1" applyBorder="1" applyAlignment="1">
      <alignment horizontal="right"/>
    </xf>
    <xf numFmtId="4" fontId="47" fillId="4" borderId="1" xfId="0" applyNumberFormat="1" applyFont="1" applyFill="1" applyBorder="1" applyAlignment="1">
      <alignment horizontal="right"/>
    </xf>
    <xf numFmtId="4" fontId="42" fillId="0" borderId="0" xfId="0" applyNumberFormat="1" applyFont="1"/>
    <xf numFmtId="0" fontId="46" fillId="2" borderId="4" xfId="0" applyFont="1" applyFill="1" applyBorder="1" applyAlignment="1">
      <alignment horizontal="center"/>
    </xf>
    <xf numFmtId="0" fontId="46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79806565</c:v>
                </c:pt>
                <c:pt idx="1">
                  <c:v>55948731</c:v>
                </c:pt>
                <c:pt idx="2">
                  <c:v>39011404</c:v>
                </c:pt>
                <c:pt idx="3">
                  <c:v>26784397</c:v>
                </c:pt>
                <c:pt idx="4">
                  <c:v>26069008</c:v>
                </c:pt>
                <c:pt idx="5">
                  <c:v>25573941</c:v>
                </c:pt>
                <c:pt idx="6">
                  <c:v>22407393</c:v>
                </c:pt>
                <c:pt idx="7">
                  <c:v>18133484</c:v>
                </c:pt>
                <c:pt idx="8">
                  <c:v>15554815</c:v>
                </c:pt>
                <c:pt idx="9">
                  <c:v>13210351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75670478</c:v>
                </c:pt>
                <c:pt idx="1">
                  <c:v>54578323</c:v>
                </c:pt>
                <c:pt idx="2">
                  <c:v>36048812</c:v>
                </c:pt>
                <c:pt idx="3">
                  <c:v>24314015</c:v>
                </c:pt>
                <c:pt idx="4">
                  <c:v>23296263</c:v>
                </c:pt>
                <c:pt idx="5">
                  <c:v>25341932</c:v>
                </c:pt>
                <c:pt idx="6">
                  <c:v>21385121</c:v>
                </c:pt>
                <c:pt idx="7">
                  <c:v>18199868</c:v>
                </c:pt>
                <c:pt idx="8">
                  <c:v>14536145</c:v>
                </c:pt>
                <c:pt idx="9">
                  <c:v>11571508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73914994</c:v>
                </c:pt>
                <c:pt idx="1">
                  <c:v>55609008</c:v>
                </c:pt>
                <c:pt idx="2">
                  <c:v>38207105</c:v>
                </c:pt>
                <c:pt idx="3">
                  <c:v>26727127</c:v>
                </c:pt>
                <c:pt idx="4">
                  <c:v>26008968</c:v>
                </c:pt>
                <c:pt idx="5">
                  <c:v>25407642</c:v>
                </c:pt>
                <c:pt idx="6">
                  <c:v>22252507</c:v>
                </c:pt>
                <c:pt idx="7">
                  <c:v>16385397</c:v>
                </c:pt>
                <c:pt idx="8">
                  <c:v>15481624</c:v>
                </c:pt>
                <c:pt idx="9">
                  <c:v>13187704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71318955</c:v>
                </c:pt>
                <c:pt idx="1">
                  <c:v>54184249</c:v>
                </c:pt>
                <c:pt idx="2">
                  <c:v>35144643</c:v>
                </c:pt>
                <c:pt idx="3">
                  <c:v>24192263</c:v>
                </c:pt>
                <c:pt idx="4">
                  <c:v>23142948</c:v>
                </c:pt>
                <c:pt idx="5">
                  <c:v>24953310</c:v>
                </c:pt>
                <c:pt idx="6">
                  <c:v>21276561</c:v>
                </c:pt>
                <c:pt idx="7">
                  <c:v>16203486</c:v>
                </c:pt>
                <c:pt idx="8">
                  <c:v>14448727</c:v>
                </c:pt>
                <c:pt idx="9">
                  <c:v>11543012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21398216</c:v>
                </c:pt>
                <c:pt idx="1">
                  <c:v>21075076</c:v>
                </c:pt>
                <c:pt idx="2">
                  <c:v>17755612</c:v>
                </c:pt>
                <c:pt idx="3">
                  <c:v>15980308</c:v>
                </c:pt>
                <c:pt idx="4">
                  <c:v>13422989</c:v>
                </c:pt>
                <c:pt idx="5">
                  <c:v>11101848</c:v>
                </c:pt>
                <c:pt idx="6">
                  <c:v>7092990</c:v>
                </c:pt>
                <c:pt idx="7">
                  <c:v>5186061</c:v>
                </c:pt>
                <c:pt idx="8">
                  <c:v>4749651</c:v>
                </c:pt>
                <c:pt idx="9">
                  <c:v>4316060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19733603</c:v>
                </c:pt>
                <c:pt idx="1">
                  <c:v>20325626</c:v>
                </c:pt>
                <c:pt idx="2">
                  <c:v>17512750</c:v>
                </c:pt>
                <c:pt idx="3">
                  <c:v>15234410</c:v>
                </c:pt>
                <c:pt idx="4">
                  <c:v>13448273</c:v>
                </c:pt>
                <c:pt idx="5">
                  <c:v>9120912</c:v>
                </c:pt>
                <c:pt idx="6">
                  <c:v>6620556</c:v>
                </c:pt>
                <c:pt idx="7">
                  <c:v>5890692</c:v>
                </c:pt>
                <c:pt idx="8">
                  <c:v>5680541</c:v>
                </c:pt>
                <c:pt idx="9">
                  <c:v>3467662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CARTAGENA</c:v>
                </c:pt>
                <c:pt idx="4">
                  <c:v>BARCELONA</c:v>
                </c:pt>
                <c:pt idx="5">
                  <c:v>HUELVA</c:v>
                </c:pt>
                <c:pt idx="6">
                  <c:v>BILBAO</c:v>
                </c:pt>
                <c:pt idx="7">
                  <c:v>ALMERIA</c:v>
                </c:pt>
                <c:pt idx="8">
                  <c:v>CASTELLON</c:v>
                </c:pt>
                <c:pt idx="9">
                  <c:v>A CORUÑA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13190505</c:v>
                </c:pt>
                <c:pt idx="1">
                  <c:v>7712144</c:v>
                </c:pt>
                <c:pt idx="2">
                  <c:v>7642426</c:v>
                </c:pt>
                <c:pt idx="3">
                  <c:v>4290898</c:v>
                </c:pt>
                <c:pt idx="4">
                  <c:v>4010452</c:v>
                </c:pt>
                <c:pt idx="5">
                  <c:v>3875020</c:v>
                </c:pt>
                <c:pt idx="6">
                  <c:v>3813943</c:v>
                </c:pt>
                <c:pt idx="7">
                  <c:v>3784450</c:v>
                </c:pt>
                <c:pt idx="8">
                  <c:v>3586244</c:v>
                </c:pt>
                <c:pt idx="9">
                  <c:v>3580286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CARTAGENA</c:v>
                </c:pt>
                <c:pt idx="4">
                  <c:v>BARCELONA</c:v>
                </c:pt>
                <c:pt idx="5">
                  <c:v>HUELVA</c:v>
                </c:pt>
                <c:pt idx="6">
                  <c:v>BILBAO</c:v>
                </c:pt>
                <c:pt idx="7">
                  <c:v>ALMERIA</c:v>
                </c:pt>
                <c:pt idx="8">
                  <c:v>CASTELLON</c:v>
                </c:pt>
                <c:pt idx="9">
                  <c:v>A CORUÑA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12111372</c:v>
                </c:pt>
                <c:pt idx="1">
                  <c:v>5687159</c:v>
                </c:pt>
                <c:pt idx="2">
                  <c:v>7201898</c:v>
                </c:pt>
                <c:pt idx="3">
                  <c:v>3516139</c:v>
                </c:pt>
                <c:pt idx="4">
                  <c:v>3655394</c:v>
                </c:pt>
                <c:pt idx="5">
                  <c:v>3190276</c:v>
                </c:pt>
                <c:pt idx="6">
                  <c:v>3679045</c:v>
                </c:pt>
                <c:pt idx="7">
                  <c:v>3283704</c:v>
                </c:pt>
                <c:pt idx="8">
                  <c:v>2495412</c:v>
                </c:pt>
                <c:pt idx="9">
                  <c:v>2939620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51401879</c:v>
                </c:pt>
                <c:pt idx="1">
                  <c:v>49079340</c:v>
                </c:pt>
                <c:pt idx="2">
                  <c:v>23094805</c:v>
                </c:pt>
                <c:pt idx="3">
                  <c:v>12203847</c:v>
                </c:pt>
                <c:pt idx="4">
                  <c:v>8483671</c:v>
                </c:pt>
                <c:pt idx="5">
                  <c:v>8170710</c:v>
                </c:pt>
                <c:pt idx="6">
                  <c:v>4551273</c:v>
                </c:pt>
                <c:pt idx="7">
                  <c:v>2855803</c:v>
                </c:pt>
                <c:pt idx="8">
                  <c:v>2508470</c:v>
                </c:pt>
                <c:pt idx="9">
                  <c:v>2316516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49772601</c:v>
                </c:pt>
                <c:pt idx="1">
                  <c:v>48724118</c:v>
                </c:pt>
                <c:pt idx="2">
                  <c:v>22368337</c:v>
                </c:pt>
                <c:pt idx="3">
                  <c:v>12054884</c:v>
                </c:pt>
                <c:pt idx="4">
                  <c:v>7470945</c:v>
                </c:pt>
                <c:pt idx="5">
                  <c:v>7825992</c:v>
                </c:pt>
                <c:pt idx="6">
                  <c:v>4384597</c:v>
                </c:pt>
                <c:pt idx="7">
                  <c:v>2956730</c:v>
                </c:pt>
                <c:pt idx="8">
                  <c:v>2427044</c:v>
                </c:pt>
                <c:pt idx="9">
                  <c:v>2221379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GIJON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CASTELLON</c:v>
                </c:pt>
                <c:pt idx="9">
                  <c:v>SANTANDER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60928</c:v>
                </c:pt>
                <c:pt idx="1">
                  <c:v>47984</c:v>
                </c:pt>
                <c:pt idx="2">
                  <c:v>18473</c:v>
                </c:pt>
                <c:pt idx="3">
                  <c:v>14208</c:v>
                </c:pt>
                <c:pt idx="4">
                  <c:v>11857</c:v>
                </c:pt>
                <c:pt idx="5">
                  <c:v>6128</c:v>
                </c:pt>
                <c:pt idx="6">
                  <c:v>6075</c:v>
                </c:pt>
                <c:pt idx="7">
                  <c:v>4502</c:v>
                </c:pt>
                <c:pt idx="8">
                  <c:v>3831</c:v>
                </c:pt>
                <c:pt idx="9">
                  <c:v>3169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GIJON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CASTELLON</c:v>
                </c:pt>
                <c:pt idx="9">
                  <c:v>SANTANDER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62808</c:v>
                </c:pt>
                <c:pt idx="1">
                  <c:v>39098</c:v>
                </c:pt>
                <c:pt idx="2">
                  <c:v>18654</c:v>
                </c:pt>
                <c:pt idx="3">
                  <c:v>11967</c:v>
                </c:pt>
                <c:pt idx="4">
                  <c:v>19257</c:v>
                </c:pt>
                <c:pt idx="5">
                  <c:v>8637</c:v>
                </c:pt>
                <c:pt idx="6">
                  <c:v>4889</c:v>
                </c:pt>
                <c:pt idx="7">
                  <c:v>3316</c:v>
                </c:pt>
                <c:pt idx="8">
                  <c:v>4204</c:v>
                </c:pt>
                <c:pt idx="9">
                  <c:v>3948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3144593</c:v>
                </c:pt>
                <c:pt idx="1">
                  <c:v>1746839</c:v>
                </c:pt>
                <c:pt idx="2">
                  <c:v>802452</c:v>
                </c:pt>
                <c:pt idx="3">
                  <c:v>588935</c:v>
                </c:pt>
                <c:pt idx="4">
                  <c:v>459799</c:v>
                </c:pt>
                <c:pt idx="5">
                  <c:v>337449</c:v>
                </c:pt>
                <c:pt idx="6">
                  <c:v>194242</c:v>
                </c:pt>
                <c:pt idx="7">
                  <c:v>182071</c:v>
                </c:pt>
                <c:pt idx="8">
                  <c:v>108435</c:v>
                </c:pt>
                <c:pt idx="9">
                  <c:v>105675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2290868</c:v>
                </c:pt>
                <c:pt idx="1">
                  <c:v>1995358</c:v>
                </c:pt>
                <c:pt idx="2">
                  <c:v>901767</c:v>
                </c:pt>
                <c:pt idx="3">
                  <c:v>716847</c:v>
                </c:pt>
                <c:pt idx="4">
                  <c:v>517868</c:v>
                </c:pt>
                <c:pt idx="5">
                  <c:v>392403</c:v>
                </c:pt>
                <c:pt idx="6">
                  <c:v>242616</c:v>
                </c:pt>
                <c:pt idx="7">
                  <c:v>183212</c:v>
                </c:pt>
                <c:pt idx="8">
                  <c:v>106531</c:v>
                </c:pt>
                <c:pt idx="9">
                  <c:v>103300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GIJON</c:v>
                </c:pt>
                <c:pt idx="6">
                  <c:v>HUELVA</c:v>
                </c:pt>
                <c:pt idx="7">
                  <c:v>MALAGA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49857126</c:v>
                </c:pt>
                <c:pt idx="1">
                  <c:v>25387189</c:v>
                </c:pt>
                <c:pt idx="2">
                  <c:v>7035078</c:v>
                </c:pt>
                <c:pt idx="3">
                  <c:v>6630435</c:v>
                </c:pt>
                <c:pt idx="4">
                  <c:v>3564982</c:v>
                </c:pt>
                <c:pt idx="5">
                  <c:v>1118901</c:v>
                </c:pt>
                <c:pt idx="6">
                  <c:v>1051307</c:v>
                </c:pt>
                <c:pt idx="7">
                  <c:v>175361</c:v>
                </c:pt>
                <c:pt idx="8">
                  <c:v>170282</c:v>
                </c:pt>
                <c:pt idx="9">
                  <c:v>152204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GIJON</c:v>
                </c:pt>
                <c:pt idx="6">
                  <c:v>HUELVA</c:v>
                </c:pt>
                <c:pt idx="7">
                  <c:v>MALAGA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48178800</c:v>
                </c:pt>
                <c:pt idx="1">
                  <c:v>26352921</c:v>
                </c:pt>
                <c:pt idx="2">
                  <c:v>7201396</c:v>
                </c:pt>
                <c:pt idx="3">
                  <c:v>5613681</c:v>
                </c:pt>
                <c:pt idx="4">
                  <c:v>2613643</c:v>
                </c:pt>
                <c:pt idx="5">
                  <c:v>596599</c:v>
                </c:pt>
                <c:pt idx="6">
                  <c:v>1089540</c:v>
                </c:pt>
                <c:pt idx="7">
                  <c:v>740809</c:v>
                </c:pt>
                <c:pt idx="8">
                  <c:v>249977</c:v>
                </c:pt>
                <c:pt idx="9">
                  <c:v>113926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CASTELLON</c:v>
                </c:pt>
                <c:pt idx="7">
                  <c:v>VIGO</c:v>
                </c:pt>
                <c:pt idx="8">
                  <c:v>SANTA CRUZ DE TENERIFE</c:v>
                </c:pt>
                <c:pt idx="9">
                  <c:v>ALICANTE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42945142</c:v>
                </c:pt>
                <c:pt idx="1">
                  <c:v>25326814</c:v>
                </c:pt>
                <c:pt idx="2">
                  <c:v>6402945</c:v>
                </c:pt>
                <c:pt idx="3">
                  <c:v>2550308</c:v>
                </c:pt>
                <c:pt idx="4">
                  <c:v>715193</c:v>
                </c:pt>
                <c:pt idx="5">
                  <c:v>175163</c:v>
                </c:pt>
                <c:pt idx="6">
                  <c:v>109084</c:v>
                </c:pt>
                <c:pt idx="7">
                  <c:v>83741</c:v>
                </c:pt>
                <c:pt idx="8">
                  <c:v>26396</c:v>
                </c:pt>
                <c:pt idx="9">
                  <c:v>18062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CASTELLON</c:v>
                </c:pt>
                <c:pt idx="7">
                  <c:v>VIGO</c:v>
                </c:pt>
                <c:pt idx="8">
                  <c:v>SANTA CRUZ DE TENERIFE</c:v>
                </c:pt>
                <c:pt idx="9">
                  <c:v>ALICANTE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41099979</c:v>
                </c:pt>
                <c:pt idx="1">
                  <c:v>26189149</c:v>
                </c:pt>
                <c:pt idx="2">
                  <c:v>6806186</c:v>
                </c:pt>
                <c:pt idx="3">
                  <c:v>2753703</c:v>
                </c:pt>
                <c:pt idx="4">
                  <c:v>768704</c:v>
                </c:pt>
                <c:pt idx="5">
                  <c:v>738781</c:v>
                </c:pt>
                <c:pt idx="6">
                  <c:v>22110</c:v>
                </c:pt>
                <c:pt idx="7">
                  <c:v>99417</c:v>
                </c:pt>
                <c:pt idx="8">
                  <c:v>30814</c:v>
                </c:pt>
                <c:pt idx="9">
                  <c:v>18869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45984092</c:v>
                </c:pt>
                <c:pt idx="1">
                  <c:v>41187089</c:v>
                </c:pt>
                <c:pt idx="2">
                  <c:v>14745934</c:v>
                </c:pt>
                <c:pt idx="3">
                  <c:v>9151746</c:v>
                </c:pt>
                <c:pt idx="4">
                  <c:v>5437265</c:v>
                </c:pt>
                <c:pt idx="5">
                  <c:v>2286749</c:v>
                </c:pt>
                <c:pt idx="6">
                  <c:v>2045629</c:v>
                </c:pt>
                <c:pt idx="7">
                  <c:v>1983194</c:v>
                </c:pt>
                <c:pt idx="8">
                  <c:v>1429304</c:v>
                </c:pt>
                <c:pt idx="9">
                  <c:v>1050789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44131731</c:v>
                </c:pt>
                <c:pt idx="1">
                  <c:v>41466540</c:v>
                </c:pt>
                <c:pt idx="2">
                  <c:v>14361111</c:v>
                </c:pt>
                <c:pt idx="3">
                  <c:v>9351850</c:v>
                </c:pt>
                <c:pt idx="4">
                  <c:v>5228314</c:v>
                </c:pt>
                <c:pt idx="5">
                  <c:v>2159736</c:v>
                </c:pt>
                <c:pt idx="6">
                  <c:v>1998301</c:v>
                </c:pt>
                <c:pt idx="7">
                  <c:v>2002368</c:v>
                </c:pt>
                <c:pt idx="8">
                  <c:v>1333328</c:v>
                </c:pt>
                <c:pt idx="9">
                  <c:v>879483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8296761</c:v>
                </c:pt>
                <c:pt idx="1">
                  <c:v>8242973</c:v>
                </c:pt>
                <c:pt idx="2">
                  <c:v>6369973</c:v>
                </c:pt>
                <c:pt idx="3">
                  <c:v>5222945</c:v>
                </c:pt>
                <c:pt idx="4">
                  <c:v>2736198</c:v>
                </c:pt>
                <c:pt idx="5">
                  <c:v>2638920</c:v>
                </c:pt>
                <c:pt idx="6">
                  <c:v>1094019</c:v>
                </c:pt>
                <c:pt idx="7">
                  <c:v>800957</c:v>
                </c:pt>
                <c:pt idx="8">
                  <c:v>694965</c:v>
                </c:pt>
                <c:pt idx="9">
                  <c:v>641025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7319514</c:v>
                </c:pt>
                <c:pt idx="1">
                  <c:v>7832509</c:v>
                </c:pt>
                <c:pt idx="2">
                  <c:v>5357669</c:v>
                </c:pt>
                <c:pt idx="3">
                  <c:v>4922003</c:v>
                </c:pt>
                <c:pt idx="4">
                  <c:v>2324975</c:v>
                </c:pt>
                <c:pt idx="5">
                  <c:v>2532791</c:v>
                </c:pt>
                <c:pt idx="6">
                  <c:v>970441</c:v>
                </c:pt>
                <c:pt idx="7">
                  <c:v>794183</c:v>
                </c:pt>
                <c:pt idx="8">
                  <c:v>808875</c:v>
                </c:pt>
                <c:pt idx="9">
                  <c:v>752427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SEVILLA</c:v>
                </c:pt>
                <c:pt idx="9">
                  <c:v>TARRAGONA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3856731</c:v>
                </c:pt>
                <c:pt idx="1">
                  <c:v>3702520</c:v>
                </c:pt>
                <c:pt idx="2">
                  <c:v>1561504</c:v>
                </c:pt>
                <c:pt idx="3">
                  <c:v>817402</c:v>
                </c:pt>
                <c:pt idx="4">
                  <c:v>518642.5</c:v>
                </c:pt>
                <c:pt idx="5">
                  <c:v>267206</c:v>
                </c:pt>
                <c:pt idx="6">
                  <c:v>174067</c:v>
                </c:pt>
                <c:pt idx="7">
                  <c:v>168205</c:v>
                </c:pt>
                <c:pt idx="8">
                  <c:v>133185</c:v>
                </c:pt>
                <c:pt idx="9">
                  <c:v>130890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SEVILLA</c:v>
                </c:pt>
                <c:pt idx="9">
                  <c:v>TARRAGONA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3600561</c:v>
                </c:pt>
                <c:pt idx="1">
                  <c:v>3636855</c:v>
                </c:pt>
                <c:pt idx="2">
                  <c:v>1453795</c:v>
                </c:pt>
                <c:pt idx="3">
                  <c:v>853767</c:v>
                </c:pt>
                <c:pt idx="4">
                  <c:v>502050</c:v>
                </c:pt>
                <c:pt idx="5">
                  <c:v>255082</c:v>
                </c:pt>
                <c:pt idx="6">
                  <c:v>159435</c:v>
                </c:pt>
                <c:pt idx="7">
                  <c:v>176267</c:v>
                </c:pt>
                <c:pt idx="8">
                  <c:v>114880</c:v>
                </c:pt>
                <c:pt idx="9">
                  <c:v>125696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CASTELLON</c:v>
                </c:pt>
                <c:pt idx="7">
                  <c:v>VIGO</c:v>
                </c:pt>
                <c:pt idx="8">
                  <c:v>MARIN Y RIA DE PONTEVEDRA</c:v>
                </c:pt>
                <c:pt idx="9">
                  <c:v>SANTA CRUZ DE TENERIFE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3552096</c:v>
                </c:pt>
                <c:pt idx="1">
                  <c:v>1955952</c:v>
                </c:pt>
                <c:pt idx="2">
                  <c:v>447376</c:v>
                </c:pt>
                <c:pt idx="3">
                  <c:v>255956.5</c:v>
                </c:pt>
                <c:pt idx="4">
                  <c:v>55714</c:v>
                </c:pt>
                <c:pt idx="5">
                  <c:v>50735</c:v>
                </c:pt>
                <c:pt idx="6">
                  <c:v>8437</c:v>
                </c:pt>
                <c:pt idx="7">
                  <c:v>4903</c:v>
                </c:pt>
                <c:pt idx="8">
                  <c:v>2929</c:v>
                </c:pt>
                <c:pt idx="9">
                  <c:v>2646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CASTELLON</c:v>
                </c:pt>
                <c:pt idx="7">
                  <c:v>VIGO</c:v>
                </c:pt>
                <c:pt idx="8">
                  <c:v>MARIN Y RIA DE PONTEVEDRA</c:v>
                </c:pt>
                <c:pt idx="9">
                  <c:v>SANTA CRUZ DE TENERIFE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3271809</c:v>
                </c:pt>
                <c:pt idx="1">
                  <c:v>1787446</c:v>
                </c:pt>
                <c:pt idx="2">
                  <c:v>512130</c:v>
                </c:pt>
                <c:pt idx="3">
                  <c:v>232252</c:v>
                </c:pt>
                <c:pt idx="4">
                  <c:v>63662</c:v>
                </c:pt>
                <c:pt idx="5">
                  <c:v>205598</c:v>
                </c:pt>
                <c:pt idx="6">
                  <c:v>1666</c:v>
                </c:pt>
                <c:pt idx="7">
                  <c:v>6637</c:v>
                </c:pt>
                <c:pt idx="8">
                  <c:v>2782</c:v>
                </c:pt>
                <c:pt idx="9">
                  <c:v>2501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BILBAO</c:v>
                </c:pt>
                <c:pt idx="8">
                  <c:v>VILAGARCIA</c:v>
                </c:pt>
                <c:pt idx="9">
                  <c:v>BAHIA DE CADIZ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311453</c:v>
                </c:pt>
                <c:pt idx="1">
                  <c:v>238114</c:v>
                </c:pt>
                <c:pt idx="2">
                  <c:v>162894.5</c:v>
                </c:pt>
                <c:pt idx="3">
                  <c:v>137475</c:v>
                </c:pt>
                <c:pt idx="4">
                  <c:v>119345</c:v>
                </c:pt>
                <c:pt idx="5">
                  <c:v>96630</c:v>
                </c:pt>
                <c:pt idx="6">
                  <c:v>59113</c:v>
                </c:pt>
                <c:pt idx="7">
                  <c:v>59101</c:v>
                </c:pt>
                <c:pt idx="8">
                  <c:v>27286</c:v>
                </c:pt>
                <c:pt idx="9">
                  <c:v>25987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BILBAO</c:v>
                </c:pt>
                <c:pt idx="8">
                  <c:v>VILAGARCIA</c:v>
                </c:pt>
                <c:pt idx="9">
                  <c:v>BAHIA DE CADIZ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282039</c:v>
                </c:pt>
                <c:pt idx="1">
                  <c:v>226110</c:v>
                </c:pt>
                <c:pt idx="2">
                  <c:v>151386</c:v>
                </c:pt>
                <c:pt idx="3">
                  <c:v>119251</c:v>
                </c:pt>
                <c:pt idx="4">
                  <c:v>103785</c:v>
                </c:pt>
                <c:pt idx="5">
                  <c:v>97029</c:v>
                </c:pt>
                <c:pt idx="6">
                  <c:v>52853</c:v>
                </c:pt>
                <c:pt idx="7">
                  <c:v>54363.75</c:v>
                </c:pt>
                <c:pt idx="8">
                  <c:v>26243</c:v>
                </c:pt>
                <c:pt idx="9">
                  <c:v>26463.5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TARRAGONA</c:v>
                </c:pt>
                <c:pt idx="7">
                  <c:v>LAS PALMAS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1609093</c:v>
                </c:pt>
                <c:pt idx="1">
                  <c:v>1142646</c:v>
                </c:pt>
                <c:pt idx="2">
                  <c:v>457771.75</c:v>
                </c:pt>
                <c:pt idx="3">
                  <c:v>301383</c:v>
                </c:pt>
                <c:pt idx="4">
                  <c:v>160084</c:v>
                </c:pt>
                <c:pt idx="5">
                  <c:v>140286</c:v>
                </c:pt>
                <c:pt idx="6">
                  <c:v>67053</c:v>
                </c:pt>
                <c:pt idx="7">
                  <c:v>58567</c:v>
                </c:pt>
                <c:pt idx="8">
                  <c:v>54296</c:v>
                </c:pt>
                <c:pt idx="9">
                  <c:v>44858.5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TARRAGONA</c:v>
                </c:pt>
                <c:pt idx="7">
                  <c:v>LAS PALMAS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1730158</c:v>
                </c:pt>
                <c:pt idx="1">
                  <c:v>1070147</c:v>
                </c:pt>
                <c:pt idx="2">
                  <c:v>446839</c:v>
                </c:pt>
                <c:pt idx="3">
                  <c:v>328385</c:v>
                </c:pt>
                <c:pt idx="4">
                  <c:v>153816</c:v>
                </c:pt>
                <c:pt idx="5">
                  <c:v>147330</c:v>
                </c:pt>
                <c:pt idx="6">
                  <c:v>49740</c:v>
                </c:pt>
                <c:pt idx="7">
                  <c:v>59597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1746568</c:v>
                </c:pt>
                <c:pt idx="1">
                  <c:v>1305547.5</c:v>
                </c:pt>
                <c:pt idx="2">
                  <c:v>516872.75</c:v>
                </c:pt>
                <c:pt idx="3">
                  <c:v>370026</c:v>
                </c:pt>
                <c:pt idx="4">
                  <c:v>304635</c:v>
                </c:pt>
                <c:pt idx="5">
                  <c:v>264560</c:v>
                </c:pt>
                <c:pt idx="6">
                  <c:v>165630</c:v>
                </c:pt>
                <c:pt idx="7">
                  <c:v>163302</c:v>
                </c:pt>
                <c:pt idx="8">
                  <c:v>133185</c:v>
                </c:pt>
                <c:pt idx="9">
                  <c:v>115911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1849409</c:v>
                </c:pt>
                <c:pt idx="1">
                  <c:v>1221543</c:v>
                </c:pt>
                <c:pt idx="2">
                  <c:v>501202.75</c:v>
                </c:pt>
                <c:pt idx="3">
                  <c:v>341637</c:v>
                </c:pt>
                <c:pt idx="4">
                  <c:v>328752</c:v>
                </c:pt>
                <c:pt idx="5">
                  <c:v>252581</c:v>
                </c:pt>
                <c:pt idx="6">
                  <c:v>157769</c:v>
                </c:pt>
                <c:pt idx="7">
                  <c:v>169630</c:v>
                </c:pt>
                <c:pt idx="8">
                  <c:v>114880</c:v>
                </c:pt>
                <c:pt idx="9">
                  <c:v>122713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MELILLA</c:v>
                </c:pt>
                <c:pt idx="7">
                  <c:v>ALMERIA</c:v>
                </c:pt>
                <c:pt idx="8">
                  <c:v>VALENCIA</c:v>
                </c:pt>
                <c:pt idx="9">
                  <c:v>MALAGA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5518452</c:v>
                </c:pt>
                <c:pt idx="1">
                  <c:v>4703053</c:v>
                </c:pt>
                <c:pt idx="2">
                  <c:v>4073210</c:v>
                </c:pt>
                <c:pt idx="3">
                  <c:v>3134684</c:v>
                </c:pt>
                <c:pt idx="4">
                  <c:v>1728289</c:v>
                </c:pt>
                <c:pt idx="5">
                  <c:v>1685514</c:v>
                </c:pt>
                <c:pt idx="6">
                  <c:v>679780</c:v>
                </c:pt>
                <c:pt idx="7">
                  <c:v>583998</c:v>
                </c:pt>
                <c:pt idx="8">
                  <c:v>582984</c:v>
                </c:pt>
                <c:pt idx="9">
                  <c:v>511735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MELILLA</c:v>
                </c:pt>
                <c:pt idx="7">
                  <c:v>ALMERIA</c:v>
                </c:pt>
                <c:pt idx="8">
                  <c:v>VALENCIA</c:v>
                </c:pt>
                <c:pt idx="9">
                  <c:v>MALAGA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5363610</c:v>
                </c:pt>
                <c:pt idx="1">
                  <c:v>4503211</c:v>
                </c:pt>
                <c:pt idx="2">
                  <c:v>4218443</c:v>
                </c:pt>
                <c:pt idx="3">
                  <c:v>3259328</c:v>
                </c:pt>
                <c:pt idx="4">
                  <c:v>1735756</c:v>
                </c:pt>
                <c:pt idx="5">
                  <c:v>1609986</c:v>
                </c:pt>
                <c:pt idx="6">
                  <c:v>683781</c:v>
                </c:pt>
                <c:pt idx="7">
                  <c:v>618788</c:v>
                </c:pt>
                <c:pt idx="8">
                  <c:v>712931</c:v>
                </c:pt>
                <c:pt idx="9">
                  <c:v>554153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2124756</c:v>
                </c:pt>
                <c:pt idx="1">
                  <c:v>1405767</c:v>
                </c:pt>
                <c:pt idx="2">
                  <c:v>724728</c:v>
                </c:pt>
                <c:pt idx="3">
                  <c:v>554654</c:v>
                </c:pt>
                <c:pt idx="4">
                  <c:v>329307</c:v>
                </c:pt>
                <c:pt idx="5">
                  <c:v>317299</c:v>
                </c:pt>
                <c:pt idx="6">
                  <c:v>309094</c:v>
                </c:pt>
                <c:pt idx="7">
                  <c:v>162978</c:v>
                </c:pt>
                <c:pt idx="8">
                  <c:v>118075</c:v>
                </c:pt>
                <c:pt idx="9">
                  <c:v>108743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2311020</c:v>
                </c:pt>
                <c:pt idx="1">
                  <c:v>1403914</c:v>
                </c:pt>
                <c:pt idx="2">
                  <c:v>520138</c:v>
                </c:pt>
                <c:pt idx="3">
                  <c:v>539558</c:v>
                </c:pt>
                <c:pt idx="4">
                  <c:v>323651</c:v>
                </c:pt>
                <c:pt idx="5">
                  <c:v>301343</c:v>
                </c:pt>
                <c:pt idx="6">
                  <c:v>404656</c:v>
                </c:pt>
                <c:pt idx="7">
                  <c:v>170737</c:v>
                </c:pt>
                <c:pt idx="8">
                  <c:v>115144</c:v>
                </c:pt>
                <c:pt idx="9">
                  <c:v>137686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1014223</c:v>
                </c:pt>
                <c:pt idx="1">
                  <c:v>840909</c:v>
                </c:pt>
                <c:pt idx="2">
                  <c:v>409390</c:v>
                </c:pt>
                <c:pt idx="3">
                  <c:v>338075</c:v>
                </c:pt>
                <c:pt idx="4">
                  <c:v>325348</c:v>
                </c:pt>
                <c:pt idx="5">
                  <c:v>246223</c:v>
                </c:pt>
                <c:pt idx="6">
                  <c:v>124350</c:v>
                </c:pt>
                <c:pt idx="7">
                  <c:v>113572</c:v>
                </c:pt>
                <c:pt idx="8">
                  <c:v>86326</c:v>
                </c:pt>
                <c:pt idx="9">
                  <c:v>75982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1037635</c:v>
                </c:pt>
                <c:pt idx="1">
                  <c:v>879607</c:v>
                </c:pt>
                <c:pt idx="2">
                  <c:v>351617</c:v>
                </c:pt>
                <c:pt idx="3">
                  <c:v>379278</c:v>
                </c:pt>
                <c:pt idx="4">
                  <c:v>320379</c:v>
                </c:pt>
                <c:pt idx="5">
                  <c:v>238641</c:v>
                </c:pt>
                <c:pt idx="6">
                  <c:v>128833</c:v>
                </c:pt>
                <c:pt idx="7">
                  <c:v>130374</c:v>
                </c:pt>
                <c:pt idx="8">
                  <c:v>76159</c:v>
                </c:pt>
                <c:pt idx="9">
                  <c:v>68601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31651</c:v>
                </c:pt>
                <c:pt idx="1">
                  <c:v>22374</c:v>
                </c:pt>
                <c:pt idx="2">
                  <c:v>10048</c:v>
                </c:pt>
                <c:pt idx="3">
                  <c:v>9306</c:v>
                </c:pt>
                <c:pt idx="4">
                  <c:v>8917</c:v>
                </c:pt>
                <c:pt idx="5">
                  <c:v>6555</c:v>
                </c:pt>
                <c:pt idx="6">
                  <c:v>6125</c:v>
                </c:pt>
                <c:pt idx="7">
                  <c:v>2403</c:v>
                </c:pt>
                <c:pt idx="8">
                  <c:v>2190</c:v>
                </c:pt>
                <c:pt idx="9">
                  <c:v>1540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25595</c:v>
                </c:pt>
                <c:pt idx="1">
                  <c:v>21510</c:v>
                </c:pt>
                <c:pt idx="2">
                  <c:v>9981</c:v>
                </c:pt>
                <c:pt idx="3">
                  <c:v>9774</c:v>
                </c:pt>
                <c:pt idx="4">
                  <c:v>8907</c:v>
                </c:pt>
                <c:pt idx="5">
                  <c:v>6594</c:v>
                </c:pt>
                <c:pt idx="6">
                  <c:v>6017</c:v>
                </c:pt>
                <c:pt idx="7">
                  <c:v>2361</c:v>
                </c:pt>
                <c:pt idx="8">
                  <c:v>2086</c:v>
                </c:pt>
                <c:pt idx="9">
                  <c:v>1542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336180060</c:v>
                </c:pt>
                <c:pt idx="1">
                  <c:v>219506480</c:v>
                </c:pt>
                <c:pt idx="2">
                  <c:v>182616268</c:v>
                </c:pt>
                <c:pt idx="3">
                  <c:v>166365114</c:v>
                </c:pt>
                <c:pt idx="4">
                  <c:v>144487452</c:v>
                </c:pt>
                <c:pt idx="5">
                  <c:v>144291616</c:v>
                </c:pt>
                <c:pt idx="6">
                  <c:v>48026547</c:v>
                </c:pt>
                <c:pt idx="7">
                  <c:v>35987714</c:v>
                </c:pt>
                <c:pt idx="8">
                  <c:v>34417205</c:v>
                </c:pt>
                <c:pt idx="9">
                  <c:v>30860064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297381123</c:v>
                </c:pt>
                <c:pt idx="1">
                  <c:v>222269885</c:v>
                </c:pt>
                <c:pt idx="2">
                  <c:v>177971770</c:v>
                </c:pt>
                <c:pt idx="3">
                  <c:v>165313955</c:v>
                </c:pt>
                <c:pt idx="4">
                  <c:v>114803115</c:v>
                </c:pt>
                <c:pt idx="5">
                  <c:v>151074216</c:v>
                </c:pt>
                <c:pt idx="6">
                  <c:v>50378191</c:v>
                </c:pt>
                <c:pt idx="7">
                  <c:v>33130338</c:v>
                </c:pt>
                <c:pt idx="8">
                  <c:v>30991248</c:v>
                </c:pt>
                <c:pt idx="9">
                  <c:v>29558626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CARTAGENA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658</c:v>
                </c:pt>
                <c:pt idx="1">
                  <c:v>622</c:v>
                </c:pt>
                <c:pt idx="2">
                  <c:v>341</c:v>
                </c:pt>
                <c:pt idx="3">
                  <c:v>335</c:v>
                </c:pt>
                <c:pt idx="4">
                  <c:v>233</c:v>
                </c:pt>
                <c:pt idx="5">
                  <c:v>179</c:v>
                </c:pt>
                <c:pt idx="6">
                  <c:v>160</c:v>
                </c:pt>
                <c:pt idx="7">
                  <c:v>88</c:v>
                </c:pt>
                <c:pt idx="8">
                  <c:v>88</c:v>
                </c:pt>
                <c:pt idx="9">
                  <c:v>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CARTAGENA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719</c:v>
                </c:pt>
                <c:pt idx="1">
                  <c:v>627</c:v>
                </c:pt>
                <c:pt idx="2">
                  <c:v>291</c:v>
                </c:pt>
                <c:pt idx="3">
                  <c:v>335</c:v>
                </c:pt>
                <c:pt idx="4">
                  <c:v>250</c:v>
                </c:pt>
                <c:pt idx="5">
                  <c:v>202</c:v>
                </c:pt>
                <c:pt idx="6">
                  <c:v>184</c:v>
                </c:pt>
                <c:pt idx="7">
                  <c:v>96</c:v>
                </c:pt>
                <c:pt idx="8">
                  <c:v>96</c:v>
                </c:pt>
                <c:pt idx="9">
                  <c:v>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D21" sqref="D21:H34"/>
    </sheetView>
  </sheetViews>
  <sheetFormatPr baseColWidth="10" defaultRowHeight="15" x14ac:dyDescent="0.25"/>
  <cols>
    <col min="1" max="1" width="28.28515625" style="99" bestFit="1" customWidth="1"/>
    <col min="2" max="2" width="16" style="99" bestFit="1" customWidth="1"/>
    <col min="3" max="3" width="26.5703125" style="99" bestFit="1" customWidth="1"/>
    <col min="4" max="16384" width="11.42578125" style="99"/>
  </cols>
  <sheetData>
    <row r="1" spans="1:9" ht="22.5" customHeight="1" x14ac:dyDescent="0.35">
      <c r="D1" s="100" t="s">
        <v>39</v>
      </c>
    </row>
    <row r="4" spans="1:9" x14ac:dyDescent="0.25">
      <c r="F4" s="101"/>
      <c r="G4" s="101"/>
      <c r="I4" s="102">
        <v>41977</v>
      </c>
    </row>
    <row r="6" spans="1:9" x14ac:dyDescent="0.25">
      <c r="A6" s="103" t="s">
        <v>42</v>
      </c>
      <c r="B6" s="104"/>
      <c r="C6" s="104"/>
      <c r="D6" s="105" t="s">
        <v>98</v>
      </c>
      <c r="E6" s="106"/>
      <c r="F6" s="105" t="s">
        <v>40</v>
      </c>
      <c r="G6" s="106"/>
      <c r="H6" s="105" t="s">
        <v>41</v>
      </c>
      <c r="I6" s="106"/>
    </row>
    <row r="7" spans="1:9" x14ac:dyDescent="0.25">
      <c r="A7" s="107"/>
      <c r="B7" s="107"/>
      <c r="C7" s="107"/>
      <c r="D7" s="108">
        <v>2013</v>
      </c>
      <c r="E7" s="108">
        <v>2014</v>
      </c>
      <c r="F7" s="108">
        <v>2013</v>
      </c>
      <c r="G7" s="108">
        <v>2014</v>
      </c>
      <c r="H7" s="108" t="s">
        <v>0</v>
      </c>
      <c r="I7" s="108" t="s">
        <v>3</v>
      </c>
    </row>
    <row r="8" spans="1:9" x14ac:dyDescent="0.25">
      <c r="A8" s="109" t="s">
        <v>12</v>
      </c>
      <c r="B8" s="109" t="s">
        <v>13</v>
      </c>
      <c r="C8" s="110" t="s">
        <v>14</v>
      </c>
      <c r="D8" s="111">
        <v>13305011</v>
      </c>
      <c r="E8" s="111">
        <v>14121174</v>
      </c>
      <c r="F8" s="111">
        <v>128265907</v>
      </c>
      <c r="G8" s="111">
        <v>133117368</v>
      </c>
      <c r="H8" s="111">
        <v>4851461</v>
      </c>
      <c r="I8" s="112">
        <f>((G8*100/F8)-100)</f>
        <v>3.7823464656122496</v>
      </c>
    </row>
    <row r="9" spans="1:9" x14ac:dyDescent="0.25">
      <c r="A9" s="113"/>
      <c r="B9" s="114"/>
      <c r="C9" s="110" t="s">
        <v>15</v>
      </c>
      <c r="D9" s="111">
        <v>6922353</v>
      </c>
      <c r="E9" s="111">
        <v>8868370</v>
      </c>
      <c r="F9" s="111">
        <v>64496058</v>
      </c>
      <c r="G9" s="111">
        <v>73864129</v>
      </c>
      <c r="H9" s="111">
        <v>9368071</v>
      </c>
      <c r="I9" s="112">
        <f t="shared" ref="I9:I19" si="0">((G9*100/F9)-100)</f>
        <v>14.525028800985012</v>
      </c>
    </row>
    <row r="10" spans="1:9" x14ac:dyDescent="0.25">
      <c r="A10" s="113"/>
      <c r="B10" s="109" t="s">
        <v>16</v>
      </c>
      <c r="C10" s="110" t="s">
        <v>17</v>
      </c>
      <c r="D10" s="111">
        <v>5004672</v>
      </c>
      <c r="E10" s="111">
        <v>5196937</v>
      </c>
      <c r="F10" s="111">
        <v>50241724</v>
      </c>
      <c r="G10" s="111">
        <v>52470878</v>
      </c>
      <c r="H10" s="111">
        <v>2229154</v>
      </c>
      <c r="I10" s="112">
        <f t="shared" si="0"/>
        <v>4.4368580982611121</v>
      </c>
    </row>
    <row r="11" spans="1:9" x14ac:dyDescent="0.25">
      <c r="A11" s="113"/>
      <c r="B11" s="113"/>
      <c r="C11" s="110" t="s">
        <v>18</v>
      </c>
      <c r="D11" s="111">
        <v>13135288</v>
      </c>
      <c r="E11" s="111">
        <v>13737957</v>
      </c>
      <c r="F11" s="111">
        <v>128167213</v>
      </c>
      <c r="G11" s="111">
        <v>129970279</v>
      </c>
      <c r="H11" s="111">
        <v>1803066</v>
      </c>
      <c r="I11" s="112">
        <f t="shared" si="0"/>
        <v>1.406807527288592</v>
      </c>
    </row>
    <row r="12" spans="1:9" x14ac:dyDescent="0.25">
      <c r="A12" s="114"/>
      <c r="B12" s="114"/>
      <c r="C12" s="110" t="s">
        <v>2</v>
      </c>
      <c r="D12" s="111">
        <v>18139960</v>
      </c>
      <c r="E12" s="111">
        <v>18934894</v>
      </c>
      <c r="F12" s="111">
        <v>178408937</v>
      </c>
      <c r="G12" s="111">
        <v>182441157</v>
      </c>
      <c r="H12" s="111">
        <v>4032220</v>
      </c>
      <c r="I12" s="112">
        <f t="shared" si="0"/>
        <v>2.2600997841268509</v>
      </c>
    </row>
    <row r="13" spans="1:9" x14ac:dyDescent="0.25">
      <c r="A13" s="115"/>
      <c r="B13" s="115"/>
      <c r="C13" s="116" t="s">
        <v>2</v>
      </c>
      <c r="D13" s="117">
        <v>38367324</v>
      </c>
      <c r="E13" s="117">
        <v>41924438</v>
      </c>
      <c r="F13" s="117">
        <v>371170902</v>
      </c>
      <c r="G13" s="117">
        <v>389422654</v>
      </c>
      <c r="H13" s="117">
        <v>18251752</v>
      </c>
      <c r="I13" s="118">
        <f t="shared" si="0"/>
        <v>4.9173445174859154</v>
      </c>
    </row>
    <row r="14" spans="1:9" x14ac:dyDescent="0.25">
      <c r="A14" s="109" t="s">
        <v>4</v>
      </c>
      <c r="B14" s="119" t="s">
        <v>5</v>
      </c>
      <c r="C14" s="110" t="s">
        <v>6</v>
      </c>
      <c r="D14" s="111">
        <v>20160</v>
      </c>
      <c r="E14" s="111">
        <v>21196</v>
      </c>
      <c r="F14" s="111">
        <v>195682</v>
      </c>
      <c r="G14" s="111">
        <v>195013</v>
      </c>
      <c r="H14" s="111">
        <v>-669</v>
      </c>
      <c r="I14" s="112">
        <f t="shared" si="0"/>
        <v>-0.34188121544137573</v>
      </c>
    </row>
    <row r="15" spans="1:9" x14ac:dyDescent="0.25">
      <c r="A15" s="113"/>
      <c r="B15" s="109" t="s">
        <v>7</v>
      </c>
      <c r="C15" s="110" t="s">
        <v>8</v>
      </c>
      <c r="D15" s="111">
        <v>680914</v>
      </c>
      <c r="E15" s="111">
        <v>630169</v>
      </c>
      <c r="F15" s="111">
        <v>6385821</v>
      </c>
      <c r="G15" s="111">
        <v>6661166</v>
      </c>
      <c r="H15" s="111">
        <v>275345</v>
      </c>
      <c r="I15" s="112">
        <f t="shared" si="0"/>
        <v>4.3118183237519503</v>
      </c>
    </row>
    <row r="16" spans="1:9" x14ac:dyDescent="0.25">
      <c r="A16" s="113"/>
      <c r="B16" s="114"/>
      <c r="C16" s="110" t="s">
        <v>9</v>
      </c>
      <c r="D16" s="111">
        <v>187502</v>
      </c>
      <c r="E16" s="111">
        <v>145303</v>
      </c>
      <c r="F16" s="111">
        <v>1770936</v>
      </c>
      <c r="G16" s="111">
        <v>1649886</v>
      </c>
      <c r="H16" s="111">
        <v>-121050</v>
      </c>
      <c r="I16" s="112">
        <f t="shared" si="0"/>
        <v>-6.8353684153464656</v>
      </c>
    </row>
    <row r="17" spans="1:9" x14ac:dyDescent="0.25">
      <c r="A17" s="114"/>
      <c r="B17" s="119" t="s">
        <v>10</v>
      </c>
      <c r="C17" s="110" t="s">
        <v>11</v>
      </c>
      <c r="D17" s="111">
        <v>358393</v>
      </c>
      <c r="E17" s="111">
        <v>337887</v>
      </c>
      <c r="F17" s="111">
        <v>2634157</v>
      </c>
      <c r="G17" s="111">
        <v>3037762</v>
      </c>
      <c r="H17" s="111">
        <v>403605</v>
      </c>
      <c r="I17" s="112">
        <f t="shared" si="0"/>
        <v>15.321979669397081</v>
      </c>
    </row>
    <row r="18" spans="1:9" x14ac:dyDescent="0.25">
      <c r="A18" s="120"/>
      <c r="B18" s="120"/>
      <c r="C18" s="116" t="s">
        <v>2</v>
      </c>
      <c r="D18" s="117">
        <v>1246969</v>
      </c>
      <c r="E18" s="117">
        <v>1134555</v>
      </c>
      <c r="F18" s="117">
        <v>10986596</v>
      </c>
      <c r="G18" s="117">
        <v>11543827</v>
      </c>
      <c r="H18" s="117">
        <v>557231</v>
      </c>
      <c r="I18" s="118">
        <f t="shared" si="0"/>
        <v>5.0719167247070942</v>
      </c>
    </row>
    <row r="19" spans="1:9" x14ac:dyDescent="0.25">
      <c r="A19" s="121"/>
      <c r="B19" s="121"/>
      <c r="C19" s="122" t="s">
        <v>1</v>
      </c>
      <c r="D19" s="123">
        <f>+D13+D18</f>
        <v>39614293</v>
      </c>
      <c r="E19" s="123">
        <f t="shared" ref="E19:G19" si="1">+E13+E18</f>
        <v>43058993</v>
      </c>
      <c r="F19" s="123">
        <f t="shared" si="1"/>
        <v>382157498</v>
      </c>
      <c r="G19" s="123">
        <f t="shared" si="1"/>
        <v>400966481</v>
      </c>
      <c r="H19" s="123">
        <f t="shared" ref="H19" si="2">G19-F19</f>
        <v>18808983</v>
      </c>
      <c r="I19" s="124">
        <f t="shared" si="0"/>
        <v>4.921788293684088</v>
      </c>
    </row>
    <row r="20" spans="1:9" x14ac:dyDescent="0.25">
      <c r="A20" s="120"/>
      <c r="B20" s="120"/>
      <c r="I20" s="125"/>
    </row>
    <row r="21" spans="1:9" x14ac:dyDescent="0.25">
      <c r="A21" s="109" t="s">
        <v>19</v>
      </c>
      <c r="B21" s="109" t="s">
        <v>20</v>
      </c>
      <c r="C21" s="110" t="s">
        <v>21</v>
      </c>
      <c r="D21" s="111">
        <v>9376102</v>
      </c>
      <c r="E21" s="111">
        <v>9721784</v>
      </c>
      <c r="F21" s="111">
        <v>92976415</v>
      </c>
      <c r="G21" s="111">
        <v>95577518</v>
      </c>
      <c r="H21" s="111">
        <v>2601103</v>
      </c>
      <c r="I21" s="112">
        <f t="shared" ref="I21:I34" si="3">((G21*100/F21)-100)</f>
        <v>2.7975944221983582</v>
      </c>
    </row>
    <row r="22" spans="1:9" x14ac:dyDescent="0.25">
      <c r="A22" s="113"/>
      <c r="B22" s="114"/>
      <c r="C22" s="110" t="s">
        <v>22</v>
      </c>
      <c r="D22" s="111">
        <v>7952023</v>
      </c>
      <c r="E22" s="111">
        <v>8066408</v>
      </c>
      <c r="F22" s="111">
        <v>78566792</v>
      </c>
      <c r="G22" s="111">
        <v>78393876</v>
      </c>
      <c r="H22" s="111">
        <v>-172916</v>
      </c>
      <c r="I22" s="112">
        <f t="shared" si="3"/>
        <v>-0.22008789667776796</v>
      </c>
    </row>
    <row r="23" spans="1:9" x14ac:dyDescent="0.25">
      <c r="A23" s="113"/>
      <c r="B23" s="119" t="s">
        <v>23</v>
      </c>
      <c r="C23" s="110" t="s">
        <v>24</v>
      </c>
      <c r="D23" s="111">
        <v>3689483</v>
      </c>
      <c r="E23" s="111">
        <v>4010216</v>
      </c>
      <c r="F23" s="111">
        <v>37558314</v>
      </c>
      <c r="G23" s="111">
        <v>40627600</v>
      </c>
      <c r="H23" s="111">
        <v>3069286</v>
      </c>
      <c r="I23" s="112">
        <f t="shared" si="3"/>
        <v>8.1720547945788979</v>
      </c>
    </row>
    <row r="24" spans="1:9" x14ac:dyDescent="0.25">
      <c r="A24" s="113"/>
      <c r="B24" s="109" t="s">
        <v>25</v>
      </c>
      <c r="C24" s="110" t="s">
        <v>26</v>
      </c>
      <c r="D24" s="111">
        <v>1200913.75</v>
      </c>
      <c r="E24" s="111">
        <v>1249297.25</v>
      </c>
      <c r="F24" s="111">
        <v>11598743</v>
      </c>
      <c r="G24" s="111">
        <v>11895261</v>
      </c>
      <c r="H24" s="111">
        <v>296518</v>
      </c>
      <c r="I24" s="112">
        <f t="shared" si="3"/>
        <v>2.5564666791910184</v>
      </c>
    </row>
    <row r="25" spans="1:9" x14ac:dyDescent="0.25">
      <c r="A25" s="113"/>
      <c r="B25" s="113"/>
      <c r="C25" s="110" t="s">
        <v>21</v>
      </c>
      <c r="D25" s="111">
        <v>632231.5</v>
      </c>
      <c r="E25" s="111">
        <v>632533</v>
      </c>
      <c r="F25" s="111">
        <v>6088777.25</v>
      </c>
      <c r="G25" s="111">
        <v>6340401.25</v>
      </c>
      <c r="H25" s="111">
        <v>251624</v>
      </c>
      <c r="I25" s="112">
        <f t="shared" si="3"/>
        <v>4.1325867192793169</v>
      </c>
    </row>
    <row r="26" spans="1:9" x14ac:dyDescent="0.25">
      <c r="A26" s="113"/>
      <c r="B26" s="113"/>
      <c r="C26" s="110" t="s">
        <v>27</v>
      </c>
      <c r="D26" s="111">
        <v>135386.5</v>
      </c>
      <c r="E26" s="111">
        <v>148415.75</v>
      </c>
      <c r="F26" s="111">
        <v>1260015.25</v>
      </c>
      <c r="G26" s="111">
        <v>1364120.5</v>
      </c>
      <c r="H26" s="111">
        <v>104105.25</v>
      </c>
      <c r="I26" s="112">
        <f t="shared" si="3"/>
        <v>8.2622214294628549</v>
      </c>
    </row>
    <row r="27" spans="1:9" x14ac:dyDescent="0.25">
      <c r="A27" s="113"/>
      <c r="B27" s="113"/>
      <c r="C27" s="110" t="s">
        <v>28</v>
      </c>
      <c r="D27" s="111">
        <v>433295.75</v>
      </c>
      <c r="E27" s="111">
        <v>468348.5</v>
      </c>
      <c r="F27" s="111">
        <v>4249939.5</v>
      </c>
      <c r="G27" s="111">
        <v>4190726.25</v>
      </c>
      <c r="H27" s="111">
        <v>-59213.25</v>
      </c>
      <c r="I27" s="112">
        <f t="shared" si="3"/>
        <v>-1.3932727748242115</v>
      </c>
    </row>
    <row r="28" spans="1:9" x14ac:dyDescent="0.25">
      <c r="A28" s="113"/>
      <c r="B28" s="114"/>
      <c r="C28" s="110" t="s">
        <v>29</v>
      </c>
      <c r="D28" s="111">
        <v>568682.25</v>
      </c>
      <c r="E28" s="111">
        <v>616764.25</v>
      </c>
      <c r="F28" s="111">
        <v>5509965.75</v>
      </c>
      <c r="G28" s="111">
        <v>5554859.75</v>
      </c>
      <c r="H28" s="111">
        <v>44894</v>
      </c>
      <c r="I28" s="112">
        <f t="shared" si="3"/>
        <v>0.81477820438357185</v>
      </c>
    </row>
    <row r="29" spans="1:9" x14ac:dyDescent="0.25">
      <c r="A29" s="113"/>
      <c r="B29" s="109" t="s">
        <v>30</v>
      </c>
      <c r="C29" s="110" t="s">
        <v>31</v>
      </c>
      <c r="D29" s="111">
        <v>2484962</v>
      </c>
      <c r="E29" s="111">
        <v>2340720</v>
      </c>
      <c r="F29" s="111">
        <v>24974391</v>
      </c>
      <c r="G29" s="111">
        <v>25049285</v>
      </c>
      <c r="H29" s="111">
        <v>74894</v>
      </c>
      <c r="I29" s="112">
        <f t="shared" si="3"/>
        <v>0.29988318834280392</v>
      </c>
    </row>
    <row r="30" spans="1:9" x14ac:dyDescent="0.25">
      <c r="A30" s="113"/>
      <c r="B30" s="114"/>
      <c r="C30" s="110" t="s">
        <v>32</v>
      </c>
      <c r="D30" s="111">
        <v>1010283</v>
      </c>
      <c r="E30" s="111">
        <v>978167</v>
      </c>
      <c r="F30" s="111">
        <v>6403527</v>
      </c>
      <c r="G30" s="111">
        <v>6391297</v>
      </c>
      <c r="H30" s="111">
        <v>-12230</v>
      </c>
      <c r="I30" s="112">
        <f t="shared" si="3"/>
        <v>-0.19098849743274116</v>
      </c>
    </row>
    <row r="31" spans="1:9" x14ac:dyDescent="0.25">
      <c r="A31" s="113"/>
      <c r="B31" s="119" t="s">
        <v>33</v>
      </c>
      <c r="C31" s="110" t="s">
        <v>34</v>
      </c>
      <c r="D31" s="111">
        <v>314344</v>
      </c>
      <c r="E31" s="111">
        <v>306901</v>
      </c>
      <c r="F31" s="111">
        <v>3819852</v>
      </c>
      <c r="G31" s="111">
        <v>3768083</v>
      </c>
      <c r="H31" s="111">
        <v>-51769</v>
      </c>
      <c r="I31" s="112">
        <f t="shared" si="3"/>
        <v>-1.355261931614109</v>
      </c>
    </row>
    <row r="32" spans="1:9" x14ac:dyDescent="0.25">
      <c r="A32" s="113"/>
      <c r="B32" s="109" t="s">
        <v>35</v>
      </c>
      <c r="C32" s="110" t="s">
        <v>36</v>
      </c>
      <c r="D32" s="111">
        <v>11104</v>
      </c>
      <c r="E32" s="111">
        <v>12069</v>
      </c>
      <c r="F32" s="111">
        <v>111432</v>
      </c>
      <c r="G32" s="111">
        <v>117994</v>
      </c>
      <c r="H32" s="111">
        <v>6562</v>
      </c>
      <c r="I32" s="112">
        <f t="shared" si="3"/>
        <v>5.8887931653384982</v>
      </c>
    </row>
    <row r="33" spans="1:9" x14ac:dyDescent="0.25">
      <c r="A33" s="113"/>
      <c r="B33" s="113"/>
      <c r="C33" s="110" t="s">
        <v>37</v>
      </c>
      <c r="D33" s="111">
        <v>167029499</v>
      </c>
      <c r="E33" s="111">
        <v>181000188</v>
      </c>
      <c r="F33" s="111">
        <v>1531352094</v>
      </c>
      <c r="G33" s="111">
        <v>1608815079</v>
      </c>
      <c r="H33" s="111">
        <v>77462985</v>
      </c>
      <c r="I33" s="112">
        <f t="shared" si="3"/>
        <v>5.0584699171084253</v>
      </c>
    </row>
    <row r="34" spans="1:9" x14ac:dyDescent="0.25">
      <c r="A34" s="126"/>
      <c r="B34" s="127"/>
      <c r="C34" s="110" t="s">
        <v>38</v>
      </c>
      <c r="D34" s="111">
        <v>493</v>
      </c>
      <c r="E34" s="111">
        <v>471</v>
      </c>
      <c r="F34" s="111">
        <v>3094</v>
      </c>
      <c r="G34" s="111">
        <v>3012</v>
      </c>
      <c r="H34" s="111">
        <v>-82</v>
      </c>
      <c r="I34" s="112">
        <f t="shared" si="3"/>
        <v>-2.650290885585008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style="69" bestFit="1" customWidth="1"/>
    <col min="2" max="5" width="11.42578125" style="69"/>
    <col min="6" max="6" width="6.28515625" style="69" customWidth="1"/>
    <col min="7" max="16384" width="11.42578125" style="69"/>
  </cols>
  <sheetData>
    <row r="1" spans="1:12" s="67" customFormat="1" ht="22.5" customHeight="1" x14ac:dyDescent="0.35">
      <c r="F1" s="68" t="s">
        <v>74</v>
      </c>
    </row>
    <row r="2" spans="1:12" s="67" customFormat="1" ht="21" x14ac:dyDescent="0.35"/>
    <row r="5" spans="1:12" x14ac:dyDescent="0.25">
      <c r="A5" s="89" t="s">
        <v>97</v>
      </c>
      <c r="B5" s="87" t="str">
        <f>'Resumen general'!D6</f>
        <v>Mes Octubre</v>
      </c>
      <c r="C5" s="88"/>
      <c r="D5" s="87" t="str">
        <f>'Resumen general'!F6</f>
        <v>Acumulado desde Enero</v>
      </c>
      <c r="E5" s="88"/>
      <c r="F5" s="88"/>
      <c r="L5" s="70">
        <f>'Resumen general'!I4</f>
        <v>41977</v>
      </c>
    </row>
    <row r="6" spans="1:12" x14ac:dyDescent="0.25">
      <c r="A6" s="90"/>
      <c r="B6" s="71">
        <f>'Resumen general'!D7</f>
        <v>2013</v>
      </c>
      <c r="C6" s="71">
        <f>'Resumen general'!E7</f>
        <v>2014</v>
      </c>
      <c r="D6" s="71">
        <f>'Resumen general'!F7</f>
        <v>2013</v>
      </c>
      <c r="E6" s="71">
        <f>'Resumen general'!G7</f>
        <v>2014</v>
      </c>
      <c r="F6" s="71" t="s">
        <v>43</v>
      </c>
    </row>
    <row r="7" spans="1:12" x14ac:dyDescent="0.25">
      <c r="A7" s="72" t="s">
        <v>44</v>
      </c>
      <c r="B7" s="73">
        <v>939715</v>
      </c>
      <c r="C7" s="73">
        <v>1121955</v>
      </c>
      <c r="D7" s="73">
        <v>10077952</v>
      </c>
      <c r="E7" s="73">
        <v>9947198</v>
      </c>
      <c r="F7" s="74">
        <f>((E7*100)/D7)-100</f>
        <v>-1.2974263024868549</v>
      </c>
      <c r="G7" s="75"/>
      <c r="H7" s="75"/>
      <c r="I7" s="75"/>
    </row>
    <row r="8" spans="1:12" x14ac:dyDescent="0.25">
      <c r="A8" s="76" t="s">
        <v>45</v>
      </c>
      <c r="B8" s="77">
        <v>191356</v>
      </c>
      <c r="C8" s="77">
        <v>242945</v>
      </c>
      <c r="D8" s="77">
        <v>1975386</v>
      </c>
      <c r="E8" s="77">
        <v>2132716</v>
      </c>
      <c r="F8" s="78">
        <f t="shared" ref="F8:F35" si="0">((E8*100)/D8)-100</f>
        <v>7.9645193395113694</v>
      </c>
      <c r="G8" s="75"/>
      <c r="H8" s="75"/>
      <c r="I8" s="75"/>
    </row>
    <row r="9" spans="1:12" x14ac:dyDescent="0.25">
      <c r="A9" s="72" t="s">
        <v>46</v>
      </c>
      <c r="B9" s="73">
        <v>310730</v>
      </c>
      <c r="C9" s="73">
        <v>549578</v>
      </c>
      <c r="D9" s="73">
        <v>3883305</v>
      </c>
      <c r="E9" s="73">
        <v>4401531</v>
      </c>
      <c r="F9" s="74">
        <f t="shared" si="0"/>
        <v>13.344972903235771</v>
      </c>
      <c r="G9" s="75"/>
      <c r="H9" s="75"/>
      <c r="I9" s="75"/>
    </row>
    <row r="10" spans="1:12" x14ac:dyDescent="0.25">
      <c r="A10" s="76" t="s">
        <v>47</v>
      </c>
      <c r="B10" s="77">
        <v>367076</v>
      </c>
      <c r="C10" s="77">
        <v>312652</v>
      </c>
      <c r="D10" s="77">
        <v>4054098</v>
      </c>
      <c r="E10" s="77">
        <v>3993179</v>
      </c>
      <c r="F10" s="78">
        <f t="shared" si="0"/>
        <v>-1.5026523779148846</v>
      </c>
      <c r="G10" s="75"/>
      <c r="H10" s="75"/>
      <c r="I10" s="75"/>
    </row>
    <row r="11" spans="1:12" x14ac:dyDescent="0.25">
      <c r="A11" s="72" t="s">
        <v>48</v>
      </c>
      <c r="B11" s="73">
        <v>8407214</v>
      </c>
      <c r="C11" s="73">
        <v>7881467</v>
      </c>
      <c r="D11" s="73">
        <v>75670478</v>
      </c>
      <c r="E11" s="73">
        <v>79806565</v>
      </c>
      <c r="F11" s="74">
        <f t="shared" si="0"/>
        <v>5.4659189545492239</v>
      </c>
      <c r="G11" s="75"/>
      <c r="H11" s="75"/>
      <c r="I11" s="75"/>
    </row>
    <row r="12" spans="1:12" x14ac:dyDescent="0.25">
      <c r="A12" s="76" t="s">
        <v>49</v>
      </c>
      <c r="B12" s="77">
        <v>243691</v>
      </c>
      <c r="C12" s="77">
        <v>301833</v>
      </c>
      <c r="D12" s="77">
        <v>3114267</v>
      </c>
      <c r="E12" s="77">
        <v>2753857</v>
      </c>
      <c r="F12" s="78">
        <f t="shared" si="0"/>
        <v>-11.572867708516966</v>
      </c>
      <c r="G12" s="75"/>
      <c r="H12" s="75"/>
      <c r="I12" s="75"/>
    </row>
    <row r="13" spans="1:12" x14ac:dyDescent="0.25">
      <c r="A13" s="72" t="s">
        <v>50</v>
      </c>
      <c r="B13" s="73">
        <v>980564</v>
      </c>
      <c r="C13" s="73">
        <v>1085691</v>
      </c>
      <c r="D13" s="73">
        <v>10103875</v>
      </c>
      <c r="E13" s="73">
        <v>11188923</v>
      </c>
      <c r="F13" s="74">
        <f t="shared" si="0"/>
        <v>10.738929371157099</v>
      </c>
      <c r="G13" s="75"/>
      <c r="H13" s="75"/>
      <c r="I13" s="75"/>
    </row>
    <row r="14" spans="1:12" x14ac:dyDescent="0.25">
      <c r="A14" s="76" t="s">
        <v>51</v>
      </c>
      <c r="B14" s="77">
        <v>3448261</v>
      </c>
      <c r="C14" s="77">
        <v>4181042</v>
      </c>
      <c r="D14" s="77">
        <v>36048812</v>
      </c>
      <c r="E14" s="77">
        <v>39011404</v>
      </c>
      <c r="F14" s="78">
        <f t="shared" si="0"/>
        <v>8.2182791488385192</v>
      </c>
      <c r="G14" s="75"/>
      <c r="H14" s="75"/>
      <c r="I14" s="75"/>
    </row>
    <row r="15" spans="1:12" x14ac:dyDescent="0.25">
      <c r="A15" s="72" t="s">
        <v>52</v>
      </c>
      <c r="B15" s="73">
        <v>2555404</v>
      </c>
      <c r="C15" s="73">
        <v>2693291</v>
      </c>
      <c r="D15" s="73">
        <v>25341932</v>
      </c>
      <c r="E15" s="73">
        <v>25573941</v>
      </c>
      <c r="F15" s="74">
        <f t="shared" si="0"/>
        <v>0.9155142551878015</v>
      </c>
      <c r="G15" s="75"/>
      <c r="H15" s="75"/>
      <c r="I15" s="75"/>
    </row>
    <row r="16" spans="1:12" x14ac:dyDescent="0.25">
      <c r="A16" s="76" t="s">
        <v>53</v>
      </c>
      <c r="B16" s="77">
        <v>2545239</v>
      </c>
      <c r="C16" s="77">
        <v>3020005</v>
      </c>
      <c r="D16" s="77">
        <v>24314015</v>
      </c>
      <c r="E16" s="77">
        <v>26784397</v>
      </c>
      <c r="F16" s="78">
        <f t="shared" si="0"/>
        <v>10.16032111520866</v>
      </c>
      <c r="G16" s="75"/>
      <c r="H16" s="75"/>
      <c r="I16" s="75"/>
    </row>
    <row r="17" spans="1:9" x14ac:dyDescent="0.25">
      <c r="A17" s="72" t="s">
        <v>54</v>
      </c>
      <c r="B17" s="73">
        <v>1196180</v>
      </c>
      <c r="C17" s="73">
        <v>1363958</v>
      </c>
      <c r="D17" s="73">
        <v>11571508</v>
      </c>
      <c r="E17" s="73">
        <v>13210351</v>
      </c>
      <c r="F17" s="74">
        <f t="shared" si="0"/>
        <v>14.162743524871601</v>
      </c>
      <c r="G17" s="75"/>
      <c r="H17" s="75"/>
      <c r="I17" s="75"/>
    </row>
    <row r="18" spans="1:9" x14ac:dyDescent="0.25">
      <c r="A18" s="76" t="s">
        <v>55</v>
      </c>
      <c r="B18" s="77">
        <v>207618</v>
      </c>
      <c r="C18" s="77">
        <v>216264</v>
      </c>
      <c r="D18" s="77">
        <v>2103705</v>
      </c>
      <c r="E18" s="77">
        <v>1912490</v>
      </c>
      <c r="F18" s="78">
        <f t="shared" si="0"/>
        <v>-9.0894398216479999</v>
      </c>
      <c r="G18" s="75"/>
      <c r="H18" s="75"/>
      <c r="I18" s="75"/>
    </row>
    <row r="19" spans="1:9" x14ac:dyDescent="0.25">
      <c r="A19" s="72" t="s">
        <v>56</v>
      </c>
      <c r="B19" s="73">
        <v>1114111</v>
      </c>
      <c r="C19" s="73">
        <v>1273460</v>
      </c>
      <c r="D19" s="73">
        <v>10248418</v>
      </c>
      <c r="E19" s="73">
        <v>10695007</v>
      </c>
      <c r="F19" s="74">
        <f t="shared" si="0"/>
        <v>4.3576384179489907</v>
      </c>
      <c r="G19" s="75"/>
      <c r="H19" s="75"/>
      <c r="I19" s="75"/>
    </row>
    <row r="20" spans="1:9" x14ac:dyDescent="0.25">
      <c r="A20" s="76" t="s">
        <v>57</v>
      </c>
      <c r="B20" s="77">
        <v>1469092</v>
      </c>
      <c r="C20" s="77">
        <v>1573195</v>
      </c>
      <c r="D20" s="77">
        <v>14536145</v>
      </c>
      <c r="E20" s="77">
        <v>15554815</v>
      </c>
      <c r="F20" s="78">
        <f t="shared" si="0"/>
        <v>7.0078414875470827</v>
      </c>
      <c r="G20" s="75"/>
      <c r="H20" s="75"/>
      <c r="I20" s="75"/>
    </row>
    <row r="21" spans="1:9" x14ac:dyDescent="0.25">
      <c r="A21" s="72" t="s">
        <v>58</v>
      </c>
      <c r="B21" s="73">
        <v>2758820</v>
      </c>
      <c r="C21" s="73">
        <v>2661250</v>
      </c>
      <c r="D21" s="73">
        <v>21385121</v>
      </c>
      <c r="E21" s="73">
        <v>22407393</v>
      </c>
      <c r="F21" s="74">
        <f t="shared" si="0"/>
        <v>4.7802956083344128</v>
      </c>
      <c r="G21" s="75"/>
      <c r="H21" s="75"/>
      <c r="I21" s="75"/>
    </row>
    <row r="22" spans="1:9" x14ac:dyDescent="0.25">
      <c r="A22" s="76" t="s">
        <v>59</v>
      </c>
      <c r="B22" s="77">
        <v>1646651</v>
      </c>
      <c r="C22" s="77">
        <v>2064738</v>
      </c>
      <c r="D22" s="77">
        <v>18199868</v>
      </c>
      <c r="E22" s="77">
        <v>18133484</v>
      </c>
      <c r="F22" s="78">
        <f t="shared" si="0"/>
        <v>-0.36474989818607639</v>
      </c>
      <c r="G22" s="75"/>
      <c r="H22" s="75"/>
      <c r="I22" s="75"/>
    </row>
    <row r="23" spans="1:9" x14ac:dyDescent="0.25">
      <c r="A23" s="72" t="s">
        <v>60</v>
      </c>
      <c r="B23" s="73">
        <v>215429</v>
      </c>
      <c r="C23" s="73">
        <v>197963</v>
      </c>
      <c r="D23" s="73">
        <v>2234426</v>
      </c>
      <c r="E23" s="73">
        <v>1874312</v>
      </c>
      <c r="F23" s="74">
        <f t="shared" si="0"/>
        <v>-16.116622345067597</v>
      </c>
      <c r="G23" s="75"/>
      <c r="H23" s="75"/>
      <c r="I23" s="75"/>
    </row>
    <row r="24" spans="1:9" x14ac:dyDescent="0.25">
      <c r="A24" s="76" t="s">
        <v>61</v>
      </c>
      <c r="B24" s="77">
        <v>171595</v>
      </c>
      <c r="C24" s="77">
        <v>179735</v>
      </c>
      <c r="D24" s="77">
        <v>1543448</v>
      </c>
      <c r="E24" s="77">
        <v>1608083</v>
      </c>
      <c r="F24" s="78">
        <f t="shared" si="0"/>
        <v>4.1877018208582371</v>
      </c>
      <c r="G24" s="75"/>
      <c r="H24" s="75"/>
      <c r="I24" s="75"/>
    </row>
    <row r="25" spans="1:9" x14ac:dyDescent="0.25">
      <c r="A25" s="72" t="s">
        <v>62</v>
      </c>
      <c r="B25" s="73">
        <v>84034</v>
      </c>
      <c r="C25" s="73">
        <v>75343</v>
      </c>
      <c r="D25" s="73">
        <v>822408</v>
      </c>
      <c r="E25" s="73">
        <v>837943</v>
      </c>
      <c r="F25" s="74">
        <f t="shared" si="0"/>
        <v>1.888965087888252</v>
      </c>
      <c r="G25" s="75"/>
      <c r="H25" s="75"/>
      <c r="I25" s="75"/>
    </row>
    <row r="26" spans="1:9" x14ac:dyDescent="0.25">
      <c r="A26" s="76" t="s">
        <v>63</v>
      </c>
      <c r="B26" s="77">
        <v>135351</v>
      </c>
      <c r="C26" s="77">
        <v>164147</v>
      </c>
      <c r="D26" s="77">
        <v>1647992</v>
      </c>
      <c r="E26" s="77">
        <v>1604827</v>
      </c>
      <c r="F26" s="78">
        <f t="shared" si="0"/>
        <v>-2.6192481516900585</v>
      </c>
      <c r="G26" s="75"/>
      <c r="H26" s="75"/>
      <c r="I26" s="75"/>
    </row>
    <row r="27" spans="1:9" x14ac:dyDescent="0.25">
      <c r="A27" s="72" t="s">
        <v>64</v>
      </c>
      <c r="B27" s="73">
        <v>287931</v>
      </c>
      <c r="C27" s="73">
        <v>337218</v>
      </c>
      <c r="D27" s="73">
        <v>2330314</v>
      </c>
      <c r="E27" s="73">
        <v>2882226</v>
      </c>
      <c r="F27" s="74">
        <f t="shared" si="0"/>
        <v>23.684018548573277</v>
      </c>
      <c r="G27" s="75"/>
      <c r="H27" s="75"/>
      <c r="I27" s="75"/>
    </row>
    <row r="28" spans="1:9" x14ac:dyDescent="0.25">
      <c r="A28" s="76" t="s">
        <v>65</v>
      </c>
      <c r="B28" s="77">
        <v>1195711</v>
      </c>
      <c r="C28" s="77">
        <v>1058374</v>
      </c>
      <c r="D28" s="77">
        <v>11191897</v>
      </c>
      <c r="E28" s="77">
        <v>10276408</v>
      </c>
      <c r="F28" s="78">
        <f t="shared" si="0"/>
        <v>-8.179926959656612</v>
      </c>
      <c r="G28" s="75"/>
      <c r="H28" s="75"/>
      <c r="I28" s="75"/>
    </row>
    <row r="29" spans="1:9" x14ac:dyDescent="0.25">
      <c r="A29" s="72" t="s">
        <v>66</v>
      </c>
      <c r="B29" s="73">
        <v>366527</v>
      </c>
      <c r="C29" s="73">
        <v>494305</v>
      </c>
      <c r="D29" s="73">
        <v>3907233</v>
      </c>
      <c r="E29" s="73">
        <v>4526496</v>
      </c>
      <c r="F29" s="74">
        <f t="shared" si="0"/>
        <v>15.849144394511413</v>
      </c>
      <c r="G29" s="75"/>
      <c r="H29" s="75"/>
      <c r="I29" s="75"/>
    </row>
    <row r="30" spans="1:9" x14ac:dyDescent="0.25">
      <c r="A30" s="76" t="s">
        <v>67</v>
      </c>
      <c r="B30" s="77">
        <v>418840</v>
      </c>
      <c r="C30" s="77">
        <v>409792</v>
      </c>
      <c r="D30" s="77">
        <v>3682027</v>
      </c>
      <c r="E30" s="77">
        <v>3597190</v>
      </c>
      <c r="F30" s="78">
        <f t="shared" si="0"/>
        <v>-2.3040841362651605</v>
      </c>
      <c r="G30" s="75"/>
      <c r="H30" s="75"/>
      <c r="I30" s="75"/>
    </row>
    <row r="31" spans="1:9" x14ac:dyDescent="0.25">
      <c r="A31" s="72" t="s">
        <v>68</v>
      </c>
      <c r="B31" s="73">
        <v>2463581</v>
      </c>
      <c r="C31" s="73">
        <v>3001383</v>
      </c>
      <c r="D31" s="73">
        <v>23296263</v>
      </c>
      <c r="E31" s="73">
        <v>26069008</v>
      </c>
      <c r="F31" s="74">
        <f t="shared" si="0"/>
        <v>11.90210206675637</v>
      </c>
      <c r="G31" s="75"/>
      <c r="H31" s="75"/>
      <c r="I31" s="75"/>
    </row>
    <row r="32" spans="1:9" x14ac:dyDescent="0.25">
      <c r="A32" s="76" t="s">
        <v>69</v>
      </c>
      <c r="B32" s="77">
        <v>5467429</v>
      </c>
      <c r="C32" s="77">
        <v>6155325</v>
      </c>
      <c r="D32" s="77">
        <v>54578323</v>
      </c>
      <c r="E32" s="77">
        <v>55948731</v>
      </c>
      <c r="F32" s="78">
        <f t="shared" si="0"/>
        <v>2.5109016266403046</v>
      </c>
      <c r="G32" s="75"/>
      <c r="H32" s="75"/>
      <c r="I32" s="75"/>
    </row>
    <row r="33" spans="1:9" x14ac:dyDescent="0.25">
      <c r="A33" s="72" t="s">
        <v>70</v>
      </c>
      <c r="B33" s="73">
        <v>365130</v>
      </c>
      <c r="C33" s="73">
        <v>368654</v>
      </c>
      <c r="D33" s="73">
        <v>3512946</v>
      </c>
      <c r="E33" s="73">
        <v>3396890</v>
      </c>
      <c r="F33" s="74">
        <f t="shared" si="0"/>
        <v>-3.3036659259777963</v>
      </c>
      <c r="G33" s="75"/>
      <c r="H33" s="75"/>
      <c r="I33" s="75"/>
    </row>
    <row r="34" spans="1:9" x14ac:dyDescent="0.25">
      <c r="A34" s="76" t="s">
        <v>71</v>
      </c>
      <c r="B34" s="77">
        <v>61013</v>
      </c>
      <c r="C34" s="77">
        <v>73430</v>
      </c>
      <c r="D34" s="77">
        <v>781336</v>
      </c>
      <c r="E34" s="77">
        <v>837116</v>
      </c>
      <c r="F34" s="78">
        <f t="shared" si="0"/>
        <v>7.1390541329210464</v>
      </c>
      <c r="G34" s="75"/>
      <c r="H34" s="75"/>
      <c r="I34" s="75"/>
    </row>
    <row r="35" spans="1:9" x14ac:dyDescent="0.25">
      <c r="A35" s="79" t="s">
        <v>72</v>
      </c>
      <c r="B35" s="80">
        <f>SUM(B7:B34)</f>
        <v>39614293</v>
      </c>
      <c r="C35" s="80">
        <f>SUM(C7:C34)</f>
        <v>43058993</v>
      </c>
      <c r="D35" s="80">
        <f>SUM(D7:D34)</f>
        <v>382157498</v>
      </c>
      <c r="E35" s="80">
        <f>SUM(E7:E34)</f>
        <v>400966481</v>
      </c>
      <c r="F35" s="81">
        <f t="shared" si="0"/>
        <v>4.921788293684088</v>
      </c>
      <c r="G35" s="75"/>
      <c r="H35" s="75"/>
      <c r="I35" s="75"/>
    </row>
    <row r="37" spans="1:9" x14ac:dyDescent="0.25">
      <c r="A37" s="82"/>
      <c r="B37" s="82">
        <f>E6</f>
        <v>2014</v>
      </c>
      <c r="C37" s="82">
        <f>D6</f>
        <v>2013</v>
      </c>
      <c r="D37" s="82"/>
      <c r="E37" s="82"/>
      <c r="F37" s="82">
        <f>B37</f>
        <v>2014</v>
      </c>
      <c r="G37" s="82">
        <f>C37</f>
        <v>2013</v>
      </c>
    </row>
    <row r="38" spans="1:9" x14ac:dyDescent="0.25">
      <c r="A38" s="82" t="str">
        <f>A7</f>
        <v>A CORUÑA</v>
      </c>
      <c r="B38" s="83">
        <f>E7</f>
        <v>9947198</v>
      </c>
      <c r="C38" s="83">
        <f>D7</f>
        <v>10077952</v>
      </c>
      <c r="D38" s="83">
        <f>_xlfn.RANK.EQ(B38,$B$38:$B$65)+COUNTIF($B$38:$B$65,B38)-1</f>
        <v>14</v>
      </c>
      <c r="E38" s="82" t="str">
        <f t="shared" ref="E38:E65" si="1">INDEX($A$38:$B$65,MATCH(ROW()-37,$D$38:$D$65,0),1)</f>
        <v>BAHIA DE ALGECIRAS</v>
      </c>
      <c r="F38" s="82">
        <f>LOOKUP(E38,$A$38:$A$65,$B$38:$B$65)</f>
        <v>79806565</v>
      </c>
      <c r="G38" s="82">
        <f>LOOKUP(E38,$A$38:$A$65,$C$38:$C$65)</f>
        <v>75670478</v>
      </c>
    </row>
    <row r="39" spans="1:9" x14ac:dyDescent="0.25">
      <c r="A39" s="82" t="str">
        <f t="shared" ref="A39:A65" si="2">A8</f>
        <v>ALICANTE</v>
      </c>
      <c r="B39" s="83">
        <f t="shared" ref="B39:B65" si="3">E8</f>
        <v>2132716</v>
      </c>
      <c r="C39" s="83">
        <f t="shared" ref="C39:C65" si="4">D8</f>
        <v>1975386</v>
      </c>
      <c r="D39" s="83">
        <f t="shared" ref="D39:D65" si="5">_xlfn.RANK.EQ(B39,$B$38:$B$65)+COUNTIF($B$38:$B$65,B39)-1</f>
        <v>22</v>
      </c>
      <c r="E39" s="82" t="str">
        <f t="shared" si="1"/>
        <v>VALENCIA</v>
      </c>
      <c r="F39" s="82">
        <f t="shared" ref="F39:F65" si="6">LOOKUP(E39,$A$38:$A$65,$B$38:$B$65)</f>
        <v>55948731</v>
      </c>
      <c r="G39" s="82">
        <f t="shared" ref="G39:G65" si="7">LOOKUP(E39,$A$38:$A$65,$C$38:$C$65)</f>
        <v>54578323</v>
      </c>
    </row>
    <row r="40" spans="1:9" x14ac:dyDescent="0.25">
      <c r="A40" s="82" t="str">
        <f t="shared" si="2"/>
        <v>ALMERIA</v>
      </c>
      <c r="B40" s="83">
        <f t="shared" si="3"/>
        <v>4401531</v>
      </c>
      <c r="C40" s="83">
        <f t="shared" si="4"/>
        <v>3883305</v>
      </c>
      <c r="D40" s="83">
        <f t="shared" si="5"/>
        <v>16</v>
      </c>
      <c r="E40" s="82" t="str">
        <f t="shared" si="1"/>
        <v>BARCELONA</v>
      </c>
      <c r="F40" s="82">
        <f t="shared" si="6"/>
        <v>39011404</v>
      </c>
      <c r="G40" s="82">
        <f t="shared" si="7"/>
        <v>36048812</v>
      </c>
    </row>
    <row r="41" spans="1:9" x14ac:dyDescent="0.25">
      <c r="A41" s="82" t="str">
        <f t="shared" si="2"/>
        <v>AVILES</v>
      </c>
      <c r="B41" s="83">
        <f t="shared" si="3"/>
        <v>3993179</v>
      </c>
      <c r="C41" s="83">
        <f t="shared" si="4"/>
        <v>4054098</v>
      </c>
      <c r="D41" s="83">
        <f t="shared" si="5"/>
        <v>17</v>
      </c>
      <c r="E41" s="82" t="str">
        <f t="shared" si="1"/>
        <v>CARTAGENA</v>
      </c>
      <c r="F41" s="82">
        <f t="shared" si="6"/>
        <v>26784397</v>
      </c>
      <c r="G41" s="82">
        <f t="shared" si="7"/>
        <v>24314015</v>
      </c>
    </row>
    <row r="42" spans="1:9" x14ac:dyDescent="0.25">
      <c r="A42" s="82" t="str">
        <f t="shared" si="2"/>
        <v>BAHIA DE ALGECIRAS</v>
      </c>
      <c r="B42" s="83">
        <f t="shared" si="3"/>
        <v>79806565</v>
      </c>
      <c r="C42" s="83">
        <f t="shared" si="4"/>
        <v>75670478</v>
      </c>
      <c r="D42" s="83">
        <f t="shared" si="5"/>
        <v>1</v>
      </c>
      <c r="E42" s="82" t="str">
        <f t="shared" si="1"/>
        <v>TARRAGONA</v>
      </c>
      <c r="F42" s="82">
        <f t="shared" si="6"/>
        <v>26069008</v>
      </c>
      <c r="G42" s="82">
        <f t="shared" si="7"/>
        <v>23296263</v>
      </c>
    </row>
    <row r="43" spans="1:9" x14ac:dyDescent="0.25">
      <c r="A43" s="82" t="str">
        <f t="shared" si="2"/>
        <v>BAHIA DE CADIZ</v>
      </c>
      <c r="B43" s="83">
        <f t="shared" si="3"/>
        <v>2753857</v>
      </c>
      <c r="C43" s="83">
        <f t="shared" si="4"/>
        <v>3114267</v>
      </c>
      <c r="D43" s="83">
        <f t="shared" si="5"/>
        <v>21</v>
      </c>
      <c r="E43" s="82" t="str">
        <f t="shared" si="1"/>
        <v>BILBAO</v>
      </c>
      <c r="F43" s="82">
        <f t="shared" si="6"/>
        <v>25573941</v>
      </c>
      <c r="G43" s="82">
        <f t="shared" si="7"/>
        <v>25341932</v>
      </c>
    </row>
    <row r="44" spans="1:9" x14ac:dyDescent="0.25">
      <c r="A44" s="82" t="str">
        <f t="shared" si="2"/>
        <v>BALEARES</v>
      </c>
      <c r="B44" s="83">
        <f t="shared" si="3"/>
        <v>11188923</v>
      </c>
      <c r="C44" s="83">
        <f t="shared" si="4"/>
        <v>10103875</v>
      </c>
      <c r="D44" s="83">
        <f t="shared" si="5"/>
        <v>11</v>
      </c>
      <c r="E44" s="82" t="str">
        <f t="shared" si="1"/>
        <v>HUELVA</v>
      </c>
      <c r="F44" s="82">
        <f t="shared" si="6"/>
        <v>22407393</v>
      </c>
      <c r="G44" s="82">
        <f t="shared" si="7"/>
        <v>21385121</v>
      </c>
    </row>
    <row r="45" spans="1:9" x14ac:dyDescent="0.25">
      <c r="A45" s="82" t="str">
        <f t="shared" si="2"/>
        <v>BARCELONA</v>
      </c>
      <c r="B45" s="83">
        <f t="shared" si="3"/>
        <v>39011404</v>
      </c>
      <c r="C45" s="83">
        <f t="shared" si="4"/>
        <v>36048812</v>
      </c>
      <c r="D45" s="83">
        <f t="shared" si="5"/>
        <v>3</v>
      </c>
      <c r="E45" s="82" t="str">
        <f t="shared" si="1"/>
        <v>LAS PALMAS</v>
      </c>
      <c r="F45" s="82">
        <f t="shared" si="6"/>
        <v>18133484</v>
      </c>
      <c r="G45" s="82">
        <f t="shared" si="7"/>
        <v>18199868</v>
      </c>
    </row>
    <row r="46" spans="1:9" x14ac:dyDescent="0.25">
      <c r="A46" s="82" t="str">
        <f t="shared" si="2"/>
        <v>BILBAO</v>
      </c>
      <c r="B46" s="83">
        <f t="shared" si="3"/>
        <v>25573941</v>
      </c>
      <c r="C46" s="83">
        <f t="shared" si="4"/>
        <v>25341932</v>
      </c>
      <c r="D46" s="83">
        <f t="shared" si="5"/>
        <v>6</v>
      </c>
      <c r="E46" s="82" t="str">
        <f t="shared" si="1"/>
        <v>GIJON</v>
      </c>
      <c r="F46" s="82">
        <f t="shared" si="6"/>
        <v>15554815</v>
      </c>
      <c r="G46" s="82">
        <f t="shared" si="7"/>
        <v>14536145</v>
      </c>
    </row>
    <row r="47" spans="1:9" x14ac:dyDescent="0.25">
      <c r="A47" s="82" t="str">
        <f t="shared" si="2"/>
        <v>CARTAGENA</v>
      </c>
      <c r="B47" s="83">
        <f t="shared" si="3"/>
        <v>26784397</v>
      </c>
      <c r="C47" s="83">
        <f t="shared" si="4"/>
        <v>24314015</v>
      </c>
      <c r="D47" s="83">
        <f t="shared" si="5"/>
        <v>4</v>
      </c>
      <c r="E47" s="82" t="str">
        <f t="shared" si="1"/>
        <v>CASTELLON</v>
      </c>
      <c r="F47" s="82">
        <f t="shared" si="6"/>
        <v>13210351</v>
      </c>
      <c r="G47" s="82">
        <f t="shared" si="7"/>
        <v>11571508</v>
      </c>
    </row>
    <row r="48" spans="1:9" x14ac:dyDescent="0.25">
      <c r="A48" s="82" t="str">
        <f t="shared" si="2"/>
        <v>CASTELLON</v>
      </c>
      <c r="B48" s="83">
        <f t="shared" si="3"/>
        <v>13210351</v>
      </c>
      <c r="C48" s="83">
        <f t="shared" si="4"/>
        <v>11571508</v>
      </c>
      <c r="D48" s="83">
        <f t="shared" si="5"/>
        <v>10</v>
      </c>
      <c r="E48" s="82" t="str">
        <f t="shared" si="1"/>
        <v>BALEARES</v>
      </c>
      <c r="F48" s="82">
        <f t="shared" si="6"/>
        <v>11188923</v>
      </c>
      <c r="G48" s="82">
        <f t="shared" si="7"/>
        <v>10103875</v>
      </c>
    </row>
    <row r="49" spans="1:7" x14ac:dyDescent="0.25">
      <c r="A49" s="82" t="str">
        <f t="shared" si="2"/>
        <v>CEUTA</v>
      </c>
      <c r="B49" s="83">
        <f t="shared" si="3"/>
        <v>1912490</v>
      </c>
      <c r="C49" s="83">
        <f t="shared" si="4"/>
        <v>2103705</v>
      </c>
      <c r="D49" s="83">
        <f t="shared" si="5"/>
        <v>23</v>
      </c>
      <c r="E49" s="82" t="str">
        <f t="shared" si="1"/>
        <v>FERROL-SAN CIBRAO</v>
      </c>
      <c r="F49" s="82">
        <f t="shared" si="6"/>
        <v>10695007</v>
      </c>
      <c r="G49" s="82">
        <f t="shared" si="7"/>
        <v>10248418</v>
      </c>
    </row>
    <row r="50" spans="1:7" x14ac:dyDescent="0.25">
      <c r="A50" s="82" t="str">
        <f t="shared" si="2"/>
        <v>FERROL-SAN CIBRAO</v>
      </c>
      <c r="B50" s="83">
        <f t="shared" si="3"/>
        <v>10695007</v>
      </c>
      <c r="C50" s="83">
        <f t="shared" si="4"/>
        <v>10248418</v>
      </c>
      <c r="D50" s="83">
        <f t="shared" si="5"/>
        <v>12</v>
      </c>
      <c r="E50" s="82" t="str">
        <f t="shared" si="1"/>
        <v>SANTA CRUZ DE TENERIFE</v>
      </c>
      <c r="F50" s="82">
        <f t="shared" si="6"/>
        <v>10276408</v>
      </c>
      <c r="G50" s="82">
        <f t="shared" si="7"/>
        <v>11191897</v>
      </c>
    </row>
    <row r="51" spans="1:7" x14ac:dyDescent="0.25">
      <c r="A51" s="82" t="str">
        <f t="shared" si="2"/>
        <v>GIJON</v>
      </c>
      <c r="B51" s="83">
        <f t="shared" si="3"/>
        <v>15554815</v>
      </c>
      <c r="C51" s="83">
        <f t="shared" si="4"/>
        <v>14536145</v>
      </c>
      <c r="D51" s="83">
        <f t="shared" si="5"/>
        <v>9</v>
      </c>
      <c r="E51" s="82" t="str">
        <f t="shared" si="1"/>
        <v>A CORUÑA</v>
      </c>
      <c r="F51" s="82">
        <f t="shared" si="6"/>
        <v>9947198</v>
      </c>
      <c r="G51" s="82">
        <f t="shared" si="7"/>
        <v>10077952</v>
      </c>
    </row>
    <row r="52" spans="1:7" x14ac:dyDescent="0.25">
      <c r="A52" s="82" t="str">
        <f t="shared" si="2"/>
        <v>HUELVA</v>
      </c>
      <c r="B52" s="83">
        <f t="shared" si="3"/>
        <v>22407393</v>
      </c>
      <c r="C52" s="83">
        <f t="shared" si="4"/>
        <v>21385121</v>
      </c>
      <c r="D52" s="83">
        <f t="shared" si="5"/>
        <v>7</v>
      </c>
      <c r="E52" s="82" t="str">
        <f t="shared" si="1"/>
        <v>SANTANDER</v>
      </c>
      <c r="F52" s="82">
        <f t="shared" si="6"/>
        <v>4526496</v>
      </c>
      <c r="G52" s="82">
        <f t="shared" si="7"/>
        <v>3907233</v>
      </c>
    </row>
    <row r="53" spans="1:7" x14ac:dyDescent="0.25">
      <c r="A53" s="82" t="str">
        <f t="shared" si="2"/>
        <v>LAS PALMAS</v>
      </c>
      <c r="B53" s="83">
        <f t="shared" si="3"/>
        <v>18133484</v>
      </c>
      <c r="C53" s="83">
        <f t="shared" si="4"/>
        <v>18199868</v>
      </c>
      <c r="D53" s="83">
        <f t="shared" si="5"/>
        <v>8</v>
      </c>
      <c r="E53" s="82" t="str">
        <f t="shared" si="1"/>
        <v>ALMERIA</v>
      </c>
      <c r="F53" s="82">
        <f t="shared" si="6"/>
        <v>4401531</v>
      </c>
      <c r="G53" s="82">
        <f t="shared" si="7"/>
        <v>3883305</v>
      </c>
    </row>
    <row r="54" spans="1:7" x14ac:dyDescent="0.25">
      <c r="A54" s="82" t="str">
        <f t="shared" si="2"/>
        <v>MALAGA</v>
      </c>
      <c r="B54" s="83">
        <f t="shared" si="3"/>
        <v>1874312</v>
      </c>
      <c r="C54" s="83">
        <f t="shared" si="4"/>
        <v>2234426</v>
      </c>
      <c r="D54" s="83">
        <f t="shared" si="5"/>
        <v>24</v>
      </c>
      <c r="E54" s="82" t="str">
        <f t="shared" si="1"/>
        <v>AVILES</v>
      </c>
      <c r="F54" s="82">
        <f t="shared" si="6"/>
        <v>3993179</v>
      </c>
      <c r="G54" s="82">
        <f t="shared" si="7"/>
        <v>4054098</v>
      </c>
    </row>
    <row r="55" spans="1:7" x14ac:dyDescent="0.25">
      <c r="A55" s="82" t="str">
        <f t="shared" si="2"/>
        <v>MARIN Y RIA DE PONTEVEDRA</v>
      </c>
      <c r="B55" s="83">
        <f t="shared" si="3"/>
        <v>1608083</v>
      </c>
      <c r="C55" s="83">
        <f t="shared" si="4"/>
        <v>1543448</v>
      </c>
      <c r="D55" s="83">
        <f t="shared" si="5"/>
        <v>25</v>
      </c>
      <c r="E55" s="82" t="str">
        <f t="shared" si="1"/>
        <v>SEVILLA</v>
      </c>
      <c r="F55" s="82">
        <f t="shared" si="6"/>
        <v>3597190</v>
      </c>
      <c r="G55" s="82">
        <f t="shared" si="7"/>
        <v>3682027</v>
      </c>
    </row>
    <row r="56" spans="1:7" x14ac:dyDescent="0.25">
      <c r="A56" s="82" t="str">
        <f t="shared" si="2"/>
        <v>MELILLA</v>
      </c>
      <c r="B56" s="83">
        <f t="shared" si="3"/>
        <v>837943</v>
      </c>
      <c r="C56" s="83">
        <f t="shared" si="4"/>
        <v>822408</v>
      </c>
      <c r="D56" s="83">
        <f t="shared" si="5"/>
        <v>27</v>
      </c>
      <c r="E56" s="82" t="str">
        <f t="shared" si="1"/>
        <v>VIGO</v>
      </c>
      <c r="F56" s="82">
        <f t="shared" si="6"/>
        <v>3396890</v>
      </c>
      <c r="G56" s="82">
        <f t="shared" si="7"/>
        <v>3512946</v>
      </c>
    </row>
    <row r="57" spans="1:7" x14ac:dyDescent="0.25">
      <c r="A57" s="82" t="str">
        <f t="shared" si="2"/>
        <v>MOTRIL</v>
      </c>
      <c r="B57" s="83">
        <f t="shared" si="3"/>
        <v>1604827</v>
      </c>
      <c r="C57" s="83">
        <f t="shared" si="4"/>
        <v>1647992</v>
      </c>
      <c r="D57" s="83">
        <f t="shared" si="5"/>
        <v>26</v>
      </c>
      <c r="E57" s="82" t="str">
        <f t="shared" si="1"/>
        <v>PASAIA</v>
      </c>
      <c r="F57" s="82">
        <f t="shared" si="6"/>
        <v>2882226</v>
      </c>
      <c r="G57" s="82">
        <f t="shared" si="7"/>
        <v>2330314</v>
      </c>
    </row>
    <row r="58" spans="1:7" x14ac:dyDescent="0.25">
      <c r="A58" s="82" t="str">
        <f t="shared" si="2"/>
        <v>PASAIA</v>
      </c>
      <c r="B58" s="83">
        <f t="shared" si="3"/>
        <v>2882226</v>
      </c>
      <c r="C58" s="83">
        <f t="shared" si="4"/>
        <v>2330314</v>
      </c>
      <c r="D58" s="83">
        <f t="shared" si="5"/>
        <v>20</v>
      </c>
      <c r="E58" s="82" t="str">
        <f t="shared" si="1"/>
        <v>BAHIA DE CADIZ</v>
      </c>
      <c r="F58" s="82">
        <f t="shared" si="6"/>
        <v>2753857</v>
      </c>
      <c r="G58" s="82">
        <f t="shared" si="7"/>
        <v>3114267</v>
      </c>
    </row>
    <row r="59" spans="1:7" x14ac:dyDescent="0.25">
      <c r="A59" s="82" t="str">
        <f t="shared" si="2"/>
        <v>SANTA CRUZ DE TENERIFE</v>
      </c>
      <c r="B59" s="83">
        <f t="shared" si="3"/>
        <v>10276408</v>
      </c>
      <c r="C59" s="83">
        <f t="shared" si="4"/>
        <v>11191897</v>
      </c>
      <c r="D59" s="83">
        <f t="shared" si="5"/>
        <v>13</v>
      </c>
      <c r="E59" s="82" t="str">
        <f t="shared" si="1"/>
        <v>ALICANTE</v>
      </c>
      <c r="F59" s="82">
        <f t="shared" si="6"/>
        <v>2132716</v>
      </c>
      <c r="G59" s="82">
        <f t="shared" si="7"/>
        <v>1975386</v>
      </c>
    </row>
    <row r="60" spans="1:7" x14ac:dyDescent="0.25">
      <c r="A60" s="82" t="str">
        <f t="shared" si="2"/>
        <v>SANTANDER</v>
      </c>
      <c r="B60" s="83">
        <f t="shared" si="3"/>
        <v>4526496</v>
      </c>
      <c r="C60" s="83">
        <f t="shared" si="4"/>
        <v>3907233</v>
      </c>
      <c r="D60" s="83">
        <f t="shared" si="5"/>
        <v>15</v>
      </c>
      <c r="E60" s="82" t="str">
        <f t="shared" si="1"/>
        <v>CEUTA</v>
      </c>
      <c r="F60" s="82">
        <f t="shared" si="6"/>
        <v>1912490</v>
      </c>
      <c r="G60" s="82">
        <f t="shared" si="7"/>
        <v>2103705</v>
      </c>
    </row>
    <row r="61" spans="1:7" x14ac:dyDescent="0.25">
      <c r="A61" s="82" t="str">
        <f t="shared" si="2"/>
        <v>SEVILLA</v>
      </c>
      <c r="B61" s="83">
        <f t="shared" si="3"/>
        <v>3597190</v>
      </c>
      <c r="C61" s="83">
        <f t="shared" si="4"/>
        <v>3682027</v>
      </c>
      <c r="D61" s="83">
        <f t="shared" si="5"/>
        <v>18</v>
      </c>
      <c r="E61" s="82" t="str">
        <f t="shared" si="1"/>
        <v>MALAGA</v>
      </c>
      <c r="F61" s="82">
        <f t="shared" si="6"/>
        <v>1874312</v>
      </c>
      <c r="G61" s="82">
        <f t="shared" si="7"/>
        <v>2234426</v>
      </c>
    </row>
    <row r="62" spans="1:7" x14ac:dyDescent="0.25">
      <c r="A62" s="82" t="str">
        <f t="shared" si="2"/>
        <v>TARRAGONA</v>
      </c>
      <c r="B62" s="83">
        <f t="shared" si="3"/>
        <v>26069008</v>
      </c>
      <c r="C62" s="83">
        <f t="shared" si="4"/>
        <v>23296263</v>
      </c>
      <c r="D62" s="83">
        <f t="shared" si="5"/>
        <v>5</v>
      </c>
      <c r="E62" s="82" t="str">
        <f t="shared" si="1"/>
        <v>MARIN Y RIA DE PONTEVEDRA</v>
      </c>
      <c r="F62" s="82">
        <f t="shared" si="6"/>
        <v>1608083</v>
      </c>
      <c r="G62" s="82">
        <f t="shared" si="7"/>
        <v>1543448</v>
      </c>
    </row>
    <row r="63" spans="1:7" x14ac:dyDescent="0.25">
      <c r="A63" s="82" t="str">
        <f t="shared" si="2"/>
        <v>VALENCIA</v>
      </c>
      <c r="B63" s="83">
        <f t="shared" si="3"/>
        <v>55948731</v>
      </c>
      <c r="C63" s="83">
        <f t="shared" si="4"/>
        <v>54578323</v>
      </c>
      <c r="D63" s="83">
        <f t="shared" si="5"/>
        <v>2</v>
      </c>
      <c r="E63" s="82" t="str">
        <f t="shared" si="1"/>
        <v>MOTRIL</v>
      </c>
      <c r="F63" s="82">
        <f t="shared" si="6"/>
        <v>1604827</v>
      </c>
      <c r="G63" s="82">
        <f t="shared" si="7"/>
        <v>1647992</v>
      </c>
    </row>
    <row r="64" spans="1:7" x14ac:dyDescent="0.25">
      <c r="A64" s="82" t="str">
        <f t="shared" si="2"/>
        <v>VIGO</v>
      </c>
      <c r="B64" s="83">
        <f t="shared" si="3"/>
        <v>3396890</v>
      </c>
      <c r="C64" s="83">
        <f t="shared" si="4"/>
        <v>3512946</v>
      </c>
      <c r="D64" s="83">
        <f t="shared" si="5"/>
        <v>19</v>
      </c>
      <c r="E64" s="82" t="str">
        <f t="shared" si="1"/>
        <v>MELILLA</v>
      </c>
      <c r="F64" s="82">
        <f t="shared" si="6"/>
        <v>837943</v>
      </c>
      <c r="G64" s="82">
        <f t="shared" si="7"/>
        <v>822408</v>
      </c>
    </row>
    <row r="65" spans="1:7" x14ac:dyDescent="0.25">
      <c r="A65" s="82" t="str">
        <f t="shared" si="2"/>
        <v>VILAGARCIA</v>
      </c>
      <c r="B65" s="83">
        <f t="shared" si="3"/>
        <v>837116</v>
      </c>
      <c r="C65" s="83">
        <f t="shared" si="4"/>
        <v>781336</v>
      </c>
      <c r="D65" s="83">
        <f t="shared" si="5"/>
        <v>28</v>
      </c>
      <c r="E65" s="82" t="str">
        <f t="shared" si="1"/>
        <v>VILAGARCIA</v>
      </c>
      <c r="F65" s="82">
        <f t="shared" si="6"/>
        <v>837116</v>
      </c>
      <c r="G65" s="82">
        <f t="shared" si="7"/>
        <v>781336</v>
      </c>
    </row>
    <row r="68" spans="1:7" x14ac:dyDescent="0.25">
      <c r="A68" s="84"/>
      <c r="B68" s="85"/>
      <c r="C68" s="85"/>
      <c r="D68" s="85"/>
      <c r="E68" s="85"/>
      <c r="F68" s="8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93" t="s">
        <v>73</v>
      </c>
      <c r="B5" s="91" t="str">
        <f>'Resumen general'!D6</f>
        <v>Mes Octubre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41977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919254</v>
      </c>
      <c r="C7" s="37">
        <v>1089419</v>
      </c>
      <c r="D7" s="37">
        <v>9845878</v>
      </c>
      <c r="E7" s="37">
        <v>9673674</v>
      </c>
      <c r="F7" s="10">
        <f>((E7*100)/D7)-100</f>
        <v>-1.7489958742125395</v>
      </c>
      <c r="G7" s="1"/>
      <c r="H7" s="1"/>
      <c r="I7" s="1"/>
    </row>
    <row r="8" spans="1:12" x14ac:dyDescent="0.25">
      <c r="A8" s="11" t="s">
        <v>45</v>
      </c>
      <c r="B8" s="38">
        <v>191166</v>
      </c>
      <c r="C8" s="38">
        <v>241861</v>
      </c>
      <c r="D8" s="38">
        <v>1965488</v>
      </c>
      <c r="E8" s="38">
        <v>2123205</v>
      </c>
      <c r="F8" s="13">
        <f t="shared" ref="F8:F34" si="0">((E8*100)/D8)-100</f>
        <v>8.0243176249358896</v>
      </c>
      <c r="G8" s="1"/>
      <c r="H8" s="1"/>
      <c r="I8" s="1"/>
    </row>
    <row r="9" spans="1:12" x14ac:dyDescent="0.25">
      <c r="A9" s="8" t="s">
        <v>46</v>
      </c>
      <c r="B9" s="37">
        <v>307023</v>
      </c>
      <c r="C9" s="37">
        <v>544245</v>
      </c>
      <c r="D9" s="37">
        <v>3829555</v>
      </c>
      <c r="E9" s="37">
        <v>4344119</v>
      </c>
      <c r="F9" s="10">
        <f t="shared" si="0"/>
        <v>13.436652561459496</v>
      </c>
      <c r="G9" s="1"/>
      <c r="H9" s="1"/>
      <c r="I9" s="1"/>
    </row>
    <row r="10" spans="1:12" x14ac:dyDescent="0.25">
      <c r="A10" s="11" t="s">
        <v>47</v>
      </c>
      <c r="B10" s="38">
        <v>362703</v>
      </c>
      <c r="C10" s="38">
        <v>307821</v>
      </c>
      <c r="D10" s="38">
        <v>4004079</v>
      </c>
      <c r="E10" s="38">
        <v>3943682</v>
      </c>
      <c r="F10" s="13">
        <f t="shared" si="0"/>
        <v>-1.5083868225377159</v>
      </c>
      <c r="G10" s="1"/>
      <c r="H10" s="1"/>
      <c r="I10" s="1"/>
    </row>
    <row r="11" spans="1:12" x14ac:dyDescent="0.25">
      <c r="A11" s="8" t="s">
        <v>48</v>
      </c>
      <c r="B11" s="37">
        <v>7834949</v>
      </c>
      <c r="C11" s="37">
        <v>7242619</v>
      </c>
      <c r="D11" s="37">
        <v>71318955</v>
      </c>
      <c r="E11" s="37">
        <v>73914994</v>
      </c>
      <c r="F11" s="10">
        <f t="shared" si="0"/>
        <v>3.6400407156835115</v>
      </c>
      <c r="G11" s="1"/>
      <c r="H11" s="1"/>
      <c r="I11" s="1"/>
    </row>
    <row r="12" spans="1:12" x14ac:dyDescent="0.25">
      <c r="A12" s="11" t="s">
        <v>49</v>
      </c>
      <c r="B12" s="38">
        <v>230696</v>
      </c>
      <c r="C12" s="38">
        <v>294055</v>
      </c>
      <c r="D12" s="38">
        <v>2991658</v>
      </c>
      <c r="E12" s="38">
        <v>2661544</v>
      </c>
      <c r="F12" s="13">
        <f t="shared" si="0"/>
        <v>-11.034483219672836</v>
      </c>
      <c r="G12" s="1"/>
      <c r="H12" s="1"/>
      <c r="I12" s="1"/>
    </row>
    <row r="13" spans="1:12" x14ac:dyDescent="0.25">
      <c r="A13" s="8" t="s">
        <v>50</v>
      </c>
      <c r="B13" s="37">
        <v>951999</v>
      </c>
      <c r="C13" s="37">
        <v>1059897</v>
      </c>
      <c r="D13" s="37">
        <v>9858696</v>
      </c>
      <c r="E13" s="37">
        <v>10991877</v>
      </c>
      <c r="F13" s="10">
        <f t="shared" si="0"/>
        <v>11.494228039894935</v>
      </c>
      <c r="G13" s="1"/>
      <c r="H13" s="1"/>
      <c r="I13" s="1"/>
    </row>
    <row r="14" spans="1:12" x14ac:dyDescent="0.25">
      <c r="A14" s="11" t="s">
        <v>51</v>
      </c>
      <c r="B14" s="38">
        <v>3350638</v>
      </c>
      <c r="C14" s="38">
        <v>4181042</v>
      </c>
      <c r="D14" s="38">
        <v>35144643</v>
      </c>
      <c r="E14" s="38">
        <v>38207105</v>
      </c>
      <c r="F14" s="13">
        <f t="shared" si="0"/>
        <v>8.7138799503526059</v>
      </c>
      <c r="G14" s="1"/>
      <c r="H14" s="1"/>
      <c r="I14" s="1"/>
    </row>
    <row r="15" spans="1:12" x14ac:dyDescent="0.25">
      <c r="A15" s="8" t="s">
        <v>52</v>
      </c>
      <c r="B15" s="37">
        <v>2511574</v>
      </c>
      <c r="C15" s="37">
        <v>2655623</v>
      </c>
      <c r="D15" s="37">
        <v>24953310</v>
      </c>
      <c r="E15" s="37">
        <v>25407642</v>
      </c>
      <c r="F15" s="10">
        <f t="shared" si="0"/>
        <v>1.8207283923455435</v>
      </c>
      <c r="G15" s="1"/>
      <c r="H15" s="1"/>
      <c r="I15" s="1"/>
    </row>
    <row r="16" spans="1:12" x14ac:dyDescent="0.25">
      <c r="A16" s="11" t="s">
        <v>53</v>
      </c>
      <c r="B16" s="38">
        <v>2538848</v>
      </c>
      <c r="C16" s="38">
        <v>3012666</v>
      </c>
      <c r="D16" s="38">
        <v>24192263</v>
      </c>
      <c r="E16" s="38">
        <v>26727127</v>
      </c>
      <c r="F16" s="13">
        <f t="shared" si="0"/>
        <v>10.477994555532078</v>
      </c>
      <c r="G16" s="1"/>
      <c r="H16" s="1"/>
      <c r="I16" s="1"/>
    </row>
    <row r="17" spans="1:9" x14ac:dyDescent="0.25">
      <c r="A17" s="8" t="s">
        <v>54</v>
      </c>
      <c r="B17" s="37">
        <v>1193064</v>
      </c>
      <c r="C17" s="37">
        <v>1361734</v>
      </c>
      <c r="D17" s="37">
        <v>11543012</v>
      </c>
      <c r="E17" s="37">
        <v>13187704</v>
      </c>
      <c r="F17" s="10">
        <f t="shared" si="0"/>
        <v>14.248378152946557</v>
      </c>
      <c r="G17" s="1"/>
      <c r="H17" s="1"/>
      <c r="I17" s="1"/>
    </row>
    <row r="18" spans="1:9" x14ac:dyDescent="0.25">
      <c r="A18" s="11" t="s">
        <v>55</v>
      </c>
      <c r="B18" s="38">
        <v>158236</v>
      </c>
      <c r="C18" s="38">
        <v>168743</v>
      </c>
      <c r="D18" s="38">
        <v>1585768</v>
      </c>
      <c r="E18" s="38">
        <v>1452688</v>
      </c>
      <c r="F18" s="13">
        <f t="shared" si="0"/>
        <v>-8.3921481578641988</v>
      </c>
      <c r="G18" s="1"/>
      <c r="H18" s="1"/>
      <c r="I18" s="1"/>
    </row>
    <row r="19" spans="1:9" x14ac:dyDescent="0.25">
      <c r="A19" s="8" t="s">
        <v>56</v>
      </c>
      <c r="B19" s="37">
        <v>1113045</v>
      </c>
      <c r="C19" s="37">
        <v>1271909</v>
      </c>
      <c r="D19" s="37">
        <v>10236867</v>
      </c>
      <c r="E19" s="37">
        <v>10661049</v>
      </c>
      <c r="F19" s="10">
        <f t="shared" si="0"/>
        <v>4.1436701287610731</v>
      </c>
      <c r="G19" s="1"/>
      <c r="H19" s="1"/>
      <c r="I19" s="1"/>
    </row>
    <row r="20" spans="1:9" x14ac:dyDescent="0.25">
      <c r="A20" s="11" t="s">
        <v>57</v>
      </c>
      <c r="B20" s="38">
        <v>1459722</v>
      </c>
      <c r="C20" s="38">
        <v>1569986</v>
      </c>
      <c r="D20" s="38">
        <v>14448727</v>
      </c>
      <c r="E20" s="38">
        <v>15481624</v>
      </c>
      <c r="F20" s="13">
        <f t="shared" si="0"/>
        <v>7.1487059032951521</v>
      </c>
      <c r="G20" s="1"/>
      <c r="H20" s="1"/>
      <c r="I20" s="1"/>
    </row>
    <row r="21" spans="1:9" x14ac:dyDescent="0.25">
      <c r="A21" s="8" t="s">
        <v>58</v>
      </c>
      <c r="B21" s="37">
        <v>2747582</v>
      </c>
      <c r="C21" s="37">
        <v>2650657</v>
      </c>
      <c r="D21" s="37">
        <v>21276561</v>
      </c>
      <c r="E21" s="37">
        <v>22252507</v>
      </c>
      <c r="F21" s="10">
        <f t="shared" si="0"/>
        <v>4.5869536904953776</v>
      </c>
      <c r="G21" s="1"/>
      <c r="H21" s="1"/>
      <c r="I21" s="1"/>
    </row>
    <row r="22" spans="1:9" x14ac:dyDescent="0.25">
      <c r="A22" s="11" t="s">
        <v>59</v>
      </c>
      <c r="B22" s="38">
        <v>1435695</v>
      </c>
      <c r="C22" s="38">
        <v>1876779</v>
      </c>
      <c r="D22" s="38">
        <v>16203486</v>
      </c>
      <c r="E22" s="38">
        <v>16385397</v>
      </c>
      <c r="F22" s="13">
        <f t="shared" si="0"/>
        <v>1.1226658263536677</v>
      </c>
      <c r="G22" s="1"/>
      <c r="H22" s="1"/>
      <c r="I22" s="1"/>
    </row>
    <row r="23" spans="1:9" x14ac:dyDescent="0.25">
      <c r="A23" s="8" t="s">
        <v>60</v>
      </c>
      <c r="B23" s="37">
        <v>205845</v>
      </c>
      <c r="C23" s="37">
        <v>186924</v>
      </c>
      <c r="D23" s="37">
        <v>2170991</v>
      </c>
      <c r="E23" s="37">
        <v>1820869</v>
      </c>
      <c r="F23" s="10">
        <f t="shared" si="0"/>
        <v>-16.127289334686324</v>
      </c>
      <c r="G23" s="1"/>
      <c r="H23" s="1"/>
      <c r="I23" s="1"/>
    </row>
    <row r="24" spans="1:9" x14ac:dyDescent="0.25">
      <c r="A24" s="11" t="s">
        <v>61</v>
      </c>
      <c r="B24" s="38">
        <v>168858</v>
      </c>
      <c r="C24" s="38">
        <v>178554</v>
      </c>
      <c r="D24" s="38">
        <v>1518631</v>
      </c>
      <c r="E24" s="38">
        <v>1586033</v>
      </c>
      <c r="F24" s="13">
        <f t="shared" si="0"/>
        <v>4.4383395308011018</v>
      </c>
      <c r="G24" s="1"/>
      <c r="H24" s="1"/>
      <c r="I24" s="1"/>
    </row>
    <row r="25" spans="1:9" x14ac:dyDescent="0.25">
      <c r="A25" s="8" t="s">
        <v>62</v>
      </c>
      <c r="B25" s="37">
        <v>82206</v>
      </c>
      <c r="C25" s="37">
        <v>75341</v>
      </c>
      <c r="D25" s="37">
        <v>803577</v>
      </c>
      <c r="E25" s="37">
        <v>827590</v>
      </c>
      <c r="F25" s="10">
        <f t="shared" si="0"/>
        <v>2.9882637258159406</v>
      </c>
      <c r="G25" s="1"/>
      <c r="H25" s="1"/>
      <c r="I25" s="1"/>
    </row>
    <row r="26" spans="1:9" x14ac:dyDescent="0.25">
      <c r="A26" s="11" t="s">
        <v>63</v>
      </c>
      <c r="B26" s="38">
        <v>133168</v>
      </c>
      <c r="C26" s="38">
        <v>161722</v>
      </c>
      <c r="D26" s="38">
        <v>1618155</v>
      </c>
      <c r="E26" s="38">
        <v>1578821</v>
      </c>
      <c r="F26" s="13">
        <f t="shared" si="0"/>
        <v>-2.4307930946046525</v>
      </c>
      <c r="G26" s="1"/>
      <c r="H26" s="1"/>
      <c r="I26" s="1"/>
    </row>
    <row r="27" spans="1:9" x14ac:dyDescent="0.25">
      <c r="A27" s="8" t="s">
        <v>64</v>
      </c>
      <c r="B27" s="37">
        <v>284412</v>
      </c>
      <c r="C27" s="37">
        <v>332868</v>
      </c>
      <c r="D27" s="37">
        <v>2288887</v>
      </c>
      <c r="E27" s="37">
        <v>2840794</v>
      </c>
      <c r="F27" s="10">
        <f t="shared" si="0"/>
        <v>24.112461646206214</v>
      </c>
      <c r="G27" s="1"/>
      <c r="H27" s="1"/>
      <c r="I27" s="1"/>
    </row>
    <row r="28" spans="1:9" x14ac:dyDescent="0.25">
      <c r="A28" s="11" t="s">
        <v>65</v>
      </c>
      <c r="B28" s="38">
        <v>1120100</v>
      </c>
      <c r="C28" s="38">
        <v>1016869</v>
      </c>
      <c r="D28" s="38">
        <v>10470016</v>
      </c>
      <c r="E28" s="38">
        <v>9681248</v>
      </c>
      <c r="F28" s="13">
        <f t="shared" si="0"/>
        <v>-7.5335892514395368</v>
      </c>
      <c r="G28" s="1"/>
      <c r="H28" s="1"/>
      <c r="I28" s="1"/>
    </row>
    <row r="29" spans="1:9" x14ac:dyDescent="0.25">
      <c r="A29" s="8" t="s">
        <v>66</v>
      </c>
      <c r="B29" s="37">
        <v>361902</v>
      </c>
      <c r="C29" s="37">
        <v>489557</v>
      </c>
      <c r="D29" s="37">
        <v>3866948</v>
      </c>
      <c r="E29" s="37">
        <v>4485383</v>
      </c>
      <c r="F29" s="10">
        <f t="shared" si="0"/>
        <v>15.992845003346304</v>
      </c>
      <c r="G29" s="1"/>
      <c r="H29" s="1"/>
      <c r="I29" s="1"/>
    </row>
    <row r="30" spans="1:9" x14ac:dyDescent="0.25">
      <c r="A30" s="11" t="s">
        <v>67</v>
      </c>
      <c r="B30" s="38">
        <v>416592</v>
      </c>
      <c r="C30" s="38">
        <v>407470</v>
      </c>
      <c r="D30" s="38">
        <v>3662555</v>
      </c>
      <c r="E30" s="38">
        <v>3581833</v>
      </c>
      <c r="F30" s="13">
        <f t="shared" si="0"/>
        <v>-2.2039805545582283</v>
      </c>
      <c r="G30" s="1"/>
      <c r="H30" s="1"/>
      <c r="I30" s="1"/>
    </row>
    <row r="31" spans="1:9" x14ac:dyDescent="0.25">
      <c r="A31" s="8" t="s">
        <v>68</v>
      </c>
      <c r="B31" s="37">
        <v>2456937</v>
      </c>
      <c r="C31" s="37">
        <v>2999373</v>
      </c>
      <c r="D31" s="37">
        <v>23142948</v>
      </c>
      <c r="E31" s="37">
        <v>26008968</v>
      </c>
      <c r="F31" s="10">
        <f t="shared" si="0"/>
        <v>12.383988418415839</v>
      </c>
      <c r="G31" s="1"/>
      <c r="H31" s="1"/>
      <c r="I31" s="1"/>
    </row>
    <row r="32" spans="1:9" x14ac:dyDescent="0.25">
      <c r="A32" s="11" t="s">
        <v>69</v>
      </c>
      <c r="B32" s="38">
        <v>5430012</v>
      </c>
      <c r="C32" s="38">
        <v>6130116</v>
      </c>
      <c r="D32" s="38">
        <v>54184249</v>
      </c>
      <c r="E32" s="38">
        <v>55609008</v>
      </c>
      <c r="F32" s="13">
        <f t="shared" si="0"/>
        <v>2.6294707895646923</v>
      </c>
      <c r="G32" s="1"/>
      <c r="H32" s="1"/>
      <c r="I32" s="1"/>
    </row>
    <row r="33" spans="1:9" x14ac:dyDescent="0.25">
      <c r="A33" s="8" t="s">
        <v>70</v>
      </c>
      <c r="B33" s="37">
        <v>340325</v>
      </c>
      <c r="C33" s="37">
        <v>343478</v>
      </c>
      <c r="D33" s="37">
        <v>3266806</v>
      </c>
      <c r="E33" s="37">
        <v>3153561</v>
      </c>
      <c r="F33" s="10">
        <f t="shared" si="0"/>
        <v>-3.4665358151050327</v>
      </c>
      <c r="G33" s="1"/>
      <c r="H33" s="1"/>
      <c r="I33" s="1"/>
    </row>
    <row r="34" spans="1:9" x14ac:dyDescent="0.25">
      <c r="A34" s="11" t="s">
        <v>71</v>
      </c>
      <c r="B34" s="38">
        <v>60773</v>
      </c>
      <c r="C34" s="38">
        <v>73110</v>
      </c>
      <c r="D34" s="38">
        <v>778193</v>
      </c>
      <c r="E34" s="38">
        <v>832608</v>
      </c>
      <c r="F34" s="13">
        <f t="shared" si="0"/>
        <v>6.992481299626192</v>
      </c>
      <c r="G34" s="1"/>
      <c r="H34" s="1"/>
      <c r="I34" s="1"/>
    </row>
    <row r="35" spans="1:9" x14ac:dyDescent="0.25">
      <c r="A35" s="14" t="s">
        <v>72</v>
      </c>
      <c r="B35" s="15">
        <f>SUM(B7:B34)</f>
        <v>38367324</v>
      </c>
      <c r="C35" s="15">
        <f t="shared" ref="C35:E35" si="1">SUM(C7:C34)</f>
        <v>41924438</v>
      </c>
      <c r="D35" s="15">
        <f t="shared" si="1"/>
        <v>371170902</v>
      </c>
      <c r="E35" s="15">
        <f t="shared" si="1"/>
        <v>389422654</v>
      </c>
      <c r="F35" s="16">
        <f>((E35*100)/D35)-100</f>
        <v>4.9173445174859154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9673674</v>
      </c>
      <c r="C38" s="41">
        <f>D7</f>
        <v>9845878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73914994</v>
      </c>
      <c r="G38" s="42">
        <f>LOOKUP(E38,$A$38:$A$65,$C$38:$C$65)</f>
        <v>71318955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2123205</v>
      </c>
      <c r="C39" s="41">
        <f t="shared" ref="C39:C65" si="5">D8</f>
        <v>1965488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54" si="7">LOOKUP(E39,$A$38:$A$65,$B$38:$B$65)</f>
        <v>55609008</v>
      </c>
      <c r="G39" s="42">
        <f t="shared" ref="G39:G65" si="8">LOOKUP(E39,$A$38:$A$65,$C$38:$C$65)</f>
        <v>54184249</v>
      </c>
    </row>
    <row r="40" spans="1:9" x14ac:dyDescent="0.25">
      <c r="A40" s="42" t="str">
        <f t="shared" si="3"/>
        <v>ALMERIA</v>
      </c>
      <c r="B40" s="41">
        <f t="shared" si="4"/>
        <v>4344119</v>
      </c>
      <c r="C40" s="41">
        <f t="shared" si="5"/>
        <v>3829555</v>
      </c>
      <c r="D40" s="41">
        <f t="shared" si="6"/>
        <v>16</v>
      </c>
      <c r="E40" s="42" t="str">
        <f t="shared" si="2"/>
        <v>BARCELONA</v>
      </c>
      <c r="F40" s="42">
        <f t="shared" si="7"/>
        <v>38207105</v>
      </c>
      <c r="G40" s="42">
        <f t="shared" si="8"/>
        <v>35144643</v>
      </c>
    </row>
    <row r="41" spans="1:9" x14ac:dyDescent="0.25">
      <c r="A41" s="42" t="str">
        <f t="shared" si="3"/>
        <v>AVILES</v>
      </c>
      <c r="B41" s="41">
        <f t="shared" si="4"/>
        <v>3943682</v>
      </c>
      <c r="C41" s="41">
        <f t="shared" si="5"/>
        <v>4004079</v>
      </c>
      <c r="D41" s="41">
        <f t="shared" si="6"/>
        <v>17</v>
      </c>
      <c r="E41" s="42" t="str">
        <f t="shared" si="2"/>
        <v>CARTAGENA</v>
      </c>
      <c r="F41" s="42">
        <f t="shared" si="7"/>
        <v>26727127</v>
      </c>
      <c r="G41" s="42">
        <f t="shared" si="8"/>
        <v>24192263</v>
      </c>
    </row>
    <row r="42" spans="1:9" x14ac:dyDescent="0.25">
      <c r="A42" s="42" t="str">
        <f t="shared" si="3"/>
        <v>BAHIA DE ALGECIRAS</v>
      </c>
      <c r="B42" s="41">
        <f t="shared" si="4"/>
        <v>73914994</v>
      </c>
      <c r="C42" s="41">
        <f t="shared" si="5"/>
        <v>71318955</v>
      </c>
      <c r="D42" s="41">
        <f t="shared" si="6"/>
        <v>1</v>
      </c>
      <c r="E42" s="42" t="str">
        <f t="shared" si="2"/>
        <v>TARRAGONA</v>
      </c>
      <c r="F42" s="42">
        <f t="shared" si="7"/>
        <v>26008968</v>
      </c>
      <c r="G42" s="42">
        <f t="shared" si="8"/>
        <v>23142948</v>
      </c>
    </row>
    <row r="43" spans="1:9" x14ac:dyDescent="0.25">
      <c r="A43" s="42" t="str">
        <f t="shared" si="3"/>
        <v>BAHIA DE CADIZ</v>
      </c>
      <c r="B43" s="41">
        <f t="shared" si="4"/>
        <v>2661544</v>
      </c>
      <c r="C43" s="41">
        <f t="shared" si="5"/>
        <v>2991658</v>
      </c>
      <c r="D43" s="41">
        <f t="shared" si="6"/>
        <v>21</v>
      </c>
      <c r="E43" s="42" t="str">
        <f t="shared" si="2"/>
        <v>BILBAO</v>
      </c>
      <c r="F43" s="42">
        <f t="shared" si="7"/>
        <v>25407642</v>
      </c>
      <c r="G43" s="42">
        <f t="shared" si="8"/>
        <v>24953310</v>
      </c>
    </row>
    <row r="44" spans="1:9" x14ac:dyDescent="0.25">
      <c r="A44" s="42" t="str">
        <f t="shared" si="3"/>
        <v>BALEARES</v>
      </c>
      <c r="B44" s="41">
        <f t="shared" si="4"/>
        <v>10991877</v>
      </c>
      <c r="C44" s="41">
        <f t="shared" si="5"/>
        <v>9858696</v>
      </c>
      <c r="D44" s="41">
        <f t="shared" si="6"/>
        <v>11</v>
      </c>
      <c r="E44" s="42" t="str">
        <f t="shared" si="2"/>
        <v>HUELVA</v>
      </c>
      <c r="F44" s="42">
        <f t="shared" si="7"/>
        <v>22252507</v>
      </c>
      <c r="G44" s="42">
        <f t="shared" si="8"/>
        <v>21276561</v>
      </c>
    </row>
    <row r="45" spans="1:9" x14ac:dyDescent="0.25">
      <c r="A45" s="42" t="str">
        <f t="shared" si="3"/>
        <v>BARCELONA</v>
      </c>
      <c r="B45" s="41">
        <f t="shared" si="4"/>
        <v>38207105</v>
      </c>
      <c r="C45" s="41">
        <f t="shared" si="5"/>
        <v>35144643</v>
      </c>
      <c r="D45" s="41">
        <f t="shared" si="6"/>
        <v>3</v>
      </c>
      <c r="E45" s="42" t="str">
        <f t="shared" si="2"/>
        <v>LAS PALMAS</v>
      </c>
      <c r="F45" s="42">
        <f t="shared" si="7"/>
        <v>16385397</v>
      </c>
      <c r="G45" s="42">
        <f t="shared" si="8"/>
        <v>16203486</v>
      </c>
    </row>
    <row r="46" spans="1:9" x14ac:dyDescent="0.25">
      <c r="A46" s="42" t="str">
        <f t="shared" si="3"/>
        <v>BILBAO</v>
      </c>
      <c r="B46" s="41">
        <f t="shared" si="4"/>
        <v>25407642</v>
      </c>
      <c r="C46" s="41">
        <f t="shared" si="5"/>
        <v>24953310</v>
      </c>
      <c r="D46" s="41">
        <f t="shared" si="6"/>
        <v>6</v>
      </c>
      <c r="E46" s="42" t="str">
        <f t="shared" si="2"/>
        <v>GIJON</v>
      </c>
      <c r="F46" s="42">
        <f t="shared" si="7"/>
        <v>15481624</v>
      </c>
      <c r="G46" s="42">
        <f t="shared" si="8"/>
        <v>14448727</v>
      </c>
    </row>
    <row r="47" spans="1:9" x14ac:dyDescent="0.25">
      <c r="A47" s="42" t="str">
        <f t="shared" si="3"/>
        <v>CARTAGENA</v>
      </c>
      <c r="B47" s="41">
        <f t="shared" si="4"/>
        <v>26727127</v>
      </c>
      <c r="C47" s="41">
        <f t="shared" si="5"/>
        <v>24192263</v>
      </c>
      <c r="D47" s="41">
        <f t="shared" si="6"/>
        <v>4</v>
      </c>
      <c r="E47" s="42" t="str">
        <f t="shared" si="2"/>
        <v>CASTELLON</v>
      </c>
      <c r="F47" s="42">
        <f t="shared" si="7"/>
        <v>13187704</v>
      </c>
      <c r="G47" s="42">
        <f t="shared" si="8"/>
        <v>11543012</v>
      </c>
    </row>
    <row r="48" spans="1:9" x14ac:dyDescent="0.25">
      <c r="A48" s="42" t="str">
        <f t="shared" si="3"/>
        <v>CASTELLON</v>
      </c>
      <c r="B48" s="41">
        <f t="shared" si="4"/>
        <v>13187704</v>
      </c>
      <c r="C48" s="41">
        <f t="shared" si="5"/>
        <v>11543012</v>
      </c>
      <c r="D48" s="41">
        <f t="shared" si="6"/>
        <v>10</v>
      </c>
      <c r="E48" s="42" t="str">
        <f t="shared" si="2"/>
        <v>BALEARES</v>
      </c>
      <c r="F48" s="42">
        <f t="shared" si="7"/>
        <v>10991877</v>
      </c>
      <c r="G48" s="42">
        <f t="shared" si="8"/>
        <v>9858696</v>
      </c>
    </row>
    <row r="49" spans="1:7" x14ac:dyDescent="0.25">
      <c r="A49" s="42" t="str">
        <f t="shared" si="3"/>
        <v>CEUTA</v>
      </c>
      <c r="B49" s="41">
        <f t="shared" si="4"/>
        <v>1452688</v>
      </c>
      <c r="C49" s="41">
        <f t="shared" si="5"/>
        <v>1585768</v>
      </c>
      <c r="D49" s="41">
        <f t="shared" si="6"/>
        <v>26</v>
      </c>
      <c r="E49" s="42" t="str">
        <f t="shared" si="2"/>
        <v>FERROL-SAN CIBRAO</v>
      </c>
      <c r="F49" s="42">
        <f t="shared" si="7"/>
        <v>10661049</v>
      </c>
      <c r="G49" s="42">
        <f t="shared" si="8"/>
        <v>10236867</v>
      </c>
    </row>
    <row r="50" spans="1:7" x14ac:dyDescent="0.25">
      <c r="A50" s="42" t="str">
        <f t="shared" si="3"/>
        <v>FERROL-SAN CIBRAO</v>
      </c>
      <c r="B50" s="41">
        <f t="shared" si="4"/>
        <v>10661049</v>
      </c>
      <c r="C50" s="41">
        <f t="shared" si="5"/>
        <v>10236867</v>
      </c>
      <c r="D50" s="41">
        <f t="shared" si="6"/>
        <v>12</v>
      </c>
      <c r="E50" s="42" t="str">
        <f t="shared" si="2"/>
        <v>SANTA CRUZ DE TENERIFE</v>
      </c>
      <c r="F50" s="42">
        <f t="shared" si="7"/>
        <v>9681248</v>
      </c>
      <c r="G50" s="42">
        <f t="shared" si="8"/>
        <v>10470016</v>
      </c>
    </row>
    <row r="51" spans="1:7" x14ac:dyDescent="0.25">
      <c r="A51" s="42" t="str">
        <f t="shared" si="3"/>
        <v>GIJON</v>
      </c>
      <c r="B51" s="41">
        <f t="shared" si="4"/>
        <v>15481624</v>
      </c>
      <c r="C51" s="41">
        <f t="shared" si="5"/>
        <v>14448727</v>
      </c>
      <c r="D51" s="41">
        <f t="shared" si="6"/>
        <v>9</v>
      </c>
      <c r="E51" s="42" t="str">
        <f t="shared" si="2"/>
        <v>A CORUÑA</v>
      </c>
      <c r="F51" s="42">
        <f t="shared" si="7"/>
        <v>9673674</v>
      </c>
      <c r="G51" s="42">
        <f t="shared" si="8"/>
        <v>9845878</v>
      </c>
    </row>
    <row r="52" spans="1:7" x14ac:dyDescent="0.25">
      <c r="A52" s="42" t="str">
        <f t="shared" si="3"/>
        <v>HUELVA</v>
      </c>
      <c r="B52" s="41">
        <f t="shared" si="4"/>
        <v>22252507</v>
      </c>
      <c r="C52" s="41">
        <f t="shared" si="5"/>
        <v>21276561</v>
      </c>
      <c r="D52" s="41">
        <f t="shared" si="6"/>
        <v>7</v>
      </c>
      <c r="E52" s="42" t="str">
        <f t="shared" si="2"/>
        <v>SANTANDER</v>
      </c>
      <c r="F52" s="42">
        <f t="shared" si="7"/>
        <v>4485383</v>
      </c>
      <c r="G52" s="42">
        <f t="shared" si="8"/>
        <v>3866948</v>
      </c>
    </row>
    <row r="53" spans="1:7" x14ac:dyDescent="0.25">
      <c r="A53" s="42" t="str">
        <f t="shared" si="3"/>
        <v>LAS PALMAS</v>
      </c>
      <c r="B53" s="41">
        <f t="shared" si="4"/>
        <v>16385397</v>
      </c>
      <c r="C53" s="41">
        <f t="shared" si="5"/>
        <v>16203486</v>
      </c>
      <c r="D53" s="41">
        <f t="shared" si="6"/>
        <v>8</v>
      </c>
      <c r="E53" s="42" t="str">
        <f t="shared" si="2"/>
        <v>ALMERIA</v>
      </c>
      <c r="F53" s="42">
        <f t="shared" si="7"/>
        <v>4344119</v>
      </c>
      <c r="G53" s="42">
        <f t="shared" si="8"/>
        <v>3829555</v>
      </c>
    </row>
    <row r="54" spans="1:7" x14ac:dyDescent="0.25">
      <c r="A54" s="42" t="str">
        <f t="shared" si="3"/>
        <v>MALAGA</v>
      </c>
      <c r="B54" s="41">
        <f t="shared" si="4"/>
        <v>1820869</v>
      </c>
      <c r="C54" s="41">
        <f t="shared" si="5"/>
        <v>2170991</v>
      </c>
      <c r="D54" s="41">
        <f t="shared" si="6"/>
        <v>23</v>
      </c>
      <c r="E54" s="42" t="str">
        <f t="shared" si="2"/>
        <v>AVILES</v>
      </c>
      <c r="F54" s="42">
        <f t="shared" si="7"/>
        <v>3943682</v>
      </c>
      <c r="G54" s="42">
        <f t="shared" si="8"/>
        <v>4004079</v>
      </c>
    </row>
    <row r="55" spans="1:7" x14ac:dyDescent="0.25">
      <c r="A55" s="42" t="str">
        <f t="shared" si="3"/>
        <v>MARIN Y RIA DE PONTEVEDRA</v>
      </c>
      <c r="B55" s="41">
        <f t="shared" si="4"/>
        <v>1586033</v>
      </c>
      <c r="C55" s="41">
        <f t="shared" si="5"/>
        <v>1518631</v>
      </c>
      <c r="D55" s="41">
        <f t="shared" si="6"/>
        <v>24</v>
      </c>
      <c r="E55" s="42" t="str">
        <f t="shared" si="2"/>
        <v>SEVILLA</v>
      </c>
      <c r="F55" s="42">
        <f t="shared" ref="F55:F65" si="9">LOOKUP(E55,$A$38:$A$65,$B$38:$B$65)</f>
        <v>3581833</v>
      </c>
      <c r="G55" s="42">
        <f t="shared" si="8"/>
        <v>3662555</v>
      </c>
    </row>
    <row r="56" spans="1:7" x14ac:dyDescent="0.25">
      <c r="A56" s="42" t="str">
        <f t="shared" si="3"/>
        <v>MELILLA</v>
      </c>
      <c r="B56" s="41">
        <f t="shared" si="4"/>
        <v>827590</v>
      </c>
      <c r="C56" s="41">
        <f t="shared" si="5"/>
        <v>803577</v>
      </c>
      <c r="D56" s="41">
        <f t="shared" si="6"/>
        <v>28</v>
      </c>
      <c r="E56" s="42" t="str">
        <f t="shared" si="2"/>
        <v>VIGO</v>
      </c>
      <c r="F56" s="42">
        <f t="shared" si="9"/>
        <v>3153561</v>
      </c>
      <c r="G56" s="42">
        <f t="shared" si="8"/>
        <v>3266806</v>
      </c>
    </row>
    <row r="57" spans="1:7" x14ac:dyDescent="0.25">
      <c r="A57" s="42" t="str">
        <f t="shared" si="3"/>
        <v>MOTRIL</v>
      </c>
      <c r="B57" s="41">
        <f t="shared" si="4"/>
        <v>1578821</v>
      </c>
      <c r="C57" s="41">
        <f t="shared" si="5"/>
        <v>1618155</v>
      </c>
      <c r="D57" s="41">
        <f t="shared" si="6"/>
        <v>25</v>
      </c>
      <c r="E57" s="42" t="str">
        <f t="shared" si="2"/>
        <v>PASAIA</v>
      </c>
      <c r="F57" s="42">
        <f t="shared" si="9"/>
        <v>2840794</v>
      </c>
      <c r="G57" s="42">
        <f t="shared" si="8"/>
        <v>2288887</v>
      </c>
    </row>
    <row r="58" spans="1:7" x14ac:dyDescent="0.25">
      <c r="A58" s="42" t="str">
        <f t="shared" si="3"/>
        <v>PASAIA</v>
      </c>
      <c r="B58" s="41">
        <f t="shared" si="4"/>
        <v>2840794</v>
      </c>
      <c r="C58" s="41">
        <f t="shared" si="5"/>
        <v>2288887</v>
      </c>
      <c r="D58" s="41">
        <f t="shared" si="6"/>
        <v>20</v>
      </c>
      <c r="E58" s="42" t="str">
        <f t="shared" si="2"/>
        <v>BAHIA DE CADIZ</v>
      </c>
      <c r="F58" s="42">
        <f t="shared" si="9"/>
        <v>2661544</v>
      </c>
      <c r="G58" s="42">
        <f t="shared" si="8"/>
        <v>2991658</v>
      </c>
    </row>
    <row r="59" spans="1:7" x14ac:dyDescent="0.25">
      <c r="A59" s="42" t="str">
        <f t="shared" si="3"/>
        <v>SANTA CRUZ DE TENERIFE</v>
      </c>
      <c r="B59" s="41">
        <f t="shared" si="4"/>
        <v>9681248</v>
      </c>
      <c r="C59" s="41">
        <f t="shared" si="5"/>
        <v>10470016</v>
      </c>
      <c r="D59" s="41">
        <f t="shared" si="6"/>
        <v>13</v>
      </c>
      <c r="E59" s="42" t="str">
        <f t="shared" si="2"/>
        <v>ALICANTE</v>
      </c>
      <c r="F59" s="42">
        <f t="shared" si="9"/>
        <v>2123205</v>
      </c>
      <c r="G59" s="42">
        <f t="shared" si="8"/>
        <v>1965488</v>
      </c>
    </row>
    <row r="60" spans="1:7" x14ac:dyDescent="0.25">
      <c r="A60" s="42" t="str">
        <f t="shared" si="3"/>
        <v>SANTANDER</v>
      </c>
      <c r="B60" s="41">
        <f t="shared" si="4"/>
        <v>4485383</v>
      </c>
      <c r="C60" s="41">
        <f t="shared" si="5"/>
        <v>3866948</v>
      </c>
      <c r="D60" s="41">
        <f t="shared" si="6"/>
        <v>15</v>
      </c>
      <c r="E60" s="42" t="str">
        <f t="shared" si="2"/>
        <v>MALAGA</v>
      </c>
      <c r="F60" s="42">
        <f t="shared" si="9"/>
        <v>1820869</v>
      </c>
      <c r="G60" s="42">
        <f t="shared" si="8"/>
        <v>2170991</v>
      </c>
    </row>
    <row r="61" spans="1:7" x14ac:dyDescent="0.25">
      <c r="A61" s="42" t="str">
        <f t="shared" si="3"/>
        <v>SEVILLA</v>
      </c>
      <c r="B61" s="41">
        <f t="shared" si="4"/>
        <v>3581833</v>
      </c>
      <c r="C61" s="41">
        <f t="shared" si="5"/>
        <v>3662555</v>
      </c>
      <c r="D61" s="41">
        <f t="shared" si="6"/>
        <v>18</v>
      </c>
      <c r="E61" s="42" t="str">
        <f t="shared" si="2"/>
        <v>MARIN Y RIA DE PONTEVEDRA</v>
      </c>
      <c r="F61" s="42">
        <f t="shared" si="9"/>
        <v>1586033</v>
      </c>
      <c r="G61" s="42">
        <f t="shared" si="8"/>
        <v>1518631</v>
      </c>
    </row>
    <row r="62" spans="1:7" x14ac:dyDescent="0.25">
      <c r="A62" s="42" t="str">
        <f t="shared" si="3"/>
        <v>TARRAGONA</v>
      </c>
      <c r="B62" s="41">
        <f t="shared" si="4"/>
        <v>26008968</v>
      </c>
      <c r="C62" s="41">
        <f t="shared" si="5"/>
        <v>23142948</v>
      </c>
      <c r="D62" s="41">
        <f t="shared" si="6"/>
        <v>5</v>
      </c>
      <c r="E62" s="42" t="str">
        <f t="shared" si="2"/>
        <v>MOTRIL</v>
      </c>
      <c r="F62" s="42">
        <f t="shared" si="9"/>
        <v>1578821</v>
      </c>
      <c r="G62" s="42">
        <f t="shared" si="8"/>
        <v>1618155</v>
      </c>
    </row>
    <row r="63" spans="1:7" x14ac:dyDescent="0.25">
      <c r="A63" s="42" t="str">
        <f t="shared" si="3"/>
        <v>VALENCIA</v>
      </c>
      <c r="B63" s="41">
        <f t="shared" si="4"/>
        <v>55609008</v>
      </c>
      <c r="C63" s="41">
        <f t="shared" si="5"/>
        <v>54184249</v>
      </c>
      <c r="D63" s="41">
        <f t="shared" si="6"/>
        <v>2</v>
      </c>
      <c r="E63" s="42" t="str">
        <f t="shared" si="2"/>
        <v>CEUTA</v>
      </c>
      <c r="F63" s="42">
        <f t="shared" si="9"/>
        <v>1452688</v>
      </c>
      <c r="G63" s="42">
        <f t="shared" si="8"/>
        <v>1585768</v>
      </c>
    </row>
    <row r="64" spans="1:7" x14ac:dyDescent="0.25">
      <c r="A64" s="42" t="str">
        <f t="shared" si="3"/>
        <v>VIGO</v>
      </c>
      <c r="B64" s="41">
        <f t="shared" si="4"/>
        <v>3153561</v>
      </c>
      <c r="C64" s="41">
        <f t="shared" si="5"/>
        <v>3266806</v>
      </c>
      <c r="D64" s="41">
        <f t="shared" si="6"/>
        <v>19</v>
      </c>
      <c r="E64" s="42" t="str">
        <f t="shared" si="2"/>
        <v>VILAGARCIA</v>
      </c>
      <c r="F64" s="42">
        <f t="shared" si="9"/>
        <v>832608</v>
      </c>
      <c r="G64" s="42">
        <f t="shared" si="8"/>
        <v>778193</v>
      </c>
    </row>
    <row r="65" spans="1:7" x14ac:dyDescent="0.25">
      <c r="A65" s="42" t="str">
        <f t="shared" si="3"/>
        <v>VILAGARCIA</v>
      </c>
      <c r="B65" s="41">
        <f t="shared" si="4"/>
        <v>832608</v>
      </c>
      <c r="C65" s="41">
        <f t="shared" si="5"/>
        <v>778193</v>
      </c>
      <c r="D65" s="41">
        <f t="shared" si="6"/>
        <v>27</v>
      </c>
      <c r="E65" s="42" t="str">
        <f t="shared" si="2"/>
        <v>MELILLA</v>
      </c>
      <c r="F65" s="42">
        <f t="shared" si="9"/>
        <v>827590</v>
      </c>
      <c r="G65" s="42">
        <f t="shared" si="8"/>
        <v>803577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Octubre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41977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517244</v>
      </c>
      <c r="C7" s="37">
        <v>545512</v>
      </c>
      <c r="D7" s="37">
        <v>5890692</v>
      </c>
      <c r="E7" s="37">
        <v>5186061</v>
      </c>
      <c r="F7" s="10">
        <f>((E7*100)/D7)-100</f>
        <v>-11.961769517061839</v>
      </c>
      <c r="G7" s="1"/>
      <c r="H7" s="1"/>
      <c r="I7" s="1"/>
    </row>
    <row r="8" spans="1:12" x14ac:dyDescent="0.25">
      <c r="A8" s="11" t="s">
        <v>45</v>
      </c>
      <c r="B8" s="38">
        <v>9060</v>
      </c>
      <c r="C8" s="38">
        <v>5402</v>
      </c>
      <c r="D8" s="38">
        <v>54199</v>
      </c>
      <c r="E8" s="38">
        <v>49625</v>
      </c>
      <c r="F8" s="13">
        <f t="shared" ref="F8:F35" si="0">((E8*100)/D8)-100</f>
        <v>-8.4392700972342709</v>
      </c>
      <c r="G8" s="1"/>
      <c r="H8" s="1"/>
      <c r="I8" s="1"/>
    </row>
    <row r="9" spans="1:12" x14ac:dyDescent="0.25">
      <c r="A9" s="8" t="s">
        <v>46</v>
      </c>
      <c r="B9" s="37">
        <v>2300</v>
      </c>
      <c r="C9" s="37">
        <v>0</v>
      </c>
      <c r="D9" s="37">
        <v>10348</v>
      </c>
      <c r="E9" s="37">
        <v>12451</v>
      </c>
      <c r="F9" s="10">
        <f t="shared" si="0"/>
        <v>20.322767684576732</v>
      </c>
      <c r="G9" s="1"/>
      <c r="H9" s="1"/>
      <c r="I9" s="1"/>
    </row>
    <row r="10" spans="1:12" x14ac:dyDescent="0.25">
      <c r="A10" s="11" t="s">
        <v>47</v>
      </c>
      <c r="B10" s="38">
        <v>78348</v>
      </c>
      <c r="C10" s="38">
        <v>54790</v>
      </c>
      <c r="D10" s="38">
        <v>549844</v>
      </c>
      <c r="E10" s="38">
        <v>508350</v>
      </c>
      <c r="F10" s="13">
        <f t="shared" si="0"/>
        <v>-7.5465040993445456</v>
      </c>
      <c r="G10" s="1"/>
      <c r="H10" s="1"/>
      <c r="I10" s="1"/>
    </row>
    <row r="11" spans="1:12" x14ac:dyDescent="0.25">
      <c r="A11" s="8" t="s">
        <v>48</v>
      </c>
      <c r="B11" s="37">
        <v>2290528</v>
      </c>
      <c r="C11" s="37">
        <v>1950256</v>
      </c>
      <c r="D11" s="37">
        <v>20325626</v>
      </c>
      <c r="E11" s="37">
        <v>21075076</v>
      </c>
      <c r="F11" s="10">
        <f t="shared" si="0"/>
        <v>3.6872173088297444</v>
      </c>
      <c r="G11" s="1"/>
      <c r="H11" s="1"/>
      <c r="I11" s="1"/>
    </row>
    <row r="12" spans="1:12" x14ac:dyDescent="0.25">
      <c r="A12" s="11" t="s">
        <v>49</v>
      </c>
      <c r="B12" s="38">
        <v>6668</v>
      </c>
      <c r="C12" s="38">
        <v>6767</v>
      </c>
      <c r="D12" s="38">
        <v>76592</v>
      </c>
      <c r="E12" s="38">
        <v>89974</v>
      </c>
      <c r="F12" s="13">
        <f t="shared" si="0"/>
        <v>17.471798621265933</v>
      </c>
      <c r="G12" s="1"/>
      <c r="H12" s="1"/>
      <c r="I12" s="1"/>
    </row>
    <row r="13" spans="1:12" x14ac:dyDescent="0.25">
      <c r="A13" s="8" t="s">
        <v>50</v>
      </c>
      <c r="B13" s="37">
        <v>158799</v>
      </c>
      <c r="C13" s="37">
        <v>167053</v>
      </c>
      <c r="D13" s="37">
        <v>1313887</v>
      </c>
      <c r="E13" s="37">
        <v>1300725</v>
      </c>
      <c r="F13" s="10">
        <f t="shared" si="0"/>
        <v>-1.0017604253638268</v>
      </c>
      <c r="G13" s="1"/>
      <c r="H13" s="1"/>
      <c r="I13" s="1"/>
    </row>
    <row r="14" spans="1:12" x14ac:dyDescent="0.25">
      <c r="A14" s="11" t="s">
        <v>51</v>
      </c>
      <c r="B14" s="38">
        <v>773546</v>
      </c>
      <c r="C14" s="38">
        <v>1216815</v>
      </c>
      <c r="D14" s="38">
        <v>9120912</v>
      </c>
      <c r="E14" s="38">
        <v>11101848</v>
      </c>
      <c r="F14" s="13">
        <f t="shared" si="0"/>
        <v>21.718617611923023</v>
      </c>
      <c r="G14" s="1"/>
      <c r="H14" s="1"/>
      <c r="I14" s="1"/>
    </row>
    <row r="15" spans="1:12" x14ac:dyDescent="0.25">
      <c r="A15" s="8" t="s">
        <v>52</v>
      </c>
      <c r="B15" s="37">
        <v>1272033</v>
      </c>
      <c r="C15" s="37">
        <v>1372374</v>
      </c>
      <c r="D15" s="37">
        <v>13448273</v>
      </c>
      <c r="E15" s="37">
        <v>13422989</v>
      </c>
      <c r="F15" s="10">
        <f t="shared" si="0"/>
        <v>-0.18800927078146401</v>
      </c>
      <c r="G15" s="1"/>
      <c r="H15" s="1"/>
      <c r="I15" s="1"/>
    </row>
    <row r="16" spans="1:12" x14ac:dyDescent="0.25">
      <c r="A16" s="11" t="s">
        <v>53</v>
      </c>
      <c r="B16" s="38">
        <v>2079005</v>
      </c>
      <c r="C16" s="38">
        <v>2249578</v>
      </c>
      <c r="D16" s="38">
        <v>19733603</v>
      </c>
      <c r="E16" s="38">
        <v>21398216</v>
      </c>
      <c r="F16" s="13">
        <f t="shared" si="0"/>
        <v>8.435423576728482</v>
      </c>
      <c r="G16" s="1"/>
      <c r="H16" s="1"/>
      <c r="I16" s="1"/>
    </row>
    <row r="17" spans="1:9" x14ac:dyDescent="0.25">
      <c r="A17" s="8" t="s">
        <v>54</v>
      </c>
      <c r="B17" s="37">
        <v>697861</v>
      </c>
      <c r="C17" s="37">
        <v>755966</v>
      </c>
      <c r="D17" s="37">
        <v>6620556</v>
      </c>
      <c r="E17" s="37">
        <v>7092990</v>
      </c>
      <c r="F17" s="10">
        <f t="shared" si="0"/>
        <v>7.1358659302934626</v>
      </c>
      <c r="G17" s="1"/>
      <c r="H17" s="1"/>
      <c r="I17" s="1"/>
    </row>
    <row r="18" spans="1:9" x14ac:dyDescent="0.25">
      <c r="A18" s="11" t="s">
        <v>55</v>
      </c>
      <c r="B18" s="38">
        <v>68146</v>
      </c>
      <c r="C18" s="38">
        <v>86163</v>
      </c>
      <c r="D18" s="38">
        <v>715160</v>
      </c>
      <c r="E18" s="38">
        <v>620369</v>
      </c>
      <c r="F18" s="13">
        <f t="shared" si="0"/>
        <v>-13.254516471838471</v>
      </c>
      <c r="G18" s="1"/>
      <c r="H18" s="1"/>
      <c r="I18" s="1"/>
    </row>
    <row r="19" spans="1:9" x14ac:dyDescent="0.25">
      <c r="A19" s="8" t="s">
        <v>56</v>
      </c>
      <c r="B19" s="37">
        <v>193087</v>
      </c>
      <c r="C19" s="37">
        <v>171831</v>
      </c>
      <c r="D19" s="37">
        <v>2236899</v>
      </c>
      <c r="E19" s="37">
        <v>2262567</v>
      </c>
      <c r="F19" s="10">
        <f t="shared" si="0"/>
        <v>1.1474814017083474</v>
      </c>
      <c r="G19" s="1"/>
      <c r="H19" s="1"/>
      <c r="I19" s="1"/>
    </row>
    <row r="20" spans="1:9" x14ac:dyDescent="0.25">
      <c r="A20" s="11" t="s">
        <v>57</v>
      </c>
      <c r="B20" s="38">
        <v>64999</v>
      </c>
      <c r="C20" s="38">
        <v>26281</v>
      </c>
      <c r="D20" s="38">
        <v>638092</v>
      </c>
      <c r="E20" s="38">
        <v>688389</v>
      </c>
      <c r="F20" s="13">
        <f t="shared" si="0"/>
        <v>7.8824056719093818</v>
      </c>
      <c r="G20" s="1"/>
      <c r="H20" s="1"/>
      <c r="I20" s="1"/>
    </row>
    <row r="21" spans="1:9" x14ac:dyDescent="0.25">
      <c r="A21" s="8" t="s">
        <v>58</v>
      </c>
      <c r="B21" s="37">
        <v>2247304</v>
      </c>
      <c r="C21" s="37">
        <v>2115932</v>
      </c>
      <c r="D21" s="37">
        <v>17512750</v>
      </c>
      <c r="E21" s="37">
        <v>17755612</v>
      </c>
      <c r="F21" s="10">
        <f t="shared" si="0"/>
        <v>1.3867724943255695</v>
      </c>
      <c r="G21" s="1"/>
      <c r="H21" s="1"/>
      <c r="I21" s="1"/>
    </row>
    <row r="22" spans="1:9" x14ac:dyDescent="0.25">
      <c r="A22" s="11" t="s">
        <v>59</v>
      </c>
      <c r="B22" s="38">
        <v>288743</v>
      </c>
      <c r="C22" s="38">
        <v>478968</v>
      </c>
      <c r="D22" s="38">
        <v>3864242</v>
      </c>
      <c r="E22" s="38">
        <v>3755275</v>
      </c>
      <c r="F22" s="13">
        <f t="shared" si="0"/>
        <v>-2.8198803284059295</v>
      </c>
      <c r="G22" s="1"/>
      <c r="H22" s="1"/>
      <c r="I22" s="1"/>
    </row>
    <row r="23" spans="1:9" x14ac:dyDescent="0.25">
      <c r="A23" s="8" t="s">
        <v>60</v>
      </c>
      <c r="B23" s="37">
        <v>13595</v>
      </c>
      <c r="C23" s="37">
        <v>0</v>
      </c>
      <c r="D23" s="37">
        <v>57746</v>
      </c>
      <c r="E23" s="37">
        <v>111353</v>
      </c>
      <c r="F23" s="10">
        <f t="shared" si="0"/>
        <v>92.832403976032964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98</v>
      </c>
      <c r="E24" s="38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62</v>
      </c>
      <c r="B25" s="37">
        <v>4247</v>
      </c>
      <c r="C25" s="37">
        <v>5598</v>
      </c>
      <c r="D25" s="37">
        <v>49894</v>
      </c>
      <c r="E25" s="37">
        <v>58235</v>
      </c>
      <c r="F25" s="10">
        <f t="shared" si="0"/>
        <v>16.717440974866719</v>
      </c>
      <c r="G25" s="1"/>
      <c r="H25" s="1"/>
      <c r="I25" s="1"/>
    </row>
    <row r="26" spans="1:9" x14ac:dyDescent="0.25">
      <c r="A26" s="11" t="s">
        <v>63</v>
      </c>
      <c r="B26" s="38">
        <v>74784</v>
      </c>
      <c r="C26" s="38">
        <v>91650</v>
      </c>
      <c r="D26" s="38">
        <v>956808</v>
      </c>
      <c r="E26" s="38">
        <v>957948</v>
      </c>
      <c r="F26" s="13">
        <f t="shared" si="0"/>
        <v>0.11914616098528086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576205</v>
      </c>
      <c r="C28" s="38">
        <v>443205</v>
      </c>
      <c r="D28" s="38">
        <v>5680541</v>
      </c>
      <c r="E28" s="38">
        <v>4749651</v>
      </c>
      <c r="F28" s="13">
        <f t="shared" si="0"/>
        <v>-16.38734761354597</v>
      </c>
      <c r="G28" s="1"/>
      <c r="H28" s="1"/>
      <c r="I28" s="1"/>
    </row>
    <row r="29" spans="1:9" x14ac:dyDescent="0.25">
      <c r="A29" s="8" t="s">
        <v>66</v>
      </c>
      <c r="B29" s="37">
        <v>9502</v>
      </c>
      <c r="C29" s="37">
        <v>13766</v>
      </c>
      <c r="D29" s="37">
        <v>177718</v>
      </c>
      <c r="E29" s="37">
        <v>225759</v>
      </c>
      <c r="F29" s="10">
        <f t="shared" si="0"/>
        <v>27.03215206113056</v>
      </c>
      <c r="G29" s="1"/>
      <c r="H29" s="1"/>
      <c r="I29" s="1"/>
    </row>
    <row r="30" spans="1:9" x14ac:dyDescent="0.25">
      <c r="A30" s="11" t="s">
        <v>67</v>
      </c>
      <c r="B30" s="38">
        <v>20808</v>
      </c>
      <c r="C30" s="38">
        <v>23456</v>
      </c>
      <c r="D30" s="38">
        <v>248932</v>
      </c>
      <c r="E30" s="38">
        <v>226125</v>
      </c>
      <c r="F30" s="13">
        <f t="shared" si="0"/>
        <v>-9.161939806854889</v>
      </c>
      <c r="G30" s="1"/>
      <c r="H30" s="1"/>
      <c r="I30" s="1"/>
    </row>
    <row r="31" spans="1:9" x14ac:dyDescent="0.25">
      <c r="A31" s="8" t="s">
        <v>68</v>
      </c>
      <c r="B31" s="37">
        <v>1499462</v>
      </c>
      <c r="C31" s="37">
        <v>1681332</v>
      </c>
      <c r="D31" s="37">
        <v>15234410</v>
      </c>
      <c r="E31" s="37">
        <v>15980308</v>
      </c>
      <c r="F31" s="10">
        <f t="shared" si="0"/>
        <v>4.8961397257918122</v>
      </c>
      <c r="G31" s="1"/>
      <c r="H31" s="1"/>
      <c r="I31" s="1"/>
    </row>
    <row r="32" spans="1:9" x14ac:dyDescent="0.25">
      <c r="A32" s="11" t="s">
        <v>69</v>
      </c>
      <c r="B32" s="38">
        <v>350256</v>
      </c>
      <c r="C32" s="38">
        <v>651179</v>
      </c>
      <c r="D32" s="38">
        <v>3467662</v>
      </c>
      <c r="E32" s="38">
        <v>4316060</v>
      </c>
      <c r="F32" s="13">
        <f t="shared" si="0"/>
        <v>24.465994667300336</v>
      </c>
      <c r="G32" s="1"/>
      <c r="H32" s="1"/>
      <c r="I32" s="1"/>
    </row>
    <row r="33" spans="1:9" x14ac:dyDescent="0.25">
      <c r="A33" s="8" t="s">
        <v>70</v>
      </c>
      <c r="B33" s="37">
        <v>1671</v>
      </c>
      <c r="C33" s="37">
        <v>7300</v>
      </c>
      <c r="D33" s="37">
        <v>69427</v>
      </c>
      <c r="E33" s="37">
        <v>57293</v>
      </c>
      <c r="F33" s="10">
        <f t="shared" si="0"/>
        <v>-17.477350310397966</v>
      </c>
      <c r="G33" s="1"/>
      <c r="H33" s="1"/>
      <c r="I33" s="1"/>
    </row>
    <row r="34" spans="1:9" x14ac:dyDescent="0.25">
      <c r="A34" s="11" t="s">
        <v>71</v>
      </c>
      <c r="B34" s="38">
        <v>6810</v>
      </c>
      <c r="C34" s="38">
        <v>0</v>
      </c>
      <c r="D34" s="38">
        <v>210996</v>
      </c>
      <c r="E34" s="38">
        <v>114119</v>
      </c>
      <c r="F34" s="13">
        <f t="shared" si="0"/>
        <v>-45.914140552427533</v>
      </c>
      <c r="G34" s="1"/>
      <c r="H34" s="1"/>
      <c r="I34" s="1"/>
    </row>
    <row r="35" spans="1:9" x14ac:dyDescent="0.25">
      <c r="A35" s="14" t="s">
        <v>72</v>
      </c>
      <c r="B35" s="15">
        <f>SUM(B7:B34)</f>
        <v>13305011</v>
      </c>
      <c r="C35" s="15">
        <f t="shared" ref="C35:E35" si="1">SUM(C7:C34)</f>
        <v>14121174</v>
      </c>
      <c r="D35" s="15">
        <f t="shared" si="1"/>
        <v>128265907</v>
      </c>
      <c r="E35" s="15">
        <f t="shared" si="1"/>
        <v>133117368</v>
      </c>
      <c r="F35" s="16">
        <f t="shared" si="0"/>
        <v>3.7823464656122496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5186061</v>
      </c>
      <c r="C38" s="41">
        <f>D7</f>
        <v>5890692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CARTAGENA</v>
      </c>
      <c r="F38" s="42">
        <f>LOOKUP(E38,$A$38:$A$65,$B$38:$B$65)</f>
        <v>21398216</v>
      </c>
      <c r="G38" s="42">
        <f>LOOKUP(E38,$A$38:$A$65,$C$38:$C$65)</f>
        <v>19733603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49625</v>
      </c>
      <c r="C39" s="41">
        <f t="shared" ref="C39:C65" si="5">D8</f>
        <v>54199</v>
      </c>
      <c r="D39" s="41">
        <f t="shared" ref="D39:D65" si="6">_xlfn.RANK.EQ(B39,$B$38:$B$65)+COUNTIF($B$38:$B$65,B39)-1</f>
        <v>25</v>
      </c>
      <c r="E39" s="42" t="str">
        <f t="shared" si="2"/>
        <v>BAHIA DE ALGECIRAS</v>
      </c>
      <c r="F39" s="42">
        <f t="shared" ref="F39:F54" si="7">LOOKUP(E39,$A$38:$A$65,$B$38:$B$65)</f>
        <v>21075076</v>
      </c>
      <c r="G39" s="42">
        <f t="shared" ref="G39:G65" si="8">LOOKUP(E39,$A$38:$A$65,$C$38:$C$65)</f>
        <v>20325626</v>
      </c>
    </row>
    <row r="40" spans="1:9" x14ac:dyDescent="0.25">
      <c r="A40" s="42" t="str">
        <f t="shared" si="3"/>
        <v>ALMERIA</v>
      </c>
      <c r="B40" s="41">
        <f t="shared" si="4"/>
        <v>12451</v>
      </c>
      <c r="C40" s="41">
        <f t="shared" si="5"/>
        <v>10348</v>
      </c>
      <c r="D40" s="41">
        <f t="shared" si="6"/>
        <v>26</v>
      </c>
      <c r="E40" s="42" t="str">
        <f t="shared" si="2"/>
        <v>HUELVA</v>
      </c>
      <c r="F40" s="42">
        <f t="shared" si="7"/>
        <v>17755612</v>
      </c>
      <c r="G40" s="42">
        <f t="shared" si="8"/>
        <v>17512750</v>
      </c>
    </row>
    <row r="41" spans="1:9" x14ac:dyDescent="0.25">
      <c r="A41" s="42" t="str">
        <f t="shared" si="3"/>
        <v>AVILES</v>
      </c>
      <c r="B41" s="41">
        <f t="shared" si="4"/>
        <v>508350</v>
      </c>
      <c r="C41" s="41">
        <f t="shared" si="5"/>
        <v>549844</v>
      </c>
      <c r="D41" s="41">
        <f t="shared" si="6"/>
        <v>17</v>
      </c>
      <c r="E41" s="42" t="str">
        <f t="shared" si="2"/>
        <v>TARRAGONA</v>
      </c>
      <c r="F41" s="42">
        <f t="shared" si="7"/>
        <v>15980308</v>
      </c>
      <c r="G41" s="42">
        <f t="shared" si="8"/>
        <v>15234410</v>
      </c>
    </row>
    <row r="42" spans="1:9" x14ac:dyDescent="0.25">
      <c r="A42" s="42" t="str">
        <f t="shared" si="3"/>
        <v>BAHIA DE ALGECIRAS</v>
      </c>
      <c r="B42" s="41">
        <f t="shared" si="4"/>
        <v>21075076</v>
      </c>
      <c r="C42" s="41">
        <f t="shared" si="5"/>
        <v>20325626</v>
      </c>
      <c r="D42" s="41">
        <f t="shared" si="6"/>
        <v>2</v>
      </c>
      <c r="E42" s="42" t="str">
        <f t="shared" si="2"/>
        <v>BILBAO</v>
      </c>
      <c r="F42" s="42">
        <f t="shared" si="7"/>
        <v>13422989</v>
      </c>
      <c r="G42" s="42">
        <f t="shared" si="8"/>
        <v>13448273</v>
      </c>
    </row>
    <row r="43" spans="1:9" x14ac:dyDescent="0.25">
      <c r="A43" s="42" t="str">
        <f t="shared" si="3"/>
        <v>BAHIA DE CADIZ</v>
      </c>
      <c r="B43" s="41">
        <f t="shared" si="4"/>
        <v>89974</v>
      </c>
      <c r="C43" s="41">
        <f t="shared" si="5"/>
        <v>76592</v>
      </c>
      <c r="D43" s="41">
        <f t="shared" si="6"/>
        <v>22</v>
      </c>
      <c r="E43" s="42" t="str">
        <f t="shared" si="2"/>
        <v>BARCELONA</v>
      </c>
      <c r="F43" s="42">
        <f t="shared" si="7"/>
        <v>11101848</v>
      </c>
      <c r="G43" s="42">
        <f t="shared" si="8"/>
        <v>9120912</v>
      </c>
    </row>
    <row r="44" spans="1:9" x14ac:dyDescent="0.25">
      <c r="A44" s="42" t="str">
        <f t="shared" si="3"/>
        <v>BALEARES</v>
      </c>
      <c r="B44" s="41">
        <f t="shared" si="4"/>
        <v>1300725</v>
      </c>
      <c r="C44" s="41">
        <f t="shared" si="5"/>
        <v>1313887</v>
      </c>
      <c r="D44" s="41">
        <f t="shared" si="6"/>
        <v>13</v>
      </c>
      <c r="E44" s="42" t="str">
        <f t="shared" si="2"/>
        <v>CASTELLON</v>
      </c>
      <c r="F44" s="42">
        <f t="shared" si="7"/>
        <v>7092990</v>
      </c>
      <c r="G44" s="42">
        <f t="shared" si="8"/>
        <v>6620556</v>
      </c>
    </row>
    <row r="45" spans="1:9" x14ac:dyDescent="0.25">
      <c r="A45" s="42" t="str">
        <f t="shared" si="3"/>
        <v>BARCELONA</v>
      </c>
      <c r="B45" s="41">
        <f t="shared" si="4"/>
        <v>11101848</v>
      </c>
      <c r="C45" s="41">
        <f t="shared" si="5"/>
        <v>9120912</v>
      </c>
      <c r="D45" s="41">
        <f t="shared" si="6"/>
        <v>6</v>
      </c>
      <c r="E45" s="42" t="str">
        <f t="shared" si="2"/>
        <v>A CORUÑA</v>
      </c>
      <c r="F45" s="42">
        <f t="shared" si="7"/>
        <v>5186061</v>
      </c>
      <c r="G45" s="42">
        <f t="shared" si="8"/>
        <v>5890692</v>
      </c>
    </row>
    <row r="46" spans="1:9" x14ac:dyDescent="0.25">
      <c r="A46" s="42" t="str">
        <f t="shared" si="3"/>
        <v>BILBAO</v>
      </c>
      <c r="B46" s="41">
        <f t="shared" si="4"/>
        <v>13422989</v>
      </c>
      <c r="C46" s="41">
        <f t="shared" si="5"/>
        <v>13448273</v>
      </c>
      <c r="D46" s="41">
        <f t="shared" si="6"/>
        <v>5</v>
      </c>
      <c r="E46" s="42" t="str">
        <f t="shared" si="2"/>
        <v>SANTA CRUZ DE TENERIFE</v>
      </c>
      <c r="F46" s="42">
        <f t="shared" si="7"/>
        <v>4749651</v>
      </c>
      <c r="G46" s="42">
        <f t="shared" si="8"/>
        <v>5680541</v>
      </c>
    </row>
    <row r="47" spans="1:9" x14ac:dyDescent="0.25">
      <c r="A47" s="42" t="str">
        <f t="shared" si="3"/>
        <v>CARTAGENA</v>
      </c>
      <c r="B47" s="41">
        <f t="shared" si="4"/>
        <v>21398216</v>
      </c>
      <c r="C47" s="41">
        <f t="shared" si="5"/>
        <v>19733603</v>
      </c>
      <c r="D47" s="41">
        <f t="shared" si="6"/>
        <v>1</v>
      </c>
      <c r="E47" s="42" t="str">
        <f t="shared" si="2"/>
        <v>VALENCIA</v>
      </c>
      <c r="F47" s="42">
        <f t="shared" si="7"/>
        <v>4316060</v>
      </c>
      <c r="G47" s="42">
        <f t="shared" si="8"/>
        <v>3467662</v>
      </c>
    </row>
    <row r="48" spans="1:9" x14ac:dyDescent="0.25">
      <c r="A48" s="42" t="str">
        <f t="shared" si="3"/>
        <v>CASTELLON</v>
      </c>
      <c r="B48" s="41">
        <f t="shared" si="4"/>
        <v>7092990</v>
      </c>
      <c r="C48" s="41">
        <f t="shared" si="5"/>
        <v>6620556</v>
      </c>
      <c r="D48" s="41">
        <f t="shared" si="6"/>
        <v>7</v>
      </c>
      <c r="E48" s="42" t="str">
        <f t="shared" si="2"/>
        <v>LAS PALMAS</v>
      </c>
      <c r="F48" s="42">
        <f t="shared" si="7"/>
        <v>3755275</v>
      </c>
      <c r="G48" s="42">
        <f t="shared" si="8"/>
        <v>3864242</v>
      </c>
    </row>
    <row r="49" spans="1:7" x14ac:dyDescent="0.25">
      <c r="A49" s="42" t="str">
        <f t="shared" si="3"/>
        <v>CEUTA</v>
      </c>
      <c r="B49" s="41">
        <f t="shared" si="4"/>
        <v>620369</v>
      </c>
      <c r="C49" s="41">
        <f t="shared" si="5"/>
        <v>715160</v>
      </c>
      <c r="D49" s="41">
        <f t="shared" si="6"/>
        <v>16</v>
      </c>
      <c r="E49" s="42" t="str">
        <f t="shared" si="2"/>
        <v>FERROL-SAN CIBRAO</v>
      </c>
      <c r="F49" s="42">
        <f t="shared" si="7"/>
        <v>2262567</v>
      </c>
      <c r="G49" s="42">
        <f t="shared" si="8"/>
        <v>2236899</v>
      </c>
    </row>
    <row r="50" spans="1:7" x14ac:dyDescent="0.25">
      <c r="A50" s="42" t="str">
        <f t="shared" si="3"/>
        <v>FERROL-SAN CIBRAO</v>
      </c>
      <c r="B50" s="41">
        <f t="shared" si="4"/>
        <v>2262567</v>
      </c>
      <c r="C50" s="41">
        <f t="shared" si="5"/>
        <v>2236899</v>
      </c>
      <c r="D50" s="41">
        <f t="shared" si="6"/>
        <v>12</v>
      </c>
      <c r="E50" s="42" t="str">
        <f t="shared" si="2"/>
        <v>BALEARES</v>
      </c>
      <c r="F50" s="42">
        <f t="shared" si="7"/>
        <v>1300725</v>
      </c>
      <c r="G50" s="42">
        <f t="shared" si="8"/>
        <v>1313887</v>
      </c>
    </row>
    <row r="51" spans="1:7" x14ac:dyDescent="0.25">
      <c r="A51" s="42" t="str">
        <f t="shared" si="3"/>
        <v>GIJON</v>
      </c>
      <c r="B51" s="41">
        <f t="shared" si="4"/>
        <v>688389</v>
      </c>
      <c r="C51" s="41">
        <f t="shared" si="5"/>
        <v>638092</v>
      </c>
      <c r="D51" s="41">
        <f t="shared" si="6"/>
        <v>15</v>
      </c>
      <c r="E51" s="42" t="str">
        <f t="shared" si="2"/>
        <v>MOTRIL</v>
      </c>
      <c r="F51" s="42">
        <f t="shared" si="7"/>
        <v>957948</v>
      </c>
      <c r="G51" s="42">
        <f t="shared" si="8"/>
        <v>956808</v>
      </c>
    </row>
    <row r="52" spans="1:7" x14ac:dyDescent="0.25">
      <c r="A52" s="42" t="str">
        <f t="shared" si="3"/>
        <v>HUELVA</v>
      </c>
      <c r="B52" s="41">
        <f t="shared" si="4"/>
        <v>17755612</v>
      </c>
      <c r="C52" s="41">
        <f t="shared" si="5"/>
        <v>17512750</v>
      </c>
      <c r="D52" s="41">
        <f t="shared" si="6"/>
        <v>3</v>
      </c>
      <c r="E52" s="42" t="str">
        <f t="shared" si="2"/>
        <v>GIJON</v>
      </c>
      <c r="F52" s="42">
        <f t="shared" si="7"/>
        <v>688389</v>
      </c>
      <c r="G52" s="42">
        <f t="shared" si="8"/>
        <v>638092</v>
      </c>
    </row>
    <row r="53" spans="1:7" x14ac:dyDescent="0.25">
      <c r="A53" s="42" t="str">
        <f t="shared" si="3"/>
        <v>LAS PALMAS</v>
      </c>
      <c r="B53" s="41">
        <f t="shared" si="4"/>
        <v>3755275</v>
      </c>
      <c r="C53" s="41">
        <f t="shared" si="5"/>
        <v>3864242</v>
      </c>
      <c r="D53" s="41">
        <f t="shared" si="6"/>
        <v>11</v>
      </c>
      <c r="E53" s="42" t="str">
        <f t="shared" si="2"/>
        <v>CEUTA</v>
      </c>
      <c r="F53" s="42">
        <f t="shared" si="7"/>
        <v>620369</v>
      </c>
      <c r="G53" s="42">
        <f t="shared" si="8"/>
        <v>715160</v>
      </c>
    </row>
    <row r="54" spans="1:7" x14ac:dyDescent="0.25">
      <c r="A54" s="42" t="str">
        <f t="shared" si="3"/>
        <v>MALAGA</v>
      </c>
      <c r="B54" s="41">
        <f t="shared" si="4"/>
        <v>111353</v>
      </c>
      <c r="C54" s="41">
        <f t="shared" si="5"/>
        <v>57746</v>
      </c>
      <c r="D54" s="41">
        <f t="shared" si="6"/>
        <v>21</v>
      </c>
      <c r="E54" s="42" t="str">
        <f t="shared" si="2"/>
        <v>AVILES</v>
      </c>
      <c r="F54" s="42">
        <f t="shared" si="7"/>
        <v>508350</v>
      </c>
      <c r="G54" s="42">
        <f t="shared" si="8"/>
        <v>549844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98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226125</v>
      </c>
      <c r="G55" s="42">
        <f t="shared" si="8"/>
        <v>248932</v>
      </c>
    </row>
    <row r="56" spans="1:7" x14ac:dyDescent="0.25">
      <c r="A56" s="42" t="str">
        <f t="shared" si="3"/>
        <v>MELILLA</v>
      </c>
      <c r="B56" s="41">
        <f t="shared" si="4"/>
        <v>58235</v>
      </c>
      <c r="C56" s="41">
        <f t="shared" si="5"/>
        <v>49894</v>
      </c>
      <c r="D56" s="41">
        <f t="shared" si="6"/>
        <v>23</v>
      </c>
      <c r="E56" s="42" t="str">
        <f t="shared" si="2"/>
        <v>SANTANDER</v>
      </c>
      <c r="F56" s="42">
        <f t="shared" si="9"/>
        <v>225759</v>
      </c>
      <c r="G56" s="42">
        <f t="shared" si="8"/>
        <v>177718</v>
      </c>
    </row>
    <row r="57" spans="1:7" x14ac:dyDescent="0.25">
      <c r="A57" s="42" t="str">
        <f t="shared" si="3"/>
        <v>MOTRIL</v>
      </c>
      <c r="B57" s="41">
        <f t="shared" si="4"/>
        <v>957948</v>
      </c>
      <c r="C57" s="41">
        <f t="shared" si="5"/>
        <v>956808</v>
      </c>
      <c r="D57" s="41">
        <f t="shared" si="6"/>
        <v>14</v>
      </c>
      <c r="E57" s="42" t="str">
        <f t="shared" si="2"/>
        <v>VILAGARCIA</v>
      </c>
      <c r="F57" s="42">
        <f t="shared" si="9"/>
        <v>114119</v>
      </c>
      <c r="G57" s="42">
        <f t="shared" si="8"/>
        <v>210996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MALAGA</v>
      </c>
      <c r="F58" s="42">
        <f t="shared" si="9"/>
        <v>111353</v>
      </c>
      <c r="G58" s="42">
        <f t="shared" si="8"/>
        <v>57746</v>
      </c>
    </row>
    <row r="59" spans="1:7" x14ac:dyDescent="0.25">
      <c r="A59" s="42" t="str">
        <f t="shared" si="3"/>
        <v>SANTA CRUZ DE TENERIFE</v>
      </c>
      <c r="B59" s="41">
        <f t="shared" si="4"/>
        <v>4749651</v>
      </c>
      <c r="C59" s="41">
        <f t="shared" si="5"/>
        <v>5680541</v>
      </c>
      <c r="D59" s="41">
        <f t="shared" si="6"/>
        <v>9</v>
      </c>
      <c r="E59" s="42" t="str">
        <f t="shared" si="2"/>
        <v>BAHIA DE CADIZ</v>
      </c>
      <c r="F59" s="42">
        <f t="shared" si="9"/>
        <v>89974</v>
      </c>
      <c r="G59" s="42">
        <f t="shared" si="8"/>
        <v>76592</v>
      </c>
    </row>
    <row r="60" spans="1:7" x14ac:dyDescent="0.25">
      <c r="A60" s="42" t="str">
        <f t="shared" si="3"/>
        <v>SANTANDER</v>
      </c>
      <c r="B60" s="41">
        <f t="shared" si="4"/>
        <v>225759</v>
      </c>
      <c r="C60" s="41">
        <f t="shared" si="5"/>
        <v>177718</v>
      </c>
      <c r="D60" s="41">
        <f t="shared" si="6"/>
        <v>19</v>
      </c>
      <c r="E60" s="42" t="str">
        <f t="shared" si="2"/>
        <v>MELILLA</v>
      </c>
      <c r="F60" s="42">
        <f t="shared" si="9"/>
        <v>58235</v>
      </c>
      <c r="G60" s="42">
        <f t="shared" si="8"/>
        <v>49894</v>
      </c>
    </row>
    <row r="61" spans="1:7" x14ac:dyDescent="0.25">
      <c r="A61" s="42" t="str">
        <f t="shared" si="3"/>
        <v>SEVILLA</v>
      </c>
      <c r="B61" s="41">
        <f t="shared" si="4"/>
        <v>226125</v>
      </c>
      <c r="C61" s="41">
        <f t="shared" si="5"/>
        <v>248932</v>
      </c>
      <c r="D61" s="41">
        <f t="shared" si="6"/>
        <v>18</v>
      </c>
      <c r="E61" s="42" t="str">
        <f t="shared" si="2"/>
        <v>VIGO</v>
      </c>
      <c r="F61" s="42">
        <f t="shared" si="9"/>
        <v>57293</v>
      </c>
      <c r="G61" s="42">
        <f t="shared" si="8"/>
        <v>69427</v>
      </c>
    </row>
    <row r="62" spans="1:7" x14ac:dyDescent="0.25">
      <c r="A62" s="42" t="str">
        <f t="shared" si="3"/>
        <v>TARRAGONA</v>
      </c>
      <c r="B62" s="41">
        <f t="shared" si="4"/>
        <v>15980308</v>
      </c>
      <c r="C62" s="41">
        <f t="shared" si="5"/>
        <v>15234410</v>
      </c>
      <c r="D62" s="41">
        <f t="shared" si="6"/>
        <v>4</v>
      </c>
      <c r="E62" s="42" t="str">
        <f t="shared" si="2"/>
        <v>ALICANTE</v>
      </c>
      <c r="F62" s="42">
        <f t="shared" si="9"/>
        <v>49625</v>
      </c>
      <c r="G62" s="42">
        <f t="shared" si="8"/>
        <v>54199</v>
      </c>
    </row>
    <row r="63" spans="1:7" x14ac:dyDescent="0.25">
      <c r="A63" s="42" t="str">
        <f t="shared" si="3"/>
        <v>VALENCIA</v>
      </c>
      <c r="B63" s="41">
        <f t="shared" si="4"/>
        <v>4316060</v>
      </c>
      <c r="C63" s="41">
        <f t="shared" si="5"/>
        <v>3467662</v>
      </c>
      <c r="D63" s="41">
        <f t="shared" si="6"/>
        <v>10</v>
      </c>
      <c r="E63" s="42" t="str">
        <f t="shared" si="2"/>
        <v>ALMERIA</v>
      </c>
      <c r="F63" s="42">
        <f t="shared" si="9"/>
        <v>12451</v>
      </c>
      <c r="G63" s="42">
        <f t="shared" si="8"/>
        <v>10348</v>
      </c>
    </row>
    <row r="64" spans="1:7" x14ac:dyDescent="0.25">
      <c r="A64" s="42" t="str">
        <f t="shared" si="3"/>
        <v>VIGO</v>
      </c>
      <c r="B64" s="41">
        <f t="shared" si="4"/>
        <v>57293</v>
      </c>
      <c r="C64" s="41">
        <f t="shared" si="5"/>
        <v>69427</v>
      </c>
      <c r="D64" s="41">
        <f t="shared" si="6"/>
        <v>24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114119</v>
      </c>
      <c r="C65" s="41">
        <f t="shared" si="5"/>
        <v>210996</v>
      </c>
      <c r="D65" s="41">
        <f t="shared" si="6"/>
        <v>20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98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Octubre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41977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19">
        <v>328590</v>
      </c>
      <c r="C7" s="19">
        <v>439884</v>
      </c>
      <c r="D7" s="19">
        <v>2939620</v>
      </c>
      <c r="E7" s="19">
        <v>3580286</v>
      </c>
      <c r="F7" s="10">
        <f>((E7*100)/D7)-100</f>
        <v>21.794177478721735</v>
      </c>
      <c r="G7" s="1"/>
      <c r="H7" s="1"/>
      <c r="I7" s="1"/>
    </row>
    <row r="8" spans="1:12" x14ac:dyDescent="0.25">
      <c r="A8" s="11" t="s">
        <v>45</v>
      </c>
      <c r="B8" s="20">
        <v>73999</v>
      </c>
      <c r="C8" s="20">
        <v>128274</v>
      </c>
      <c r="D8" s="20">
        <v>794252</v>
      </c>
      <c r="E8" s="20">
        <v>979339</v>
      </c>
      <c r="F8" s="13">
        <f t="shared" ref="F8:F35" si="0">((E8*100)/D8)-100</f>
        <v>23.303309277156373</v>
      </c>
      <c r="G8" s="1"/>
      <c r="H8" s="1"/>
      <c r="I8" s="1"/>
    </row>
    <row r="9" spans="1:12" x14ac:dyDescent="0.25">
      <c r="A9" s="8" t="s">
        <v>46</v>
      </c>
      <c r="B9" s="19">
        <v>259751</v>
      </c>
      <c r="C9" s="19">
        <v>503922</v>
      </c>
      <c r="D9" s="19">
        <v>3283704</v>
      </c>
      <c r="E9" s="19">
        <v>3784450</v>
      </c>
      <c r="F9" s="10">
        <f t="shared" si="0"/>
        <v>15.249425648596826</v>
      </c>
      <c r="G9" s="1"/>
      <c r="H9" s="1"/>
      <c r="I9" s="1"/>
    </row>
    <row r="10" spans="1:12" x14ac:dyDescent="0.25">
      <c r="A10" s="11" t="s">
        <v>47</v>
      </c>
      <c r="B10" s="20">
        <v>187504</v>
      </c>
      <c r="C10" s="20">
        <v>163047</v>
      </c>
      <c r="D10" s="20">
        <v>2434633</v>
      </c>
      <c r="E10" s="20">
        <v>2474730</v>
      </c>
      <c r="F10" s="13">
        <f t="shared" si="0"/>
        <v>1.6469422701491396</v>
      </c>
      <c r="G10" s="1"/>
      <c r="H10" s="1"/>
      <c r="I10" s="1"/>
    </row>
    <row r="11" spans="1:12" x14ac:dyDescent="0.25">
      <c r="A11" s="8" t="s">
        <v>48</v>
      </c>
      <c r="B11" s="19">
        <v>210912</v>
      </c>
      <c r="C11" s="19">
        <v>40112</v>
      </c>
      <c r="D11" s="19">
        <v>1220728</v>
      </c>
      <c r="E11" s="19">
        <v>1438039</v>
      </c>
      <c r="F11" s="10">
        <f t="shared" si="0"/>
        <v>17.8017543629703</v>
      </c>
      <c r="G11" s="1"/>
      <c r="H11" s="1"/>
      <c r="I11" s="1"/>
    </row>
    <row r="12" spans="1:12" x14ac:dyDescent="0.25">
      <c r="A12" s="11" t="s">
        <v>49</v>
      </c>
      <c r="B12" s="20">
        <v>111329</v>
      </c>
      <c r="C12" s="20">
        <v>172107</v>
      </c>
      <c r="D12" s="20">
        <v>1543026</v>
      </c>
      <c r="E12" s="20">
        <v>1364919</v>
      </c>
      <c r="F12" s="13">
        <f t="shared" si="0"/>
        <v>-11.542708936855249</v>
      </c>
      <c r="G12" s="1"/>
      <c r="H12" s="1"/>
      <c r="I12" s="1"/>
    </row>
    <row r="13" spans="1:12" x14ac:dyDescent="0.25">
      <c r="A13" s="8" t="s">
        <v>50</v>
      </c>
      <c r="B13" s="19">
        <v>122052</v>
      </c>
      <c r="C13" s="19">
        <v>102023</v>
      </c>
      <c r="D13" s="19">
        <v>1073864</v>
      </c>
      <c r="E13" s="19">
        <v>1207481</v>
      </c>
      <c r="F13" s="10">
        <f t="shared" si="0"/>
        <v>12.442637056461521</v>
      </c>
      <c r="G13" s="1"/>
      <c r="H13" s="1"/>
      <c r="I13" s="1"/>
    </row>
    <row r="14" spans="1:12" x14ac:dyDescent="0.25">
      <c r="A14" s="11" t="s">
        <v>51</v>
      </c>
      <c r="B14" s="20">
        <v>331402</v>
      </c>
      <c r="C14" s="20">
        <v>503005</v>
      </c>
      <c r="D14" s="20">
        <v>3655394</v>
      </c>
      <c r="E14" s="20">
        <v>4010452</v>
      </c>
      <c r="F14" s="13">
        <f t="shared" si="0"/>
        <v>9.7132620997900574</v>
      </c>
      <c r="G14" s="1"/>
      <c r="H14" s="1"/>
      <c r="I14" s="1"/>
    </row>
    <row r="15" spans="1:12" x14ac:dyDescent="0.25">
      <c r="A15" s="8" t="s">
        <v>52</v>
      </c>
      <c r="B15" s="19">
        <v>359906</v>
      </c>
      <c r="C15" s="19">
        <v>396136</v>
      </c>
      <c r="D15" s="19">
        <v>3679045</v>
      </c>
      <c r="E15" s="19">
        <v>3813943</v>
      </c>
      <c r="F15" s="10">
        <f t="shared" si="0"/>
        <v>3.6666580593605147</v>
      </c>
      <c r="G15" s="1"/>
      <c r="H15" s="1"/>
      <c r="I15" s="1"/>
    </row>
    <row r="16" spans="1:12" x14ac:dyDescent="0.25">
      <c r="A16" s="11" t="s">
        <v>53</v>
      </c>
      <c r="B16" s="20">
        <v>373129</v>
      </c>
      <c r="C16" s="20">
        <v>663882</v>
      </c>
      <c r="D16" s="20">
        <v>3516139</v>
      </c>
      <c r="E16" s="20">
        <v>4290898</v>
      </c>
      <c r="F16" s="13">
        <f t="shared" si="0"/>
        <v>22.034367810828869</v>
      </c>
      <c r="G16" s="1"/>
      <c r="H16" s="1"/>
      <c r="I16" s="1"/>
    </row>
    <row r="17" spans="1:9" x14ac:dyDescent="0.25">
      <c r="A17" s="8" t="s">
        <v>54</v>
      </c>
      <c r="B17" s="19">
        <v>250813</v>
      </c>
      <c r="C17" s="19">
        <v>386815</v>
      </c>
      <c r="D17" s="19">
        <v>2495412</v>
      </c>
      <c r="E17" s="19">
        <v>3586244</v>
      </c>
      <c r="F17" s="10">
        <f t="shared" si="0"/>
        <v>43.713503020743673</v>
      </c>
      <c r="G17" s="1"/>
      <c r="H17" s="1"/>
      <c r="I17" s="1"/>
    </row>
    <row r="18" spans="1:9" x14ac:dyDescent="0.25">
      <c r="A18" s="11" t="s">
        <v>55</v>
      </c>
      <c r="B18" s="20">
        <v>2189</v>
      </c>
      <c r="C18" s="20">
        <v>520</v>
      </c>
      <c r="D18" s="20">
        <v>61187</v>
      </c>
      <c r="E18" s="20">
        <v>27829</v>
      </c>
      <c r="F18" s="13">
        <f t="shared" si="0"/>
        <v>-54.518116593394019</v>
      </c>
      <c r="G18" s="1"/>
      <c r="H18" s="1"/>
      <c r="I18" s="1"/>
    </row>
    <row r="19" spans="1:9" x14ac:dyDescent="0.25">
      <c r="A19" s="8" t="s">
        <v>56</v>
      </c>
      <c r="B19" s="19">
        <v>834247</v>
      </c>
      <c r="C19" s="19">
        <v>1029307</v>
      </c>
      <c r="D19" s="19">
        <v>7201898</v>
      </c>
      <c r="E19" s="19">
        <v>7642426</v>
      </c>
      <c r="F19" s="10">
        <f t="shared" si="0"/>
        <v>6.1168319795698238</v>
      </c>
      <c r="G19" s="1"/>
      <c r="H19" s="1"/>
      <c r="I19" s="1"/>
    </row>
    <row r="20" spans="1:9" x14ac:dyDescent="0.25">
      <c r="A20" s="11" t="s">
        <v>57</v>
      </c>
      <c r="B20" s="20">
        <v>1225979</v>
      </c>
      <c r="C20" s="20">
        <v>1433069</v>
      </c>
      <c r="D20" s="20">
        <v>12111372</v>
      </c>
      <c r="E20" s="20">
        <v>13190505</v>
      </c>
      <c r="F20" s="13">
        <f t="shared" si="0"/>
        <v>8.9100805424851899</v>
      </c>
      <c r="G20" s="1"/>
      <c r="H20" s="1"/>
      <c r="I20" s="1"/>
    </row>
    <row r="21" spans="1:9" x14ac:dyDescent="0.25">
      <c r="A21" s="8" t="s">
        <v>58</v>
      </c>
      <c r="B21" s="19">
        <v>440178</v>
      </c>
      <c r="C21" s="19">
        <v>484687</v>
      </c>
      <c r="D21" s="19">
        <v>3190276</v>
      </c>
      <c r="E21" s="19">
        <v>3875020</v>
      </c>
      <c r="F21" s="10">
        <f t="shared" si="0"/>
        <v>21.46347212592265</v>
      </c>
      <c r="G21" s="1"/>
      <c r="H21" s="1"/>
      <c r="I21" s="1"/>
    </row>
    <row r="22" spans="1:9" x14ac:dyDescent="0.25">
      <c r="A22" s="11" t="s">
        <v>59</v>
      </c>
      <c r="B22" s="20">
        <v>37050</v>
      </c>
      <c r="C22" s="20">
        <v>77564</v>
      </c>
      <c r="D22" s="20">
        <v>284360</v>
      </c>
      <c r="E22" s="20">
        <v>426275</v>
      </c>
      <c r="F22" s="13">
        <f t="shared" si="0"/>
        <v>49.906808271205506</v>
      </c>
      <c r="G22" s="1"/>
      <c r="H22" s="1"/>
      <c r="I22" s="1"/>
    </row>
    <row r="23" spans="1:9" x14ac:dyDescent="0.25">
      <c r="A23" s="8" t="s">
        <v>60</v>
      </c>
      <c r="B23" s="19">
        <v>71078</v>
      </c>
      <c r="C23" s="19">
        <v>123471</v>
      </c>
      <c r="D23" s="19">
        <v>697355</v>
      </c>
      <c r="E23" s="19">
        <v>855088</v>
      </c>
      <c r="F23" s="10">
        <f t="shared" si="0"/>
        <v>22.618752285421337</v>
      </c>
      <c r="G23" s="1"/>
      <c r="H23" s="1"/>
      <c r="I23" s="1"/>
    </row>
    <row r="24" spans="1:9" x14ac:dyDescent="0.25">
      <c r="A24" s="11" t="s">
        <v>61</v>
      </c>
      <c r="B24" s="20">
        <v>80571</v>
      </c>
      <c r="C24" s="20">
        <v>91143</v>
      </c>
      <c r="D24" s="20">
        <v>666533</v>
      </c>
      <c r="E24" s="20">
        <v>722098</v>
      </c>
      <c r="F24" s="13">
        <f t="shared" si="0"/>
        <v>8.3364214525012272</v>
      </c>
      <c r="G24" s="1"/>
      <c r="H24" s="1"/>
      <c r="I24" s="1"/>
    </row>
    <row r="25" spans="1:9" x14ac:dyDescent="0.25">
      <c r="A25" s="8" t="s">
        <v>62</v>
      </c>
      <c r="B25" s="19">
        <v>0</v>
      </c>
      <c r="C25" s="19">
        <v>1140</v>
      </c>
      <c r="D25" s="19">
        <v>6900</v>
      </c>
      <c r="E25" s="19">
        <v>6815</v>
      </c>
      <c r="F25" s="10">
        <f t="shared" si="0"/>
        <v>-1.2318840579710155</v>
      </c>
      <c r="G25" s="1"/>
      <c r="H25" s="1"/>
      <c r="I25" s="1"/>
    </row>
    <row r="26" spans="1:9" x14ac:dyDescent="0.25">
      <c r="A26" s="11" t="s">
        <v>63</v>
      </c>
      <c r="B26" s="20">
        <v>32717</v>
      </c>
      <c r="C26" s="20">
        <v>46432</v>
      </c>
      <c r="D26" s="20">
        <v>396791</v>
      </c>
      <c r="E26" s="20">
        <v>357815</v>
      </c>
      <c r="F26" s="13">
        <f t="shared" si="0"/>
        <v>-9.8228034406022289</v>
      </c>
      <c r="G26" s="1"/>
      <c r="H26" s="1"/>
      <c r="I26" s="1"/>
    </row>
    <row r="27" spans="1:9" x14ac:dyDescent="0.25">
      <c r="A27" s="8" t="s">
        <v>64</v>
      </c>
      <c r="B27" s="19">
        <v>110484</v>
      </c>
      <c r="C27" s="19">
        <v>145902</v>
      </c>
      <c r="D27" s="19">
        <v>929536</v>
      </c>
      <c r="E27" s="19">
        <v>1250675</v>
      </c>
      <c r="F27" s="10">
        <f t="shared" si="0"/>
        <v>34.548312276232451</v>
      </c>
      <c r="G27" s="1"/>
      <c r="H27" s="1"/>
      <c r="I27" s="1"/>
    </row>
    <row r="28" spans="1:9" x14ac:dyDescent="0.25">
      <c r="A28" s="11" t="s">
        <v>65</v>
      </c>
      <c r="B28" s="20">
        <v>59635</v>
      </c>
      <c r="C28" s="20">
        <v>61646</v>
      </c>
      <c r="D28" s="20">
        <v>404878</v>
      </c>
      <c r="E28" s="20">
        <v>380324</v>
      </c>
      <c r="F28" s="13">
        <f t="shared" si="0"/>
        <v>-6.0645428993425128</v>
      </c>
      <c r="G28" s="1"/>
      <c r="H28" s="1"/>
      <c r="I28" s="1"/>
    </row>
    <row r="29" spans="1:9" x14ac:dyDescent="0.25">
      <c r="A29" s="8" t="s">
        <v>66</v>
      </c>
      <c r="B29" s="19">
        <v>199898</v>
      </c>
      <c r="C29" s="19">
        <v>328857</v>
      </c>
      <c r="D29" s="19">
        <v>2299662</v>
      </c>
      <c r="E29" s="19">
        <v>2723990</v>
      </c>
      <c r="F29" s="10">
        <f t="shared" si="0"/>
        <v>18.451755084007999</v>
      </c>
      <c r="G29" s="1"/>
      <c r="H29" s="1"/>
      <c r="I29" s="1"/>
    </row>
    <row r="30" spans="1:9" x14ac:dyDescent="0.25">
      <c r="A30" s="11" t="s">
        <v>67</v>
      </c>
      <c r="B30" s="20">
        <v>216613</v>
      </c>
      <c r="C30" s="20">
        <v>169955</v>
      </c>
      <c r="D30" s="20">
        <v>1536898</v>
      </c>
      <c r="E30" s="20">
        <v>1438764</v>
      </c>
      <c r="F30" s="13">
        <f t="shared" si="0"/>
        <v>-6.3851992780262634</v>
      </c>
      <c r="G30" s="1"/>
      <c r="H30" s="1"/>
      <c r="I30" s="1"/>
    </row>
    <row r="31" spans="1:9" x14ac:dyDescent="0.25">
      <c r="A31" s="8" t="s">
        <v>68</v>
      </c>
      <c r="B31" s="19">
        <v>711649</v>
      </c>
      <c r="C31" s="19">
        <v>1094999</v>
      </c>
      <c r="D31" s="19">
        <v>5687159</v>
      </c>
      <c r="E31" s="19">
        <v>7712144</v>
      </c>
      <c r="F31" s="10">
        <f t="shared" si="0"/>
        <v>35.606266679021985</v>
      </c>
      <c r="G31" s="1"/>
      <c r="H31" s="1"/>
      <c r="I31" s="1"/>
    </row>
    <row r="32" spans="1:9" x14ac:dyDescent="0.25">
      <c r="A32" s="11" t="s">
        <v>69</v>
      </c>
      <c r="B32" s="20">
        <v>248597</v>
      </c>
      <c r="C32" s="20">
        <v>228155</v>
      </c>
      <c r="D32" s="20">
        <v>1992469</v>
      </c>
      <c r="E32" s="20">
        <v>2213608</v>
      </c>
      <c r="F32" s="13">
        <f t="shared" si="0"/>
        <v>11.098742314184065</v>
      </c>
      <c r="G32" s="1"/>
      <c r="H32" s="1"/>
      <c r="I32" s="1"/>
    </row>
    <row r="33" spans="1:9" x14ac:dyDescent="0.25">
      <c r="A33" s="8" t="s">
        <v>70</v>
      </c>
      <c r="B33" s="19">
        <v>28749</v>
      </c>
      <c r="C33" s="19">
        <v>22797</v>
      </c>
      <c r="D33" s="19">
        <v>240649</v>
      </c>
      <c r="E33" s="19">
        <v>240465</v>
      </c>
      <c r="F33" s="10">
        <f t="shared" si="0"/>
        <v>-7.6459906336609151E-2</v>
      </c>
      <c r="G33" s="1"/>
      <c r="H33" s="1"/>
      <c r="I33" s="1"/>
    </row>
    <row r="34" spans="1:9" x14ac:dyDescent="0.25">
      <c r="A34" s="11" t="s">
        <v>71</v>
      </c>
      <c r="B34" s="20">
        <v>13332</v>
      </c>
      <c r="C34" s="20">
        <v>29519</v>
      </c>
      <c r="D34" s="20">
        <v>152318</v>
      </c>
      <c r="E34" s="20">
        <v>269507</v>
      </c>
      <c r="F34" s="13">
        <f t="shared" si="0"/>
        <v>76.937065875339755</v>
      </c>
      <c r="G34" s="1"/>
      <c r="H34" s="1"/>
      <c r="I34" s="1"/>
    </row>
    <row r="35" spans="1:9" x14ac:dyDescent="0.25">
      <c r="A35" s="14" t="s">
        <v>72</v>
      </c>
      <c r="B35" s="15">
        <f>SUM(B7:B34)</f>
        <v>6922353</v>
      </c>
      <c r="C35" s="15">
        <f t="shared" ref="C35:E35" si="1">SUM(C7:C34)</f>
        <v>8868370</v>
      </c>
      <c r="D35" s="15">
        <f t="shared" si="1"/>
        <v>64496058</v>
      </c>
      <c r="E35" s="15">
        <f t="shared" si="1"/>
        <v>73864129</v>
      </c>
      <c r="F35" s="16">
        <f t="shared" si="0"/>
        <v>14.525028800985012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3580286</v>
      </c>
      <c r="C38" s="41">
        <f>D7</f>
        <v>2939620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GIJON</v>
      </c>
      <c r="F38" s="42">
        <f>LOOKUP(E38,$A$38:$A$65,$B$38:$B$65)</f>
        <v>13190505</v>
      </c>
      <c r="G38" s="42">
        <f>LOOKUP(E38,$A$38:$A$65,$C$38:$C$65)</f>
        <v>12111372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979339</v>
      </c>
      <c r="C39" s="41">
        <f t="shared" ref="C39:C65" si="5">D8</f>
        <v>794252</v>
      </c>
      <c r="D39" s="41">
        <f t="shared" ref="D39:D65" si="6">_xlfn.RANK.EQ(B39,$B$38:$B$65)+COUNTIF($B$38:$B$65,B39)-1</f>
        <v>19</v>
      </c>
      <c r="E39" s="42" t="str">
        <f t="shared" si="2"/>
        <v>TARRAGONA</v>
      </c>
      <c r="F39" s="42">
        <f t="shared" ref="F39:F54" si="7">LOOKUP(E39,$A$38:$A$65,$B$38:$B$65)</f>
        <v>7712144</v>
      </c>
      <c r="G39" s="42">
        <f t="shared" ref="G39:G65" si="8">LOOKUP(E39,$A$38:$A$65,$C$38:$C$65)</f>
        <v>5687159</v>
      </c>
    </row>
    <row r="40" spans="1:9" x14ac:dyDescent="0.25">
      <c r="A40" s="42" t="str">
        <f t="shared" si="3"/>
        <v>ALMERIA</v>
      </c>
      <c r="B40" s="41">
        <f t="shared" si="4"/>
        <v>3784450</v>
      </c>
      <c r="C40" s="41">
        <f t="shared" si="5"/>
        <v>3283704</v>
      </c>
      <c r="D40" s="41">
        <f t="shared" si="6"/>
        <v>8</v>
      </c>
      <c r="E40" s="42" t="str">
        <f t="shared" si="2"/>
        <v>FERROL-SAN CIBRAO</v>
      </c>
      <c r="F40" s="42">
        <f t="shared" si="7"/>
        <v>7642426</v>
      </c>
      <c r="G40" s="42">
        <f t="shared" si="8"/>
        <v>7201898</v>
      </c>
    </row>
    <row r="41" spans="1:9" x14ac:dyDescent="0.25">
      <c r="A41" s="42" t="str">
        <f t="shared" si="3"/>
        <v>AVILES</v>
      </c>
      <c r="B41" s="41">
        <f t="shared" si="4"/>
        <v>2474730</v>
      </c>
      <c r="C41" s="41">
        <f t="shared" si="5"/>
        <v>2434633</v>
      </c>
      <c r="D41" s="41">
        <f t="shared" si="6"/>
        <v>12</v>
      </c>
      <c r="E41" s="42" t="str">
        <f t="shared" si="2"/>
        <v>CARTAGENA</v>
      </c>
      <c r="F41" s="42">
        <f t="shared" si="7"/>
        <v>4290898</v>
      </c>
      <c r="G41" s="42">
        <f t="shared" si="8"/>
        <v>3516139</v>
      </c>
    </row>
    <row r="42" spans="1:9" x14ac:dyDescent="0.25">
      <c r="A42" s="42" t="str">
        <f t="shared" si="3"/>
        <v>BAHIA DE ALGECIRAS</v>
      </c>
      <c r="B42" s="41">
        <f t="shared" si="4"/>
        <v>1438039</v>
      </c>
      <c r="C42" s="41">
        <f t="shared" si="5"/>
        <v>1220728</v>
      </c>
      <c r="D42" s="41">
        <f t="shared" si="6"/>
        <v>15</v>
      </c>
      <c r="E42" s="42" t="str">
        <f t="shared" si="2"/>
        <v>BARCELONA</v>
      </c>
      <c r="F42" s="42">
        <f t="shared" si="7"/>
        <v>4010452</v>
      </c>
      <c r="G42" s="42">
        <f t="shared" si="8"/>
        <v>3655394</v>
      </c>
    </row>
    <row r="43" spans="1:9" x14ac:dyDescent="0.25">
      <c r="A43" s="42" t="str">
        <f t="shared" si="3"/>
        <v>BAHIA DE CADIZ</v>
      </c>
      <c r="B43" s="41">
        <f t="shared" si="4"/>
        <v>1364919</v>
      </c>
      <c r="C43" s="41">
        <f t="shared" si="5"/>
        <v>1543026</v>
      </c>
      <c r="D43" s="41">
        <f t="shared" si="6"/>
        <v>16</v>
      </c>
      <c r="E43" s="42" t="str">
        <f t="shared" si="2"/>
        <v>HUELVA</v>
      </c>
      <c r="F43" s="42">
        <f t="shared" si="7"/>
        <v>3875020</v>
      </c>
      <c r="G43" s="42">
        <f t="shared" si="8"/>
        <v>3190276</v>
      </c>
    </row>
    <row r="44" spans="1:9" x14ac:dyDescent="0.25">
      <c r="A44" s="42" t="str">
        <f t="shared" si="3"/>
        <v>BALEARES</v>
      </c>
      <c r="B44" s="41">
        <f t="shared" si="4"/>
        <v>1207481</v>
      </c>
      <c r="C44" s="41">
        <f t="shared" si="5"/>
        <v>1073864</v>
      </c>
      <c r="D44" s="41">
        <f t="shared" si="6"/>
        <v>18</v>
      </c>
      <c r="E44" s="42" t="str">
        <f t="shared" si="2"/>
        <v>BILBAO</v>
      </c>
      <c r="F44" s="42">
        <f t="shared" si="7"/>
        <v>3813943</v>
      </c>
      <c r="G44" s="42">
        <f t="shared" si="8"/>
        <v>3679045</v>
      </c>
    </row>
    <row r="45" spans="1:9" x14ac:dyDescent="0.25">
      <c r="A45" s="42" t="str">
        <f t="shared" si="3"/>
        <v>BARCELONA</v>
      </c>
      <c r="B45" s="41">
        <f t="shared" si="4"/>
        <v>4010452</v>
      </c>
      <c r="C45" s="41">
        <f t="shared" si="5"/>
        <v>3655394</v>
      </c>
      <c r="D45" s="41">
        <f t="shared" si="6"/>
        <v>5</v>
      </c>
      <c r="E45" s="42" t="str">
        <f t="shared" si="2"/>
        <v>ALMERIA</v>
      </c>
      <c r="F45" s="42">
        <f t="shared" si="7"/>
        <v>3784450</v>
      </c>
      <c r="G45" s="42">
        <f t="shared" si="8"/>
        <v>3283704</v>
      </c>
    </row>
    <row r="46" spans="1:9" x14ac:dyDescent="0.25">
      <c r="A46" s="42" t="str">
        <f t="shared" si="3"/>
        <v>BILBAO</v>
      </c>
      <c r="B46" s="41">
        <f t="shared" si="4"/>
        <v>3813943</v>
      </c>
      <c r="C46" s="41">
        <f t="shared" si="5"/>
        <v>3679045</v>
      </c>
      <c r="D46" s="41">
        <f t="shared" si="6"/>
        <v>7</v>
      </c>
      <c r="E46" s="42" t="str">
        <f t="shared" si="2"/>
        <v>CASTELLON</v>
      </c>
      <c r="F46" s="42">
        <f t="shared" si="7"/>
        <v>3586244</v>
      </c>
      <c r="G46" s="42">
        <f t="shared" si="8"/>
        <v>2495412</v>
      </c>
    </row>
    <row r="47" spans="1:9" x14ac:dyDescent="0.25">
      <c r="A47" s="42" t="str">
        <f t="shared" si="3"/>
        <v>CARTAGENA</v>
      </c>
      <c r="B47" s="41">
        <f t="shared" si="4"/>
        <v>4290898</v>
      </c>
      <c r="C47" s="41">
        <f t="shared" si="5"/>
        <v>3516139</v>
      </c>
      <c r="D47" s="41">
        <f t="shared" si="6"/>
        <v>4</v>
      </c>
      <c r="E47" s="42" t="str">
        <f t="shared" si="2"/>
        <v>A CORUÑA</v>
      </c>
      <c r="F47" s="42">
        <f t="shared" si="7"/>
        <v>3580286</v>
      </c>
      <c r="G47" s="42">
        <f t="shared" si="8"/>
        <v>2939620</v>
      </c>
    </row>
    <row r="48" spans="1:9" x14ac:dyDescent="0.25">
      <c r="A48" s="42" t="str">
        <f t="shared" si="3"/>
        <v>CASTELLON</v>
      </c>
      <c r="B48" s="41">
        <f t="shared" si="4"/>
        <v>3586244</v>
      </c>
      <c r="C48" s="41">
        <f t="shared" si="5"/>
        <v>2495412</v>
      </c>
      <c r="D48" s="41">
        <f t="shared" si="6"/>
        <v>9</v>
      </c>
      <c r="E48" s="42" t="str">
        <f t="shared" si="2"/>
        <v>SANTANDER</v>
      </c>
      <c r="F48" s="42">
        <f t="shared" si="7"/>
        <v>2723990</v>
      </c>
      <c r="G48" s="42">
        <f t="shared" si="8"/>
        <v>2299662</v>
      </c>
    </row>
    <row r="49" spans="1:7" x14ac:dyDescent="0.25">
      <c r="A49" s="42" t="str">
        <f t="shared" si="3"/>
        <v>CEUTA</v>
      </c>
      <c r="B49" s="41">
        <f t="shared" si="4"/>
        <v>27829</v>
      </c>
      <c r="C49" s="41">
        <f t="shared" si="5"/>
        <v>61187</v>
      </c>
      <c r="D49" s="41">
        <f t="shared" si="6"/>
        <v>27</v>
      </c>
      <c r="E49" s="42" t="str">
        <f t="shared" si="2"/>
        <v>AVILES</v>
      </c>
      <c r="F49" s="42">
        <f t="shared" si="7"/>
        <v>2474730</v>
      </c>
      <c r="G49" s="42">
        <f t="shared" si="8"/>
        <v>2434633</v>
      </c>
    </row>
    <row r="50" spans="1:7" x14ac:dyDescent="0.25">
      <c r="A50" s="42" t="str">
        <f t="shared" si="3"/>
        <v>FERROL-SAN CIBRAO</v>
      </c>
      <c r="B50" s="41">
        <f t="shared" si="4"/>
        <v>7642426</v>
      </c>
      <c r="C50" s="41">
        <f t="shared" si="5"/>
        <v>7201898</v>
      </c>
      <c r="D50" s="41">
        <f t="shared" si="6"/>
        <v>3</v>
      </c>
      <c r="E50" s="42" t="str">
        <f t="shared" si="2"/>
        <v>VALENCIA</v>
      </c>
      <c r="F50" s="42">
        <f t="shared" si="7"/>
        <v>2213608</v>
      </c>
      <c r="G50" s="42">
        <f t="shared" si="8"/>
        <v>1992469</v>
      </c>
    </row>
    <row r="51" spans="1:7" x14ac:dyDescent="0.25">
      <c r="A51" s="42" t="str">
        <f t="shared" si="3"/>
        <v>GIJON</v>
      </c>
      <c r="B51" s="41">
        <f t="shared" si="4"/>
        <v>13190505</v>
      </c>
      <c r="C51" s="41">
        <f t="shared" si="5"/>
        <v>12111372</v>
      </c>
      <c r="D51" s="41">
        <f t="shared" si="6"/>
        <v>1</v>
      </c>
      <c r="E51" s="42" t="str">
        <f t="shared" si="2"/>
        <v>SEVILLA</v>
      </c>
      <c r="F51" s="42">
        <f t="shared" si="7"/>
        <v>1438764</v>
      </c>
      <c r="G51" s="42">
        <f t="shared" si="8"/>
        <v>1536898</v>
      </c>
    </row>
    <row r="52" spans="1:7" x14ac:dyDescent="0.25">
      <c r="A52" s="42" t="str">
        <f t="shared" si="3"/>
        <v>HUELVA</v>
      </c>
      <c r="B52" s="41">
        <f t="shared" si="4"/>
        <v>3875020</v>
      </c>
      <c r="C52" s="41">
        <f t="shared" si="5"/>
        <v>3190276</v>
      </c>
      <c r="D52" s="41">
        <f t="shared" si="6"/>
        <v>6</v>
      </c>
      <c r="E52" s="42" t="str">
        <f t="shared" si="2"/>
        <v>BAHIA DE ALGECIRAS</v>
      </c>
      <c r="F52" s="42">
        <f t="shared" si="7"/>
        <v>1438039</v>
      </c>
      <c r="G52" s="42">
        <f t="shared" si="8"/>
        <v>1220728</v>
      </c>
    </row>
    <row r="53" spans="1:7" x14ac:dyDescent="0.25">
      <c r="A53" s="42" t="str">
        <f t="shared" si="3"/>
        <v>LAS PALMAS</v>
      </c>
      <c r="B53" s="41">
        <f t="shared" si="4"/>
        <v>426275</v>
      </c>
      <c r="C53" s="41">
        <f t="shared" si="5"/>
        <v>284360</v>
      </c>
      <c r="D53" s="41">
        <f t="shared" si="6"/>
        <v>22</v>
      </c>
      <c r="E53" s="42" t="str">
        <f t="shared" si="2"/>
        <v>BAHIA DE CADIZ</v>
      </c>
      <c r="F53" s="42">
        <f t="shared" si="7"/>
        <v>1364919</v>
      </c>
      <c r="G53" s="42">
        <f t="shared" si="8"/>
        <v>1543026</v>
      </c>
    </row>
    <row r="54" spans="1:7" x14ac:dyDescent="0.25">
      <c r="A54" s="42" t="str">
        <f t="shared" si="3"/>
        <v>MALAGA</v>
      </c>
      <c r="B54" s="41">
        <f t="shared" si="4"/>
        <v>855088</v>
      </c>
      <c r="C54" s="41">
        <f t="shared" si="5"/>
        <v>697355</v>
      </c>
      <c r="D54" s="41">
        <f t="shared" si="6"/>
        <v>20</v>
      </c>
      <c r="E54" s="42" t="str">
        <f t="shared" si="2"/>
        <v>PASAIA</v>
      </c>
      <c r="F54" s="42">
        <f t="shared" si="7"/>
        <v>1250675</v>
      </c>
      <c r="G54" s="42">
        <f t="shared" si="8"/>
        <v>929536</v>
      </c>
    </row>
    <row r="55" spans="1:7" x14ac:dyDescent="0.25">
      <c r="A55" s="42" t="str">
        <f t="shared" si="3"/>
        <v>MARIN Y RIA DE PONTEVEDRA</v>
      </c>
      <c r="B55" s="41">
        <f t="shared" si="4"/>
        <v>722098</v>
      </c>
      <c r="C55" s="41">
        <f t="shared" si="5"/>
        <v>666533</v>
      </c>
      <c r="D55" s="41">
        <f t="shared" si="6"/>
        <v>21</v>
      </c>
      <c r="E55" s="42" t="str">
        <f t="shared" si="2"/>
        <v>BALEARES</v>
      </c>
      <c r="F55" s="42">
        <f t="shared" ref="F55:F65" si="9">LOOKUP(E55,$A$38:$A$65,$B$38:$B$65)</f>
        <v>1207481</v>
      </c>
      <c r="G55" s="42">
        <f t="shared" si="8"/>
        <v>1073864</v>
      </c>
    </row>
    <row r="56" spans="1:7" x14ac:dyDescent="0.25">
      <c r="A56" s="42" t="str">
        <f t="shared" si="3"/>
        <v>MELILLA</v>
      </c>
      <c r="B56" s="41">
        <f t="shared" si="4"/>
        <v>6815</v>
      </c>
      <c r="C56" s="41">
        <f t="shared" si="5"/>
        <v>6900</v>
      </c>
      <c r="D56" s="41">
        <f t="shared" si="6"/>
        <v>28</v>
      </c>
      <c r="E56" s="42" t="str">
        <f t="shared" si="2"/>
        <v>ALICANTE</v>
      </c>
      <c r="F56" s="42">
        <f t="shared" si="9"/>
        <v>979339</v>
      </c>
      <c r="G56" s="42">
        <f t="shared" si="8"/>
        <v>794252</v>
      </c>
    </row>
    <row r="57" spans="1:7" x14ac:dyDescent="0.25">
      <c r="A57" s="42" t="str">
        <f t="shared" si="3"/>
        <v>MOTRIL</v>
      </c>
      <c r="B57" s="41">
        <f t="shared" si="4"/>
        <v>357815</v>
      </c>
      <c r="C57" s="41">
        <f t="shared" si="5"/>
        <v>396791</v>
      </c>
      <c r="D57" s="41">
        <f t="shared" si="6"/>
        <v>24</v>
      </c>
      <c r="E57" s="42" t="str">
        <f t="shared" si="2"/>
        <v>MALAGA</v>
      </c>
      <c r="F57" s="42">
        <f t="shared" si="9"/>
        <v>855088</v>
      </c>
      <c r="G57" s="42">
        <f t="shared" si="8"/>
        <v>697355</v>
      </c>
    </row>
    <row r="58" spans="1:7" x14ac:dyDescent="0.25">
      <c r="A58" s="42" t="str">
        <f t="shared" si="3"/>
        <v>PASAIA</v>
      </c>
      <c r="B58" s="41">
        <f t="shared" si="4"/>
        <v>1250675</v>
      </c>
      <c r="C58" s="41">
        <f t="shared" si="5"/>
        <v>929536</v>
      </c>
      <c r="D58" s="41">
        <f t="shared" si="6"/>
        <v>17</v>
      </c>
      <c r="E58" s="42" t="str">
        <f t="shared" si="2"/>
        <v>MARIN Y RIA DE PONTEVEDRA</v>
      </c>
      <c r="F58" s="42">
        <f t="shared" si="9"/>
        <v>722098</v>
      </c>
      <c r="G58" s="42">
        <f t="shared" si="8"/>
        <v>666533</v>
      </c>
    </row>
    <row r="59" spans="1:7" x14ac:dyDescent="0.25">
      <c r="A59" s="42" t="str">
        <f t="shared" si="3"/>
        <v>SANTA CRUZ DE TENERIFE</v>
      </c>
      <c r="B59" s="41">
        <f t="shared" si="4"/>
        <v>380324</v>
      </c>
      <c r="C59" s="41">
        <f t="shared" si="5"/>
        <v>404878</v>
      </c>
      <c r="D59" s="41">
        <f t="shared" si="6"/>
        <v>23</v>
      </c>
      <c r="E59" s="42" t="str">
        <f t="shared" si="2"/>
        <v>LAS PALMAS</v>
      </c>
      <c r="F59" s="42">
        <f t="shared" si="9"/>
        <v>426275</v>
      </c>
      <c r="G59" s="42">
        <f t="shared" si="8"/>
        <v>284360</v>
      </c>
    </row>
    <row r="60" spans="1:7" x14ac:dyDescent="0.25">
      <c r="A60" s="42" t="str">
        <f t="shared" si="3"/>
        <v>SANTANDER</v>
      </c>
      <c r="B60" s="41">
        <f t="shared" si="4"/>
        <v>2723990</v>
      </c>
      <c r="C60" s="41">
        <f t="shared" si="5"/>
        <v>2299662</v>
      </c>
      <c r="D60" s="41">
        <f t="shared" si="6"/>
        <v>11</v>
      </c>
      <c r="E60" s="42" t="str">
        <f t="shared" si="2"/>
        <v>SANTA CRUZ DE TENERIFE</v>
      </c>
      <c r="F60" s="42">
        <f t="shared" si="9"/>
        <v>380324</v>
      </c>
      <c r="G60" s="42">
        <f t="shared" si="8"/>
        <v>404878</v>
      </c>
    </row>
    <row r="61" spans="1:7" x14ac:dyDescent="0.25">
      <c r="A61" s="42" t="str">
        <f t="shared" si="3"/>
        <v>SEVILLA</v>
      </c>
      <c r="B61" s="41">
        <f t="shared" si="4"/>
        <v>1438764</v>
      </c>
      <c r="C61" s="41">
        <f t="shared" si="5"/>
        <v>1536898</v>
      </c>
      <c r="D61" s="41">
        <f t="shared" si="6"/>
        <v>14</v>
      </c>
      <c r="E61" s="42" t="str">
        <f t="shared" si="2"/>
        <v>MOTRIL</v>
      </c>
      <c r="F61" s="42">
        <f t="shared" si="9"/>
        <v>357815</v>
      </c>
      <c r="G61" s="42">
        <f t="shared" si="8"/>
        <v>396791</v>
      </c>
    </row>
    <row r="62" spans="1:7" x14ac:dyDescent="0.25">
      <c r="A62" s="42" t="str">
        <f t="shared" si="3"/>
        <v>TARRAGONA</v>
      </c>
      <c r="B62" s="41">
        <f t="shared" si="4"/>
        <v>7712144</v>
      </c>
      <c r="C62" s="41">
        <f t="shared" si="5"/>
        <v>5687159</v>
      </c>
      <c r="D62" s="41">
        <f t="shared" si="6"/>
        <v>2</v>
      </c>
      <c r="E62" s="42" t="str">
        <f t="shared" si="2"/>
        <v>VILAGARCIA</v>
      </c>
      <c r="F62" s="42">
        <f t="shared" si="9"/>
        <v>269507</v>
      </c>
      <c r="G62" s="42">
        <f t="shared" si="8"/>
        <v>152318</v>
      </c>
    </row>
    <row r="63" spans="1:7" x14ac:dyDescent="0.25">
      <c r="A63" s="42" t="str">
        <f t="shared" si="3"/>
        <v>VALENCIA</v>
      </c>
      <c r="B63" s="41">
        <f t="shared" si="4"/>
        <v>2213608</v>
      </c>
      <c r="C63" s="41">
        <f t="shared" si="5"/>
        <v>1992469</v>
      </c>
      <c r="D63" s="41">
        <f t="shared" si="6"/>
        <v>13</v>
      </c>
      <c r="E63" s="42" t="str">
        <f t="shared" si="2"/>
        <v>VIGO</v>
      </c>
      <c r="F63" s="42">
        <f t="shared" si="9"/>
        <v>240465</v>
      </c>
      <c r="G63" s="42">
        <f t="shared" si="8"/>
        <v>240649</v>
      </c>
    </row>
    <row r="64" spans="1:7" x14ac:dyDescent="0.25">
      <c r="A64" s="42" t="str">
        <f t="shared" si="3"/>
        <v>VIGO</v>
      </c>
      <c r="B64" s="41">
        <f t="shared" si="4"/>
        <v>240465</v>
      </c>
      <c r="C64" s="41">
        <f t="shared" si="5"/>
        <v>240649</v>
      </c>
      <c r="D64" s="41">
        <f t="shared" si="6"/>
        <v>26</v>
      </c>
      <c r="E64" s="42" t="str">
        <f t="shared" si="2"/>
        <v>CEUTA</v>
      </c>
      <c r="F64" s="42">
        <f t="shared" si="9"/>
        <v>27829</v>
      </c>
      <c r="G64" s="42">
        <f t="shared" si="8"/>
        <v>61187</v>
      </c>
    </row>
    <row r="65" spans="1:7" x14ac:dyDescent="0.25">
      <c r="A65" s="42" t="str">
        <f t="shared" si="3"/>
        <v>VILAGARCIA</v>
      </c>
      <c r="B65" s="41">
        <f t="shared" si="4"/>
        <v>269507</v>
      </c>
      <c r="C65" s="41">
        <f t="shared" si="5"/>
        <v>152318</v>
      </c>
      <c r="D65" s="41">
        <f t="shared" si="6"/>
        <v>25</v>
      </c>
      <c r="E65" s="42" t="str">
        <f t="shared" si="2"/>
        <v>MELILLA</v>
      </c>
      <c r="F65" s="42">
        <f t="shared" si="9"/>
        <v>6815</v>
      </c>
      <c r="G65" s="42">
        <f t="shared" si="8"/>
        <v>6900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Octubre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41977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1">
        <v>73420</v>
      </c>
      <c r="C7" s="21">
        <v>104023</v>
      </c>
      <c r="D7" s="21">
        <v>1015566</v>
      </c>
      <c r="E7" s="21">
        <v>907327</v>
      </c>
      <c r="F7" s="10">
        <f>((E7*100)/D7)-100</f>
        <v>-10.657997609214959</v>
      </c>
      <c r="G7" s="1"/>
      <c r="H7" s="1"/>
      <c r="I7" s="1"/>
    </row>
    <row r="8" spans="1:12" x14ac:dyDescent="0.25">
      <c r="A8" s="11" t="s">
        <v>45</v>
      </c>
      <c r="B8" s="22">
        <v>108107</v>
      </c>
      <c r="C8" s="22">
        <v>108185</v>
      </c>
      <c r="D8" s="22">
        <v>1117037</v>
      </c>
      <c r="E8" s="22">
        <v>1094241</v>
      </c>
      <c r="F8" s="13">
        <f t="shared" ref="F8:F35" si="0">((E8*100)/D8)-100</f>
        <v>-2.040756035834093</v>
      </c>
      <c r="G8" s="1"/>
      <c r="H8" s="1"/>
      <c r="I8" s="1"/>
    </row>
    <row r="9" spans="1:12" x14ac:dyDescent="0.25">
      <c r="A9" s="8" t="s">
        <v>46</v>
      </c>
      <c r="B9" s="21">
        <v>44972</v>
      </c>
      <c r="C9" s="21">
        <v>40323</v>
      </c>
      <c r="D9" s="21">
        <v>535503</v>
      </c>
      <c r="E9" s="21">
        <v>547218</v>
      </c>
      <c r="F9" s="10">
        <f t="shared" si="0"/>
        <v>2.1876628142139225</v>
      </c>
      <c r="G9" s="1"/>
      <c r="H9" s="1"/>
      <c r="I9" s="1"/>
    </row>
    <row r="10" spans="1:12" x14ac:dyDescent="0.25">
      <c r="A10" s="11" t="s">
        <v>47</v>
      </c>
      <c r="B10" s="22">
        <v>96851</v>
      </c>
      <c r="C10" s="22">
        <v>89984</v>
      </c>
      <c r="D10" s="22">
        <v>1019602</v>
      </c>
      <c r="E10" s="22">
        <v>960602</v>
      </c>
      <c r="F10" s="13">
        <f t="shared" si="0"/>
        <v>-5.7865716230450772</v>
      </c>
      <c r="G10" s="1"/>
      <c r="H10" s="1"/>
      <c r="I10" s="1"/>
    </row>
    <row r="11" spans="1:12" x14ac:dyDescent="0.25">
      <c r="A11" s="8" t="s">
        <v>48</v>
      </c>
      <c r="B11" s="21">
        <v>5333509</v>
      </c>
      <c r="C11" s="21">
        <v>5252251</v>
      </c>
      <c r="D11" s="21">
        <v>49772601</v>
      </c>
      <c r="E11" s="21">
        <v>51401879</v>
      </c>
      <c r="F11" s="10">
        <f t="shared" si="0"/>
        <v>3.2734435558230075</v>
      </c>
      <c r="G11" s="1"/>
      <c r="H11" s="1"/>
      <c r="I11" s="1"/>
    </row>
    <row r="12" spans="1:12" x14ac:dyDescent="0.25">
      <c r="A12" s="11" t="s">
        <v>49</v>
      </c>
      <c r="B12" s="22">
        <v>112699</v>
      </c>
      <c r="C12" s="22">
        <v>115181</v>
      </c>
      <c r="D12" s="22">
        <v>1372040</v>
      </c>
      <c r="E12" s="22">
        <v>1206651</v>
      </c>
      <c r="F12" s="13">
        <f t="shared" si="0"/>
        <v>-12.054240401154487</v>
      </c>
      <c r="G12" s="1"/>
      <c r="H12" s="1"/>
      <c r="I12" s="1"/>
    </row>
    <row r="13" spans="1:12" x14ac:dyDescent="0.25">
      <c r="A13" s="8" t="s">
        <v>50</v>
      </c>
      <c r="B13" s="21">
        <v>671148</v>
      </c>
      <c r="C13" s="21">
        <v>790821</v>
      </c>
      <c r="D13" s="21">
        <v>7470945</v>
      </c>
      <c r="E13" s="21">
        <v>8483671</v>
      </c>
      <c r="F13" s="10">
        <f t="shared" si="0"/>
        <v>13.555527446661699</v>
      </c>
      <c r="G13" s="1"/>
      <c r="H13" s="1"/>
      <c r="I13" s="1"/>
    </row>
    <row r="14" spans="1:12" x14ac:dyDescent="0.25">
      <c r="A14" s="11" t="s">
        <v>51</v>
      </c>
      <c r="B14" s="22">
        <v>2245690</v>
      </c>
      <c r="C14" s="22">
        <v>2461222</v>
      </c>
      <c r="D14" s="22">
        <v>22368337</v>
      </c>
      <c r="E14" s="22">
        <v>23094805</v>
      </c>
      <c r="F14" s="13">
        <f t="shared" si="0"/>
        <v>3.2477514980215147</v>
      </c>
      <c r="G14" s="1"/>
      <c r="H14" s="1"/>
      <c r="I14" s="1"/>
    </row>
    <row r="15" spans="1:12" x14ac:dyDescent="0.25">
      <c r="A15" s="8" t="s">
        <v>52</v>
      </c>
      <c r="B15" s="21">
        <v>879635</v>
      </c>
      <c r="C15" s="21">
        <v>887113</v>
      </c>
      <c r="D15" s="21">
        <v>7825992</v>
      </c>
      <c r="E15" s="21">
        <v>8170710</v>
      </c>
      <c r="F15" s="10">
        <f t="shared" si="0"/>
        <v>4.4047834447057994</v>
      </c>
      <c r="G15" s="1"/>
      <c r="H15" s="1"/>
      <c r="I15" s="1"/>
    </row>
    <row r="16" spans="1:12" x14ac:dyDescent="0.25">
      <c r="A16" s="11" t="s">
        <v>53</v>
      </c>
      <c r="B16" s="22">
        <v>86714</v>
      </c>
      <c r="C16" s="22">
        <v>99206</v>
      </c>
      <c r="D16" s="22">
        <v>942521</v>
      </c>
      <c r="E16" s="22">
        <v>1038013</v>
      </c>
      <c r="F16" s="13">
        <f t="shared" si="0"/>
        <v>10.131551445538079</v>
      </c>
      <c r="G16" s="1"/>
      <c r="H16" s="1"/>
      <c r="I16" s="1"/>
    </row>
    <row r="17" spans="1:9" x14ac:dyDescent="0.25">
      <c r="A17" s="8" t="s">
        <v>54</v>
      </c>
      <c r="B17" s="21">
        <v>244390</v>
      </c>
      <c r="C17" s="21">
        <v>218953</v>
      </c>
      <c r="D17" s="21">
        <v>2427044</v>
      </c>
      <c r="E17" s="21">
        <v>2508470</v>
      </c>
      <c r="F17" s="10">
        <f t="shared" si="0"/>
        <v>3.3549453573977246</v>
      </c>
      <c r="G17" s="1"/>
      <c r="H17" s="1"/>
      <c r="I17" s="1"/>
    </row>
    <row r="18" spans="1:9" x14ac:dyDescent="0.25">
      <c r="A18" s="11" t="s">
        <v>55</v>
      </c>
      <c r="B18" s="22">
        <v>87901</v>
      </c>
      <c r="C18" s="22">
        <v>82060</v>
      </c>
      <c r="D18" s="22">
        <v>809421</v>
      </c>
      <c r="E18" s="22">
        <v>804490</v>
      </c>
      <c r="F18" s="13">
        <f t="shared" si="0"/>
        <v>-0.60920089792580256</v>
      </c>
      <c r="G18" s="1"/>
      <c r="H18" s="1"/>
      <c r="I18" s="1"/>
    </row>
    <row r="19" spans="1:9" x14ac:dyDescent="0.25">
      <c r="A19" s="8" t="s">
        <v>56</v>
      </c>
      <c r="B19" s="21">
        <v>85711</v>
      </c>
      <c r="C19" s="21">
        <v>70771</v>
      </c>
      <c r="D19" s="21">
        <v>798070</v>
      </c>
      <c r="E19" s="21">
        <v>756056</v>
      </c>
      <c r="F19" s="10">
        <f t="shared" si="0"/>
        <v>-5.2644504867994044</v>
      </c>
      <c r="G19" s="1"/>
      <c r="H19" s="1"/>
      <c r="I19" s="1"/>
    </row>
    <row r="20" spans="1:9" x14ac:dyDescent="0.25">
      <c r="A20" s="11" t="s">
        <v>57</v>
      </c>
      <c r="B20" s="22">
        <v>168744</v>
      </c>
      <c r="C20" s="22">
        <v>110636</v>
      </c>
      <c r="D20" s="22">
        <v>1699263</v>
      </c>
      <c r="E20" s="22">
        <v>1602730</v>
      </c>
      <c r="F20" s="13">
        <f t="shared" si="0"/>
        <v>-5.6808745909255975</v>
      </c>
      <c r="G20" s="1"/>
      <c r="H20" s="1"/>
      <c r="I20" s="1"/>
    </row>
    <row r="21" spans="1:9" x14ac:dyDescent="0.25">
      <c r="A21" s="8" t="s">
        <v>58</v>
      </c>
      <c r="B21" s="21">
        <v>60100</v>
      </c>
      <c r="C21" s="21">
        <v>50038</v>
      </c>
      <c r="D21" s="21">
        <v>573535</v>
      </c>
      <c r="E21" s="21">
        <v>621875</v>
      </c>
      <c r="F21" s="10">
        <f t="shared" si="0"/>
        <v>8.4284306973419234</v>
      </c>
      <c r="G21" s="1"/>
      <c r="H21" s="1"/>
      <c r="I21" s="1"/>
    </row>
    <row r="22" spans="1:9" x14ac:dyDescent="0.25">
      <c r="A22" s="11" t="s">
        <v>59</v>
      </c>
      <c r="B22" s="22">
        <v>1109902</v>
      </c>
      <c r="C22" s="22">
        <v>1320247</v>
      </c>
      <c r="D22" s="22">
        <v>12054884</v>
      </c>
      <c r="E22" s="22">
        <v>12203847</v>
      </c>
      <c r="F22" s="13">
        <f t="shared" si="0"/>
        <v>1.2357066231412972</v>
      </c>
      <c r="G22" s="1"/>
      <c r="H22" s="1"/>
      <c r="I22" s="1"/>
    </row>
    <row r="23" spans="1:9" x14ac:dyDescent="0.25">
      <c r="A23" s="8" t="s">
        <v>60</v>
      </c>
      <c r="B23" s="21">
        <v>121172</v>
      </c>
      <c r="C23" s="21">
        <v>63453</v>
      </c>
      <c r="D23" s="21">
        <v>1415890</v>
      </c>
      <c r="E23" s="21">
        <v>854428</v>
      </c>
      <c r="F23" s="10">
        <f t="shared" si="0"/>
        <v>-39.654351679862138</v>
      </c>
      <c r="G23" s="1"/>
      <c r="H23" s="1"/>
      <c r="I23" s="1"/>
    </row>
    <row r="24" spans="1:9" x14ac:dyDescent="0.25">
      <c r="A24" s="11" t="s">
        <v>61</v>
      </c>
      <c r="B24" s="22">
        <v>88287</v>
      </c>
      <c r="C24" s="22">
        <v>87411</v>
      </c>
      <c r="D24" s="22">
        <v>852000</v>
      </c>
      <c r="E24" s="22">
        <v>863935</v>
      </c>
      <c r="F24" s="13">
        <f t="shared" si="0"/>
        <v>1.4008215962441284</v>
      </c>
      <c r="G24" s="1"/>
      <c r="H24" s="1"/>
      <c r="I24" s="1"/>
    </row>
    <row r="25" spans="1:9" x14ac:dyDescent="0.25">
      <c r="A25" s="8" t="s">
        <v>62</v>
      </c>
      <c r="B25" s="21">
        <v>77959</v>
      </c>
      <c r="C25" s="21">
        <v>68603</v>
      </c>
      <c r="D25" s="21">
        <v>746783</v>
      </c>
      <c r="E25" s="21">
        <v>762540</v>
      </c>
      <c r="F25" s="10">
        <f t="shared" si="0"/>
        <v>2.1099837569950068</v>
      </c>
      <c r="G25" s="1"/>
      <c r="H25" s="1"/>
      <c r="I25" s="1"/>
    </row>
    <row r="26" spans="1:9" x14ac:dyDescent="0.25">
      <c r="A26" s="11" t="s">
        <v>63</v>
      </c>
      <c r="B26" s="22">
        <v>25667</v>
      </c>
      <c r="C26" s="22">
        <v>23640</v>
      </c>
      <c r="D26" s="22">
        <v>264556</v>
      </c>
      <c r="E26" s="22">
        <v>263058</v>
      </c>
      <c r="F26" s="13">
        <f t="shared" si="0"/>
        <v>-0.56623172409622669</v>
      </c>
      <c r="G26" s="1"/>
      <c r="H26" s="1"/>
      <c r="I26" s="1"/>
    </row>
    <row r="27" spans="1:9" x14ac:dyDescent="0.25">
      <c r="A27" s="8" t="s">
        <v>64</v>
      </c>
      <c r="B27" s="21">
        <v>173928</v>
      </c>
      <c r="C27" s="21">
        <v>186966</v>
      </c>
      <c r="D27" s="21">
        <v>1359351</v>
      </c>
      <c r="E27" s="21">
        <v>1590119</v>
      </c>
      <c r="F27" s="10">
        <f t="shared" si="0"/>
        <v>16.976336501757089</v>
      </c>
      <c r="G27" s="1"/>
      <c r="H27" s="1"/>
      <c r="I27" s="1"/>
    </row>
    <row r="28" spans="1:9" x14ac:dyDescent="0.25">
      <c r="A28" s="11" t="s">
        <v>65</v>
      </c>
      <c r="B28" s="22">
        <v>484260</v>
      </c>
      <c r="C28" s="22">
        <v>512018</v>
      </c>
      <c r="D28" s="22">
        <v>4384597</v>
      </c>
      <c r="E28" s="22">
        <v>4551273</v>
      </c>
      <c r="F28" s="13">
        <f t="shared" si="0"/>
        <v>3.8013983953371309</v>
      </c>
      <c r="G28" s="1"/>
      <c r="H28" s="1"/>
      <c r="I28" s="1"/>
    </row>
    <row r="29" spans="1:9" x14ac:dyDescent="0.25">
      <c r="A29" s="8" t="s">
        <v>66</v>
      </c>
      <c r="B29" s="21">
        <v>152502</v>
      </c>
      <c r="C29" s="21">
        <v>146934</v>
      </c>
      <c r="D29" s="21">
        <v>1389568</v>
      </c>
      <c r="E29" s="21">
        <v>1535634</v>
      </c>
      <c r="F29" s="10">
        <f t="shared" si="0"/>
        <v>10.511612242078115</v>
      </c>
      <c r="G29" s="1"/>
      <c r="H29" s="1"/>
      <c r="I29" s="1"/>
    </row>
    <row r="30" spans="1:9" x14ac:dyDescent="0.25">
      <c r="A30" s="11" t="s">
        <v>67</v>
      </c>
      <c r="B30" s="22">
        <v>179171</v>
      </c>
      <c r="C30" s="22">
        <v>214059</v>
      </c>
      <c r="D30" s="22">
        <v>1876725</v>
      </c>
      <c r="E30" s="22">
        <v>1916944</v>
      </c>
      <c r="F30" s="13">
        <f t="shared" si="0"/>
        <v>2.1430417349371851</v>
      </c>
      <c r="G30" s="1"/>
      <c r="H30" s="1"/>
      <c r="I30" s="1"/>
    </row>
    <row r="31" spans="1:9" x14ac:dyDescent="0.25">
      <c r="A31" s="8" t="s">
        <v>68</v>
      </c>
      <c r="B31" s="21">
        <v>245826</v>
      </c>
      <c r="C31" s="21">
        <v>223042</v>
      </c>
      <c r="D31" s="21">
        <v>2221379</v>
      </c>
      <c r="E31" s="21">
        <v>2316516</v>
      </c>
      <c r="F31" s="10">
        <f t="shared" si="0"/>
        <v>4.2827901047052279</v>
      </c>
      <c r="G31" s="1"/>
      <c r="H31" s="1"/>
      <c r="I31" s="1"/>
    </row>
    <row r="32" spans="1:9" x14ac:dyDescent="0.25">
      <c r="A32" s="11" t="s">
        <v>69</v>
      </c>
      <c r="B32" s="22">
        <v>4831159</v>
      </c>
      <c r="C32" s="22">
        <v>5250782</v>
      </c>
      <c r="D32" s="22">
        <v>48724118</v>
      </c>
      <c r="E32" s="22">
        <v>49079340</v>
      </c>
      <c r="F32" s="13">
        <f t="shared" si="0"/>
        <v>0.72904757352405625</v>
      </c>
      <c r="G32" s="1"/>
      <c r="H32" s="1"/>
      <c r="I32" s="1"/>
    </row>
    <row r="33" spans="1:9" x14ac:dyDescent="0.25">
      <c r="A33" s="8" t="s">
        <v>70</v>
      </c>
      <c r="B33" s="21">
        <v>309905</v>
      </c>
      <c r="C33" s="21">
        <v>313381</v>
      </c>
      <c r="D33" s="21">
        <v>2956730</v>
      </c>
      <c r="E33" s="21">
        <v>2855803</v>
      </c>
      <c r="F33" s="10">
        <f t="shared" si="0"/>
        <v>-3.4134669043165928</v>
      </c>
      <c r="G33" s="1"/>
      <c r="H33" s="1"/>
      <c r="I33" s="1"/>
    </row>
    <row r="34" spans="1:9" x14ac:dyDescent="0.25">
      <c r="A34" s="11" t="s">
        <v>71</v>
      </c>
      <c r="B34" s="22">
        <v>40631</v>
      </c>
      <c r="C34" s="22">
        <v>43591</v>
      </c>
      <c r="D34" s="22">
        <v>414879</v>
      </c>
      <c r="E34" s="22">
        <v>448982</v>
      </c>
      <c r="F34" s="13">
        <f t="shared" si="0"/>
        <v>8.2199870323636475</v>
      </c>
      <c r="G34" s="1"/>
      <c r="H34" s="1"/>
      <c r="I34" s="1"/>
    </row>
    <row r="35" spans="1:9" x14ac:dyDescent="0.25">
      <c r="A35" s="14" t="s">
        <v>72</v>
      </c>
      <c r="B35" s="15">
        <f>SUM(B7:B34)</f>
        <v>18139960</v>
      </c>
      <c r="C35" s="15">
        <f t="shared" ref="C35:E35" si="1">SUM(C7:C34)</f>
        <v>18934894</v>
      </c>
      <c r="D35" s="15">
        <f t="shared" si="1"/>
        <v>178408937</v>
      </c>
      <c r="E35" s="15">
        <f t="shared" si="1"/>
        <v>182441157</v>
      </c>
      <c r="F35" s="16">
        <f t="shared" si="0"/>
        <v>2.2600997841268509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907327</v>
      </c>
      <c r="C38" s="41">
        <f>D7</f>
        <v>1015566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51401879</v>
      </c>
      <c r="G38" s="42">
        <f>LOOKUP(E38,$A$38:$A$65,$C$38:$C$65)</f>
        <v>49772601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1094241</v>
      </c>
      <c r="C39" s="41">
        <f t="shared" ref="C39:C65" si="5">D8</f>
        <v>1117037</v>
      </c>
      <c r="D39" s="41">
        <f t="shared" ref="D39:D65" si="6">_xlfn.RANK.EQ(B39,$B$38:$B$65)+COUNTIF($B$38:$B$65,B39)-1</f>
        <v>16</v>
      </c>
      <c r="E39" s="42" t="str">
        <f t="shared" si="2"/>
        <v>VALENCIA</v>
      </c>
      <c r="F39" s="42">
        <f t="shared" ref="F39:F54" si="7">LOOKUP(E39,$A$38:$A$65,$B$38:$B$65)</f>
        <v>49079340</v>
      </c>
      <c r="G39" s="42">
        <f t="shared" ref="G39:G65" si="8">LOOKUP(E39,$A$38:$A$65,$C$38:$C$65)</f>
        <v>48724118</v>
      </c>
    </row>
    <row r="40" spans="1:9" x14ac:dyDescent="0.25">
      <c r="A40" s="42" t="str">
        <f t="shared" si="3"/>
        <v>ALMERIA</v>
      </c>
      <c r="B40" s="41">
        <f t="shared" si="4"/>
        <v>547218</v>
      </c>
      <c r="C40" s="41">
        <f t="shared" si="5"/>
        <v>535503</v>
      </c>
      <c r="D40" s="41">
        <f t="shared" si="6"/>
        <v>26</v>
      </c>
      <c r="E40" s="42" t="str">
        <f t="shared" si="2"/>
        <v>BARCELONA</v>
      </c>
      <c r="F40" s="42">
        <f t="shared" si="7"/>
        <v>23094805</v>
      </c>
      <c r="G40" s="42">
        <f t="shared" si="8"/>
        <v>22368337</v>
      </c>
    </row>
    <row r="41" spans="1:9" x14ac:dyDescent="0.25">
      <c r="A41" s="42" t="str">
        <f t="shared" si="3"/>
        <v>AVILES</v>
      </c>
      <c r="B41" s="41">
        <f t="shared" si="4"/>
        <v>960602</v>
      </c>
      <c r="C41" s="41">
        <f t="shared" si="5"/>
        <v>1019602</v>
      </c>
      <c r="D41" s="41">
        <f t="shared" si="6"/>
        <v>18</v>
      </c>
      <c r="E41" s="42" t="str">
        <f t="shared" si="2"/>
        <v>LAS PALMAS</v>
      </c>
      <c r="F41" s="42">
        <f t="shared" si="7"/>
        <v>12203847</v>
      </c>
      <c r="G41" s="42">
        <f t="shared" si="8"/>
        <v>12054884</v>
      </c>
    </row>
    <row r="42" spans="1:9" x14ac:dyDescent="0.25">
      <c r="A42" s="42" t="str">
        <f t="shared" si="3"/>
        <v>BAHIA DE ALGECIRAS</v>
      </c>
      <c r="B42" s="41">
        <f t="shared" si="4"/>
        <v>51401879</v>
      </c>
      <c r="C42" s="41">
        <f t="shared" si="5"/>
        <v>49772601</v>
      </c>
      <c r="D42" s="41">
        <f t="shared" si="6"/>
        <v>1</v>
      </c>
      <c r="E42" s="42" t="str">
        <f t="shared" si="2"/>
        <v>BALEARES</v>
      </c>
      <c r="F42" s="42">
        <f t="shared" si="7"/>
        <v>8483671</v>
      </c>
      <c r="G42" s="42">
        <f t="shared" si="8"/>
        <v>7470945</v>
      </c>
    </row>
    <row r="43" spans="1:9" x14ac:dyDescent="0.25">
      <c r="A43" s="42" t="str">
        <f t="shared" si="3"/>
        <v>BAHIA DE CADIZ</v>
      </c>
      <c r="B43" s="41">
        <f t="shared" si="4"/>
        <v>1206651</v>
      </c>
      <c r="C43" s="41">
        <f t="shared" si="5"/>
        <v>1372040</v>
      </c>
      <c r="D43" s="41">
        <f t="shared" si="6"/>
        <v>15</v>
      </c>
      <c r="E43" s="42" t="str">
        <f t="shared" si="2"/>
        <v>BILBAO</v>
      </c>
      <c r="F43" s="42">
        <f t="shared" si="7"/>
        <v>8170710</v>
      </c>
      <c r="G43" s="42">
        <f t="shared" si="8"/>
        <v>7825992</v>
      </c>
    </row>
    <row r="44" spans="1:9" x14ac:dyDescent="0.25">
      <c r="A44" s="42" t="str">
        <f t="shared" si="3"/>
        <v>BALEARES</v>
      </c>
      <c r="B44" s="41">
        <f t="shared" si="4"/>
        <v>8483671</v>
      </c>
      <c r="C44" s="41">
        <f t="shared" si="5"/>
        <v>7470945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4551273</v>
      </c>
      <c r="G44" s="42">
        <f t="shared" si="8"/>
        <v>4384597</v>
      </c>
    </row>
    <row r="45" spans="1:9" x14ac:dyDescent="0.25">
      <c r="A45" s="42" t="str">
        <f t="shared" si="3"/>
        <v>BARCELONA</v>
      </c>
      <c r="B45" s="41">
        <f t="shared" si="4"/>
        <v>23094805</v>
      </c>
      <c r="C45" s="41">
        <f t="shared" si="5"/>
        <v>22368337</v>
      </c>
      <c r="D45" s="41">
        <f t="shared" si="6"/>
        <v>3</v>
      </c>
      <c r="E45" s="42" t="str">
        <f t="shared" si="2"/>
        <v>VIGO</v>
      </c>
      <c r="F45" s="42">
        <f t="shared" si="7"/>
        <v>2855803</v>
      </c>
      <c r="G45" s="42">
        <f t="shared" si="8"/>
        <v>2956730</v>
      </c>
    </row>
    <row r="46" spans="1:9" x14ac:dyDescent="0.25">
      <c r="A46" s="42" t="str">
        <f t="shared" si="3"/>
        <v>BILBAO</v>
      </c>
      <c r="B46" s="41">
        <f t="shared" si="4"/>
        <v>8170710</v>
      </c>
      <c r="C46" s="41">
        <f t="shared" si="5"/>
        <v>7825992</v>
      </c>
      <c r="D46" s="41">
        <f t="shared" si="6"/>
        <v>6</v>
      </c>
      <c r="E46" s="42" t="str">
        <f t="shared" si="2"/>
        <v>CASTELLON</v>
      </c>
      <c r="F46" s="42">
        <f t="shared" si="7"/>
        <v>2508470</v>
      </c>
      <c r="G46" s="42">
        <f t="shared" si="8"/>
        <v>2427044</v>
      </c>
    </row>
    <row r="47" spans="1:9" x14ac:dyDescent="0.25">
      <c r="A47" s="42" t="str">
        <f t="shared" si="3"/>
        <v>CARTAGENA</v>
      </c>
      <c r="B47" s="41">
        <f t="shared" si="4"/>
        <v>1038013</v>
      </c>
      <c r="C47" s="41">
        <f t="shared" si="5"/>
        <v>942521</v>
      </c>
      <c r="D47" s="41">
        <f t="shared" si="6"/>
        <v>17</v>
      </c>
      <c r="E47" s="42" t="str">
        <f t="shared" si="2"/>
        <v>TARRAGONA</v>
      </c>
      <c r="F47" s="42">
        <f t="shared" si="7"/>
        <v>2316516</v>
      </c>
      <c r="G47" s="42">
        <f t="shared" si="8"/>
        <v>2221379</v>
      </c>
    </row>
    <row r="48" spans="1:9" x14ac:dyDescent="0.25">
      <c r="A48" s="42" t="str">
        <f t="shared" si="3"/>
        <v>CASTELLON</v>
      </c>
      <c r="B48" s="41">
        <f t="shared" si="4"/>
        <v>2508470</v>
      </c>
      <c r="C48" s="41">
        <f t="shared" si="5"/>
        <v>2427044</v>
      </c>
      <c r="D48" s="41">
        <f t="shared" si="6"/>
        <v>9</v>
      </c>
      <c r="E48" s="42" t="str">
        <f t="shared" si="2"/>
        <v>SEVILLA</v>
      </c>
      <c r="F48" s="42">
        <f t="shared" si="7"/>
        <v>1916944</v>
      </c>
      <c r="G48" s="42">
        <f t="shared" si="8"/>
        <v>1876725</v>
      </c>
    </row>
    <row r="49" spans="1:7" x14ac:dyDescent="0.25">
      <c r="A49" s="42" t="str">
        <f t="shared" si="3"/>
        <v>CEUTA</v>
      </c>
      <c r="B49" s="41">
        <f t="shared" si="4"/>
        <v>804490</v>
      </c>
      <c r="C49" s="41">
        <f t="shared" si="5"/>
        <v>809421</v>
      </c>
      <c r="D49" s="41">
        <f t="shared" si="6"/>
        <v>22</v>
      </c>
      <c r="E49" s="42" t="str">
        <f t="shared" si="2"/>
        <v>GIJON</v>
      </c>
      <c r="F49" s="42">
        <f t="shared" si="7"/>
        <v>1602730</v>
      </c>
      <c r="G49" s="42">
        <f t="shared" si="8"/>
        <v>1699263</v>
      </c>
    </row>
    <row r="50" spans="1:7" x14ac:dyDescent="0.25">
      <c r="A50" s="42" t="str">
        <f t="shared" si="3"/>
        <v>FERROL-SAN CIBRAO</v>
      </c>
      <c r="B50" s="41">
        <f t="shared" si="4"/>
        <v>756056</v>
      </c>
      <c r="C50" s="41">
        <f t="shared" si="5"/>
        <v>798070</v>
      </c>
      <c r="D50" s="41">
        <f t="shared" si="6"/>
        <v>24</v>
      </c>
      <c r="E50" s="42" t="str">
        <f t="shared" si="2"/>
        <v>PASAIA</v>
      </c>
      <c r="F50" s="42">
        <f t="shared" si="7"/>
        <v>1590119</v>
      </c>
      <c r="G50" s="42">
        <f t="shared" si="8"/>
        <v>1359351</v>
      </c>
    </row>
    <row r="51" spans="1:7" x14ac:dyDescent="0.25">
      <c r="A51" s="42" t="str">
        <f t="shared" si="3"/>
        <v>GIJON</v>
      </c>
      <c r="B51" s="41">
        <f t="shared" si="4"/>
        <v>1602730</v>
      </c>
      <c r="C51" s="41">
        <f t="shared" si="5"/>
        <v>1699263</v>
      </c>
      <c r="D51" s="41">
        <f t="shared" si="6"/>
        <v>12</v>
      </c>
      <c r="E51" s="42" t="str">
        <f t="shared" si="2"/>
        <v>SANTANDER</v>
      </c>
      <c r="F51" s="42">
        <f t="shared" si="7"/>
        <v>1535634</v>
      </c>
      <c r="G51" s="42">
        <f t="shared" si="8"/>
        <v>1389568</v>
      </c>
    </row>
    <row r="52" spans="1:7" x14ac:dyDescent="0.25">
      <c r="A52" s="42" t="str">
        <f t="shared" si="3"/>
        <v>HUELVA</v>
      </c>
      <c r="B52" s="41">
        <f t="shared" si="4"/>
        <v>621875</v>
      </c>
      <c r="C52" s="41">
        <f t="shared" si="5"/>
        <v>573535</v>
      </c>
      <c r="D52" s="41">
        <f t="shared" si="6"/>
        <v>25</v>
      </c>
      <c r="E52" s="42" t="str">
        <f t="shared" si="2"/>
        <v>BAHIA DE CADIZ</v>
      </c>
      <c r="F52" s="42">
        <f t="shared" si="7"/>
        <v>1206651</v>
      </c>
      <c r="G52" s="42">
        <f t="shared" si="8"/>
        <v>1372040</v>
      </c>
    </row>
    <row r="53" spans="1:7" x14ac:dyDescent="0.25">
      <c r="A53" s="42" t="str">
        <f t="shared" si="3"/>
        <v>LAS PALMAS</v>
      </c>
      <c r="B53" s="41">
        <f t="shared" si="4"/>
        <v>12203847</v>
      </c>
      <c r="C53" s="41">
        <f t="shared" si="5"/>
        <v>12054884</v>
      </c>
      <c r="D53" s="41">
        <f t="shared" si="6"/>
        <v>4</v>
      </c>
      <c r="E53" s="42" t="str">
        <f t="shared" si="2"/>
        <v>ALICANTE</v>
      </c>
      <c r="F53" s="42">
        <f t="shared" si="7"/>
        <v>1094241</v>
      </c>
      <c r="G53" s="42">
        <f t="shared" si="8"/>
        <v>1117037</v>
      </c>
    </row>
    <row r="54" spans="1:7" x14ac:dyDescent="0.25">
      <c r="A54" s="42" t="str">
        <f t="shared" si="3"/>
        <v>MALAGA</v>
      </c>
      <c r="B54" s="41">
        <f t="shared" si="4"/>
        <v>854428</v>
      </c>
      <c r="C54" s="41">
        <f t="shared" si="5"/>
        <v>1415890</v>
      </c>
      <c r="D54" s="41">
        <f t="shared" si="6"/>
        <v>21</v>
      </c>
      <c r="E54" s="42" t="str">
        <f t="shared" si="2"/>
        <v>CARTAGENA</v>
      </c>
      <c r="F54" s="42">
        <f t="shared" si="7"/>
        <v>1038013</v>
      </c>
      <c r="G54" s="42">
        <f t="shared" si="8"/>
        <v>942521</v>
      </c>
    </row>
    <row r="55" spans="1:7" x14ac:dyDescent="0.25">
      <c r="A55" s="42" t="str">
        <f t="shared" si="3"/>
        <v>MARIN Y RIA DE PONTEVEDRA</v>
      </c>
      <c r="B55" s="41">
        <f t="shared" si="4"/>
        <v>863935</v>
      </c>
      <c r="C55" s="41">
        <f t="shared" si="5"/>
        <v>852000</v>
      </c>
      <c r="D55" s="41">
        <f t="shared" si="6"/>
        <v>20</v>
      </c>
      <c r="E55" s="42" t="str">
        <f t="shared" si="2"/>
        <v>AVILES</v>
      </c>
      <c r="F55" s="42">
        <f t="shared" ref="F55:F65" si="9">LOOKUP(E55,$A$38:$A$65,$B$38:$B$65)</f>
        <v>960602</v>
      </c>
      <c r="G55" s="42">
        <f t="shared" si="8"/>
        <v>1019602</v>
      </c>
    </row>
    <row r="56" spans="1:7" x14ac:dyDescent="0.25">
      <c r="A56" s="42" t="str">
        <f t="shared" si="3"/>
        <v>MELILLA</v>
      </c>
      <c r="B56" s="41">
        <f t="shared" si="4"/>
        <v>762540</v>
      </c>
      <c r="C56" s="41">
        <f t="shared" si="5"/>
        <v>746783</v>
      </c>
      <c r="D56" s="41">
        <f t="shared" si="6"/>
        <v>23</v>
      </c>
      <c r="E56" s="42" t="str">
        <f t="shared" si="2"/>
        <v>A CORUÑA</v>
      </c>
      <c r="F56" s="42">
        <f t="shared" si="9"/>
        <v>907327</v>
      </c>
      <c r="G56" s="42">
        <f t="shared" si="8"/>
        <v>1015566</v>
      </c>
    </row>
    <row r="57" spans="1:7" x14ac:dyDescent="0.25">
      <c r="A57" s="42" t="str">
        <f t="shared" si="3"/>
        <v>MOTRIL</v>
      </c>
      <c r="B57" s="41">
        <f t="shared" si="4"/>
        <v>263058</v>
      </c>
      <c r="C57" s="41">
        <f t="shared" si="5"/>
        <v>264556</v>
      </c>
      <c r="D57" s="41">
        <f t="shared" si="6"/>
        <v>28</v>
      </c>
      <c r="E57" s="42" t="str">
        <f t="shared" si="2"/>
        <v>MARIN Y RIA DE PONTEVEDRA</v>
      </c>
      <c r="F57" s="42">
        <f t="shared" si="9"/>
        <v>863935</v>
      </c>
      <c r="G57" s="42">
        <f t="shared" si="8"/>
        <v>852000</v>
      </c>
    </row>
    <row r="58" spans="1:7" x14ac:dyDescent="0.25">
      <c r="A58" s="42" t="str">
        <f t="shared" si="3"/>
        <v>PASAIA</v>
      </c>
      <c r="B58" s="41">
        <f t="shared" si="4"/>
        <v>1590119</v>
      </c>
      <c r="C58" s="41">
        <f t="shared" si="5"/>
        <v>1359351</v>
      </c>
      <c r="D58" s="41">
        <f t="shared" si="6"/>
        <v>13</v>
      </c>
      <c r="E58" s="42" t="str">
        <f t="shared" si="2"/>
        <v>MALAGA</v>
      </c>
      <c r="F58" s="42">
        <f t="shared" si="9"/>
        <v>854428</v>
      </c>
      <c r="G58" s="42">
        <f t="shared" si="8"/>
        <v>1415890</v>
      </c>
    </row>
    <row r="59" spans="1:7" x14ac:dyDescent="0.25">
      <c r="A59" s="42" t="str">
        <f t="shared" si="3"/>
        <v>SANTA CRUZ DE TENERIFE</v>
      </c>
      <c r="B59" s="41">
        <f t="shared" si="4"/>
        <v>4551273</v>
      </c>
      <c r="C59" s="41">
        <f t="shared" si="5"/>
        <v>4384597</v>
      </c>
      <c r="D59" s="41">
        <f t="shared" si="6"/>
        <v>7</v>
      </c>
      <c r="E59" s="42" t="str">
        <f t="shared" si="2"/>
        <v>CEUTA</v>
      </c>
      <c r="F59" s="42">
        <f t="shared" si="9"/>
        <v>804490</v>
      </c>
      <c r="G59" s="42">
        <f t="shared" si="8"/>
        <v>809421</v>
      </c>
    </row>
    <row r="60" spans="1:7" x14ac:dyDescent="0.25">
      <c r="A60" s="42" t="str">
        <f t="shared" si="3"/>
        <v>SANTANDER</v>
      </c>
      <c r="B60" s="41">
        <f t="shared" si="4"/>
        <v>1535634</v>
      </c>
      <c r="C60" s="41">
        <f t="shared" si="5"/>
        <v>1389568</v>
      </c>
      <c r="D60" s="41">
        <f t="shared" si="6"/>
        <v>14</v>
      </c>
      <c r="E60" s="42" t="str">
        <f t="shared" si="2"/>
        <v>MELILLA</v>
      </c>
      <c r="F60" s="42">
        <f t="shared" si="9"/>
        <v>762540</v>
      </c>
      <c r="G60" s="42">
        <f t="shared" si="8"/>
        <v>746783</v>
      </c>
    </row>
    <row r="61" spans="1:7" x14ac:dyDescent="0.25">
      <c r="A61" s="42" t="str">
        <f t="shared" si="3"/>
        <v>SEVILLA</v>
      </c>
      <c r="B61" s="41">
        <f t="shared" si="4"/>
        <v>1916944</v>
      </c>
      <c r="C61" s="41">
        <f t="shared" si="5"/>
        <v>1876725</v>
      </c>
      <c r="D61" s="41">
        <f t="shared" si="6"/>
        <v>11</v>
      </c>
      <c r="E61" s="42" t="str">
        <f t="shared" si="2"/>
        <v>FERROL-SAN CIBRAO</v>
      </c>
      <c r="F61" s="42">
        <f t="shared" si="9"/>
        <v>756056</v>
      </c>
      <c r="G61" s="42">
        <f t="shared" si="8"/>
        <v>798070</v>
      </c>
    </row>
    <row r="62" spans="1:7" x14ac:dyDescent="0.25">
      <c r="A62" s="42" t="str">
        <f t="shared" si="3"/>
        <v>TARRAGONA</v>
      </c>
      <c r="B62" s="41">
        <f t="shared" si="4"/>
        <v>2316516</v>
      </c>
      <c r="C62" s="41">
        <f t="shared" si="5"/>
        <v>2221379</v>
      </c>
      <c r="D62" s="41">
        <f t="shared" si="6"/>
        <v>10</v>
      </c>
      <c r="E62" s="42" t="str">
        <f t="shared" si="2"/>
        <v>HUELVA</v>
      </c>
      <c r="F62" s="42">
        <f t="shared" si="9"/>
        <v>621875</v>
      </c>
      <c r="G62" s="42">
        <f t="shared" si="8"/>
        <v>573535</v>
      </c>
    </row>
    <row r="63" spans="1:7" x14ac:dyDescent="0.25">
      <c r="A63" s="42" t="str">
        <f t="shared" si="3"/>
        <v>VALENCIA</v>
      </c>
      <c r="B63" s="41">
        <f t="shared" si="4"/>
        <v>49079340</v>
      </c>
      <c r="C63" s="41">
        <f t="shared" si="5"/>
        <v>48724118</v>
      </c>
      <c r="D63" s="41">
        <f t="shared" si="6"/>
        <v>2</v>
      </c>
      <c r="E63" s="42" t="str">
        <f t="shared" si="2"/>
        <v>ALMERIA</v>
      </c>
      <c r="F63" s="42">
        <f t="shared" si="9"/>
        <v>547218</v>
      </c>
      <c r="G63" s="42">
        <f t="shared" si="8"/>
        <v>535503</v>
      </c>
    </row>
    <row r="64" spans="1:7" x14ac:dyDescent="0.25">
      <c r="A64" s="42" t="str">
        <f t="shared" si="3"/>
        <v>VIGO</v>
      </c>
      <c r="B64" s="41">
        <f t="shared" si="4"/>
        <v>2855803</v>
      </c>
      <c r="C64" s="41">
        <f t="shared" si="5"/>
        <v>2956730</v>
      </c>
      <c r="D64" s="41">
        <f t="shared" si="6"/>
        <v>8</v>
      </c>
      <c r="E64" s="42" t="str">
        <f t="shared" si="2"/>
        <v>VILAGARCIA</v>
      </c>
      <c r="F64" s="42">
        <f t="shared" si="9"/>
        <v>448982</v>
      </c>
      <c r="G64" s="42">
        <f t="shared" si="8"/>
        <v>414879</v>
      </c>
    </row>
    <row r="65" spans="1:7" x14ac:dyDescent="0.25">
      <c r="A65" s="42" t="str">
        <f t="shared" si="3"/>
        <v>VILAGARCIA</v>
      </c>
      <c r="B65" s="41">
        <f t="shared" si="4"/>
        <v>448982</v>
      </c>
      <c r="C65" s="41">
        <f t="shared" si="5"/>
        <v>414879</v>
      </c>
      <c r="D65" s="41">
        <f t="shared" si="6"/>
        <v>27</v>
      </c>
      <c r="E65" s="42" t="str">
        <f t="shared" si="2"/>
        <v>MOTRIL</v>
      </c>
      <c r="F65" s="42">
        <f t="shared" si="9"/>
        <v>263058</v>
      </c>
      <c r="G65" s="42">
        <f t="shared" si="8"/>
        <v>264556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Octubre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41977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3">
        <v>3967</v>
      </c>
      <c r="C7" s="23">
        <v>5437</v>
      </c>
      <c r="D7" s="23">
        <v>39098</v>
      </c>
      <c r="E7" s="23">
        <v>47984</v>
      </c>
      <c r="F7" s="10">
        <f>((E7*100)/D7)-100</f>
        <v>22.727505243234944</v>
      </c>
      <c r="G7" s="1"/>
      <c r="H7" s="1"/>
      <c r="I7" s="1"/>
    </row>
    <row r="8" spans="1:12" x14ac:dyDescent="0.25">
      <c r="A8" s="11" t="s">
        <v>45</v>
      </c>
      <c r="B8" s="24">
        <v>26</v>
      </c>
      <c r="C8" s="24">
        <v>0</v>
      </c>
      <c r="D8" s="24">
        <v>256</v>
      </c>
      <c r="E8" s="24">
        <v>85</v>
      </c>
      <c r="F8" s="13">
        <f t="shared" ref="F8:F35" si="0">((E8*100)/D8)-100</f>
        <v>-66.796875</v>
      </c>
      <c r="G8" s="1"/>
      <c r="H8" s="1"/>
      <c r="I8" s="1"/>
    </row>
    <row r="9" spans="1:12" x14ac:dyDescent="0.25">
      <c r="A9" s="8" t="s">
        <v>46</v>
      </c>
      <c r="B9" s="23">
        <v>530</v>
      </c>
      <c r="C9" s="23">
        <v>328</v>
      </c>
      <c r="D9" s="23">
        <v>3272</v>
      </c>
      <c r="E9" s="23">
        <v>3024</v>
      </c>
      <c r="F9" s="10">
        <f t="shared" si="0"/>
        <v>-7.5794621026894902</v>
      </c>
      <c r="G9" s="1"/>
      <c r="H9" s="1"/>
      <c r="I9" s="1"/>
    </row>
    <row r="10" spans="1:12" x14ac:dyDescent="0.25">
      <c r="A10" s="11" t="s">
        <v>47</v>
      </c>
      <c r="B10" s="24">
        <v>815</v>
      </c>
      <c r="C10" s="24">
        <v>1038</v>
      </c>
      <c r="D10" s="24">
        <v>11967</v>
      </c>
      <c r="E10" s="24">
        <v>14208</v>
      </c>
      <c r="F10" s="13">
        <f t="shared" si="0"/>
        <v>18.726497869140132</v>
      </c>
      <c r="G10" s="1"/>
      <c r="H10" s="1"/>
      <c r="I10" s="1"/>
    </row>
    <row r="11" spans="1:12" x14ac:dyDescent="0.25">
      <c r="A11" s="8" t="s">
        <v>48</v>
      </c>
      <c r="B11" s="23">
        <v>153</v>
      </c>
      <c r="C11" s="23">
        <v>155</v>
      </c>
      <c r="D11" s="23">
        <v>460</v>
      </c>
      <c r="E11" s="23">
        <v>1024</v>
      </c>
      <c r="F11" s="10">
        <f t="shared" si="0"/>
        <v>122.60869565217391</v>
      </c>
      <c r="G11" s="1"/>
      <c r="H11" s="1"/>
      <c r="I11" s="1"/>
    </row>
    <row r="12" spans="1:12" x14ac:dyDescent="0.25">
      <c r="A12" s="11" t="s">
        <v>49</v>
      </c>
      <c r="B12" s="24">
        <v>1752</v>
      </c>
      <c r="C12" s="24">
        <v>589</v>
      </c>
      <c r="D12" s="24">
        <v>19257</v>
      </c>
      <c r="E12" s="24">
        <v>11857</v>
      </c>
      <c r="F12" s="13">
        <f t="shared" si="0"/>
        <v>-38.427584774367766</v>
      </c>
      <c r="G12" s="1"/>
      <c r="H12" s="1"/>
      <c r="I12" s="1"/>
    </row>
    <row r="13" spans="1:12" x14ac:dyDescent="0.25">
      <c r="A13" s="8" t="s">
        <v>50</v>
      </c>
      <c r="B13" s="23">
        <v>275</v>
      </c>
      <c r="C13" s="23">
        <v>261</v>
      </c>
      <c r="D13" s="23">
        <v>2547</v>
      </c>
      <c r="E13" s="23">
        <v>2804</v>
      </c>
      <c r="F13" s="10">
        <f t="shared" si="0"/>
        <v>10.090302316450732</v>
      </c>
      <c r="G13" s="1"/>
      <c r="H13" s="1"/>
      <c r="I13" s="1"/>
    </row>
    <row r="14" spans="1:12" x14ac:dyDescent="0.25">
      <c r="A14" s="11" t="s">
        <v>51</v>
      </c>
      <c r="B14" s="24">
        <v>198</v>
      </c>
      <c r="C14" s="24">
        <v>0</v>
      </c>
      <c r="D14" s="24">
        <v>2402</v>
      </c>
      <c r="E14" s="24">
        <v>1847</v>
      </c>
      <c r="F14" s="13">
        <f t="shared" si="0"/>
        <v>-23.105745212323058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60</v>
      </c>
      <c r="C16" s="24">
        <v>53</v>
      </c>
      <c r="D16" s="24">
        <v>574</v>
      </c>
      <c r="E16" s="24">
        <v>576</v>
      </c>
      <c r="F16" s="13">
        <f t="shared" si="0"/>
        <v>0.34843205574912872</v>
      </c>
      <c r="G16" s="1"/>
      <c r="H16" s="1"/>
      <c r="I16" s="1"/>
    </row>
    <row r="17" spans="1:9" x14ac:dyDescent="0.25">
      <c r="A17" s="8" t="s">
        <v>54</v>
      </c>
      <c r="B17" s="23">
        <v>490</v>
      </c>
      <c r="C17" s="23">
        <v>319</v>
      </c>
      <c r="D17" s="23">
        <v>4204</v>
      </c>
      <c r="E17" s="23">
        <v>3831</v>
      </c>
      <c r="F17" s="10">
        <f t="shared" si="0"/>
        <v>-8.8725023786869599</v>
      </c>
      <c r="G17" s="1"/>
      <c r="H17" s="1"/>
      <c r="I17" s="1"/>
    </row>
    <row r="18" spans="1:9" x14ac:dyDescent="0.25">
      <c r="A18" s="11" t="s">
        <v>55</v>
      </c>
      <c r="B18" s="24">
        <v>8</v>
      </c>
      <c r="C18" s="24">
        <v>0</v>
      </c>
      <c r="D18" s="24">
        <v>53</v>
      </c>
      <c r="E18" s="24">
        <v>3</v>
      </c>
      <c r="F18" s="13">
        <f t="shared" si="0"/>
        <v>-94.339622641509436</v>
      </c>
      <c r="G18" s="1"/>
      <c r="H18" s="1"/>
      <c r="I18" s="1"/>
    </row>
    <row r="19" spans="1:9" x14ac:dyDescent="0.25">
      <c r="A19" s="8" t="s">
        <v>56</v>
      </c>
      <c r="B19" s="23">
        <v>23</v>
      </c>
      <c r="C19" s="23">
        <v>25</v>
      </c>
      <c r="D19" s="23">
        <v>226</v>
      </c>
      <c r="E19" s="23">
        <v>230</v>
      </c>
      <c r="F19" s="10">
        <f t="shared" si="0"/>
        <v>1.7699115044247833</v>
      </c>
      <c r="G19" s="1"/>
      <c r="H19" s="1"/>
      <c r="I19" s="1"/>
    </row>
    <row r="20" spans="1:9" x14ac:dyDescent="0.25">
      <c r="A20" s="11" t="s">
        <v>57</v>
      </c>
      <c r="B20" s="24">
        <v>344</v>
      </c>
      <c r="C20" s="24">
        <v>296</v>
      </c>
      <c r="D20" s="24">
        <v>8637</v>
      </c>
      <c r="E20" s="24">
        <v>6128</v>
      </c>
      <c r="F20" s="13">
        <f t="shared" si="0"/>
        <v>-29.04943846242908</v>
      </c>
      <c r="G20" s="1"/>
      <c r="H20" s="1"/>
      <c r="I20" s="1"/>
    </row>
    <row r="21" spans="1:9" x14ac:dyDescent="0.25">
      <c r="A21" s="8" t="s">
        <v>58</v>
      </c>
      <c r="B21" s="23">
        <v>202</v>
      </c>
      <c r="C21" s="23">
        <v>200</v>
      </c>
      <c r="D21" s="23">
        <v>2029</v>
      </c>
      <c r="E21" s="23">
        <v>1951</v>
      </c>
      <c r="F21" s="10">
        <f t="shared" si="0"/>
        <v>-3.8442582552981719</v>
      </c>
      <c r="G21" s="1"/>
      <c r="H21" s="1"/>
      <c r="I21" s="1"/>
    </row>
    <row r="22" spans="1:9" x14ac:dyDescent="0.25">
      <c r="A22" s="11" t="s">
        <v>59</v>
      </c>
      <c r="B22" s="24">
        <v>150</v>
      </c>
      <c r="C22" s="24">
        <v>219</v>
      </c>
      <c r="D22" s="24">
        <v>1024</v>
      </c>
      <c r="E22" s="24">
        <v>1248</v>
      </c>
      <c r="F22" s="13">
        <f t="shared" si="0"/>
        <v>21.875</v>
      </c>
      <c r="G22" s="1"/>
      <c r="H22" s="1"/>
      <c r="I22" s="1"/>
    </row>
    <row r="23" spans="1:9" x14ac:dyDescent="0.25">
      <c r="A23" s="8" t="s">
        <v>60</v>
      </c>
      <c r="B23" s="23">
        <v>40</v>
      </c>
      <c r="C23" s="23">
        <v>119</v>
      </c>
      <c r="D23" s="23">
        <v>361</v>
      </c>
      <c r="E23" s="23">
        <v>462</v>
      </c>
      <c r="F23" s="10">
        <f t="shared" si="0"/>
        <v>27.97783933518005</v>
      </c>
      <c r="G23" s="1"/>
      <c r="H23" s="1"/>
      <c r="I23" s="1"/>
    </row>
    <row r="24" spans="1:9" x14ac:dyDescent="0.25">
      <c r="A24" s="11" t="s">
        <v>61</v>
      </c>
      <c r="B24" s="24">
        <v>196</v>
      </c>
      <c r="C24" s="24">
        <v>136</v>
      </c>
      <c r="D24" s="24">
        <v>1820</v>
      </c>
      <c r="E24" s="24">
        <v>1573</v>
      </c>
      <c r="F24" s="13">
        <f t="shared" si="0"/>
        <v>-13.571428571428569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208</v>
      </c>
      <c r="C26" s="24">
        <v>137</v>
      </c>
      <c r="D26" s="24">
        <v>2209</v>
      </c>
      <c r="E26" s="24">
        <v>757</v>
      </c>
      <c r="F26" s="13">
        <f t="shared" si="0"/>
        <v>-65.731100045269358</v>
      </c>
      <c r="G26" s="1"/>
      <c r="H26" s="1"/>
      <c r="I26" s="1"/>
    </row>
    <row r="27" spans="1:9" x14ac:dyDescent="0.25">
      <c r="A27" s="8" t="s">
        <v>64</v>
      </c>
      <c r="B27" s="23">
        <v>1460</v>
      </c>
      <c r="C27" s="23">
        <v>1856</v>
      </c>
      <c r="D27" s="23">
        <v>18654</v>
      </c>
      <c r="E27" s="23">
        <v>18473</v>
      </c>
      <c r="F27" s="10">
        <f t="shared" si="0"/>
        <v>-0.97030127586576498</v>
      </c>
      <c r="G27" s="1"/>
      <c r="H27" s="1"/>
      <c r="I27" s="1"/>
    </row>
    <row r="28" spans="1:9" x14ac:dyDescent="0.25">
      <c r="A28" s="11" t="s">
        <v>65</v>
      </c>
      <c r="B28" s="24">
        <v>742</v>
      </c>
      <c r="C28" s="24">
        <v>595</v>
      </c>
      <c r="D28" s="24">
        <v>4889</v>
      </c>
      <c r="E28" s="24">
        <v>6075</v>
      </c>
      <c r="F28" s="13">
        <f t="shared" si="0"/>
        <v>24.258539578645937</v>
      </c>
      <c r="G28" s="1"/>
      <c r="H28" s="1"/>
      <c r="I28" s="1"/>
    </row>
    <row r="29" spans="1:9" x14ac:dyDescent="0.25">
      <c r="A29" s="8" t="s">
        <v>66</v>
      </c>
      <c r="B29" s="23">
        <v>205</v>
      </c>
      <c r="C29" s="23">
        <v>342</v>
      </c>
      <c r="D29" s="23">
        <v>3948</v>
      </c>
      <c r="E29" s="23">
        <v>3169</v>
      </c>
      <c r="F29" s="10">
        <f t="shared" si="0"/>
        <v>-19.731509625126648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541</v>
      </c>
      <c r="C31" s="23">
        <v>569</v>
      </c>
      <c r="D31" s="23">
        <v>3316</v>
      </c>
      <c r="E31" s="23">
        <v>4502</v>
      </c>
      <c r="F31" s="10">
        <f t="shared" si="0"/>
        <v>35.765983112183363</v>
      </c>
      <c r="G31" s="1"/>
      <c r="H31" s="1"/>
      <c r="I31" s="1"/>
    </row>
    <row r="32" spans="1:9" x14ac:dyDescent="0.25">
      <c r="A32" s="11" t="s">
        <v>69</v>
      </c>
      <c r="B32" s="24">
        <v>260</v>
      </c>
      <c r="C32" s="24">
        <v>198</v>
      </c>
      <c r="D32" s="24">
        <v>1671</v>
      </c>
      <c r="E32" s="24">
        <v>2274</v>
      </c>
      <c r="F32" s="13">
        <f t="shared" si="0"/>
        <v>36.086175942549374</v>
      </c>
      <c r="G32" s="1"/>
      <c r="H32" s="1"/>
      <c r="I32" s="1"/>
    </row>
    <row r="33" spans="1:9" x14ac:dyDescent="0.25">
      <c r="A33" s="8" t="s">
        <v>70</v>
      </c>
      <c r="B33" s="23">
        <v>7515</v>
      </c>
      <c r="C33" s="23">
        <v>8324</v>
      </c>
      <c r="D33" s="23">
        <v>62808</v>
      </c>
      <c r="E33" s="23">
        <v>60928</v>
      </c>
      <c r="F33" s="10">
        <f t="shared" si="0"/>
        <v>-2.9932492676092153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20160</v>
      </c>
      <c r="C35" s="15">
        <f t="shared" ref="C35:E35" si="1">SUM(C7:C34)</f>
        <v>21196</v>
      </c>
      <c r="D35" s="15">
        <f t="shared" si="1"/>
        <v>195682</v>
      </c>
      <c r="E35" s="15">
        <f t="shared" si="1"/>
        <v>195013</v>
      </c>
      <c r="F35" s="16">
        <f t="shared" si="0"/>
        <v>-0.34188121544137573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47984</v>
      </c>
      <c r="C38" s="41">
        <f>D7</f>
        <v>39098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60928</v>
      </c>
      <c r="G38" s="42">
        <f>LOOKUP(E38,$A$38:$A$65,$C$38:$C$65)</f>
        <v>62808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85</v>
      </c>
      <c r="C39" s="41">
        <f t="shared" ref="C39:C65" si="5">D8</f>
        <v>256</v>
      </c>
      <c r="D39" s="41">
        <f t="shared" ref="D39:D65" si="6">_xlfn.RANK.EQ(B39,$B$38:$B$65)+COUNTIF($B$38:$B$65,B39)-1</f>
        <v>23</v>
      </c>
      <c r="E39" s="42" t="str">
        <f t="shared" si="2"/>
        <v>A CORUÑA</v>
      </c>
      <c r="F39" s="42">
        <f t="shared" ref="F39:F54" si="7">LOOKUP(E39,$A$38:$A$65,$B$38:$B$65)</f>
        <v>47984</v>
      </c>
      <c r="G39" s="42">
        <f t="shared" ref="G39:G65" si="8">LOOKUP(E39,$A$38:$A$65,$C$38:$C$65)</f>
        <v>39098</v>
      </c>
    </row>
    <row r="40" spans="1:9" x14ac:dyDescent="0.25">
      <c r="A40" s="42" t="str">
        <f t="shared" si="3"/>
        <v>ALMERIA</v>
      </c>
      <c r="B40" s="41">
        <f t="shared" si="4"/>
        <v>3024</v>
      </c>
      <c r="C40" s="41">
        <f t="shared" si="5"/>
        <v>3272</v>
      </c>
      <c r="D40" s="41">
        <f t="shared" si="6"/>
        <v>11</v>
      </c>
      <c r="E40" s="42" t="str">
        <f t="shared" si="2"/>
        <v>PASAIA</v>
      </c>
      <c r="F40" s="42">
        <f t="shared" si="7"/>
        <v>18473</v>
      </c>
      <c r="G40" s="42">
        <f t="shared" si="8"/>
        <v>18654</v>
      </c>
    </row>
    <row r="41" spans="1:9" x14ac:dyDescent="0.25">
      <c r="A41" s="42" t="str">
        <f t="shared" si="3"/>
        <v>AVILES</v>
      </c>
      <c r="B41" s="41">
        <f t="shared" si="4"/>
        <v>14208</v>
      </c>
      <c r="C41" s="41">
        <f t="shared" si="5"/>
        <v>11967</v>
      </c>
      <c r="D41" s="41">
        <f t="shared" si="6"/>
        <v>4</v>
      </c>
      <c r="E41" s="42" t="str">
        <f t="shared" si="2"/>
        <v>AVILES</v>
      </c>
      <c r="F41" s="42">
        <f t="shared" si="7"/>
        <v>14208</v>
      </c>
      <c r="G41" s="42">
        <f t="shared" si="8"/>
        <v>11967</v>
      </c>
    </row>
    <row r="42" spans="1:9" x14ac:dyDescent="0.25">
      <c r="A42" s="42" t="str">
        <f t="shared" si="3"/>
        <v>BAHIA DE ALGECIRAS</v>
      </c>
      <c r="B42" s="41">
        <f t="shared" si="4"/>
        <v>1024</v>
      </c>
      <c r="C42" s="41">
        <f t="shared" si="5"/>
        <v>460</v>
      </c>
      <c r="D42" s="41">
        <f t="shared" si="6"/>
        <v>18</v>
      </c>
      <c r="E42" s="42" t="str">
        <f t="shared" si="2"/>
        <v>BAHIA DE CADIZ</v>
      </c>
      <c r="F42" s="42">
        <f t="shared" si="7"/>
        <v>11857</v>
      </c>
      <c r="G42" s="42">
        <f t="shared" si="8"/>
        <v>19257</v>
      </c>
    </row>
    <row r="43" spans="1:9" x14ac:dyDescent="0.25">
      <c r="A43" s="42" t="str">
        <f t="shared" si="3"/>
        <v>BAHIA DE CADIZ</v>
      </c>
      <c r="B43" s="41">
        <f t="shared" si="4"/>
        <v>11857</v>
      </c>
      <c r="C43" s="41">
        <f t="shared" si="5"/>
        <v>19257</v>
      </c>
      <c r="D43" s="41">
        <f t="shared" si="6"/>
        <v>5</v>
      </c>
      <c r="E43" s="42" t="str">
        <f t="shared" si="2"/>
        <v>GIJON</v>
      </c>
      <c r="F43" s="42">
        <f t="shared" si="7"/>
        <v>6128</v>
      </c>
      <c r="G43" s="42">
        <f t="shared" si="8"/>
        <v>8637</v>
      </c>
    </row>
    <row r="44" spans="1:9" x14ac:dyDescent="0.25">
      <c r="A44" s="42" t="str">
        <f t="shared" si="3"/>
        <v>BALEARES</v>
      </c>
      <c r="B44" s="41">
        <f t="shared" si="4"/>
        <v>2804</v>
      </c>
      <c r="C44" s="41">
        <f t="shared" si="5"/>
        <v>2547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6075</v>
      </c>
      <c r="G44" s="42">
        <f t="shared" si="8"/>
        <v>4889</v>
      </c>
    </row>
    <row r="45" spans="1:9" x14ac:dyDescent="0.25">
      <c r="A45" s="42" t="str">
        <f t="shared" si="3"/>
        <v>BARCELONA</v>
      </c>
      <c r="B45" s="41">
        <f t="shared" si="4"/>
        <v>1847</v>
      </c>
      <c r="C45" s="41">
        <f t="shared" si="5"/>
        <v>2402</v>
      </c>
      <c r="D45" s="41">
        <f t="shared" si="6"/>
        <v>15</v>
      </c>
      <c r="E45" s="42" t="str">
        <f t="shared" si="2"/>
        <v>TARRAGONA</v>
      </c>
      <c r="F45" s="42">
        <f t="shared" si="7"/>
        <v>4502</v>
      </c>
      <c r="G45" s="42">
        <f t="shared" si="8"/>
        <v>3316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CASTELLON</v>
      </c>
      <c r="F46" s="42">
        <f t="shared" si="7"/>
        <v>3831</v>
      </c>
      <c r="G46" s="42">
        <f t="shared" si="8"/>
        <v>4204</v>
      </c>
    </row>
    <row r="47" spans="1:9" x14ac:dyDescent="0.25">
      <c r="A47" s="42" t="str">
        <f t="shared" si="3"/>
        <v>CARTAGENA</v>
      </c>
      <c r="B47" s="41">
        <f t="shared" si="4"/>
        <v>576</v>
      </c>
      <c r="C47" s="41">
        <f t="shared" si="5"/>
        <v>574</v>
      </c>
      <c r="D47" s="41">
        <f t="shared" si="6"/>
        <v>20</v>
      </c>
      <c r="E47" s="42" t="str">
        <f t="shared" si="2"/>
        <v>SANTANDER</v>
      </c>
      <c r="F47" s="42">
        <f t="shared" si="7"/>
        <v>3169</v>
      </c>
      <c r="G47" s="42">
        <f t="shared" si="8"/>
        <v>3948</v>
      </c>
    </row>
    <row r="48" spans="1:9" x14ac:dyDescent="0.25">
      <c r="A48" s="42" t="str">
        <f t="shared" si="3"/>
        <v>CASTELLON</v>
      </c>
      <c r="B48" s="41">
        <f t="shared" si="4"/>
        <v>3831</v>
      </c>
      <c r="C48" s="41">
        <f t="shared" si="5"/>
        <v>4204</v>
      </c>
      <c r="D48" s="41">
        <f t="shared" si="6"/>
        <v>9</v>
      </c>
      <c r="E48" s="42" t="str">
        <f t="shared" si="2"/>
        <v>ALMERIA</v>
      </c>
      <c r="F48" s="42">
        <f t="shared" si="7"/>
        <v>3024</v>
      </c>
      <c r="G48" s="42">
        <f t="shared" si="8"/>
        <v>3272</v>
      </c>
    </row>
    <row r="49" spans="1:7" x14ac:dyDescent="0.25">
      <c r="A49" s="42" t="str">
        <f t="shared" si="3"/>
        <v>CEUTA</v>
      </c>
      <c r="B49" s="41">
        <f t="shared" si="4"/>
        <v>3</v>
      </c>
      <c r="C49" s="41">
        <f t="shared" si="5"/>
        <v>53</v>
      </c>
      <c r="D49" s="41">
        <f t="shared" si="6"/>
        <v>24</v>
      </c>
      <c r="E49" s="42" t="str">
        <f t="shared" si="2"/>
        <v>BALEARES</v>
      </c>
      <c r="F49" s="42">
        <f t="shared" si="7"/>
        <v>2804</v>
      </c>
      <c r="G49" s="42">
        <f t="shared" si="8"/>
        <v>2547</v>
      </c>
    </row>
    <row r="50" spans="1:7" x14ac:dyDescent="0.25">
      <c r="A50" s="42" t="str">
        <f t="shared" si="3"/>
        <v>FERROL-SAN CIBRAO</v>
      </c>
      <c r="B50" s="41">
        <f t="shared" si="4"/>
        <v>230</v>
      </c>
      <c r="C50" s="41">
        <f t="shared" si="5"/>
        <v>226</v>
      </c>
      <c r="D50" s="41">
        <f t="shared" si="6"/>
        <v>22</v>
      </c>
      <c r="E50" s="42" t="str">
        <f t="shared" si="2"/>
        <v>VALENCIA</v>
      </c>
      <c r="F50" s="42">
        <f t="shared" si="7"/>
        <v>2274</v>
      </c>
      <c r="G50" s="42">
        <f t="shared" si="8"/>
        <v>1671</v>
      </c>
    </row>
    <row r="51" spans="1:7" x14ac:dyDescent="0.25">
      <c r="A51" s="42" t="str">
        <f t="shared" si="3"/>
        <v>GIJON</v>
      </c>
      <c r="B51" s="41">
        <f t="shared" si="4"/>
        <v>6128</v>
      </c>
      <c r="C51" s="41">
        <f t="shared" si="5"/>
        <v>8637</v>
      </c>
      <c r="D51" s="41">
        <f t="shared" si="6"/>
        <v>6</v>
      </c>
      <c r="E51" s="42" t="str">
        <f t="shared" si="2"/>
        <v>HUELVA</v>
      </c>
      <c r="F51" s="42">
        <f t="shared" si="7"/>
        <v>1951</v>
      </c>
      <c r="G51" s="42">
        <f t="shared" si="8"/>
        <v>2029</v>
      </c>
    </row>
    <row r="52" spans="1:7" x14ac:dyDescent="0.25">
      <c r="A52" s="42" t="str">
        <f t="shared" si="3"/>
        <v>HUELVA</v>
      </c>
      <c r="B52" s="41">
        <f t="shared" si="4"/>
        <v>1951</v>
      </c>
      <c r="C52" s="41">
        <f t="shared" si="5"/>
        <v>2029</v>
      </c>
      <c r="D52" s="41">
        <f t="shared" si="6"/>
        <v>14</v>
      </c>
      <c r="E52" s="42" t="str">
        <f t="shared" si="2"/>
        <v>BARCELONA</v>
      </c>
      <c r="F52" s="42">
        <f t="shared" si="7"/>
        <v>1847</v>
      </c>
      <c r="G52" s="42">
        <f t="shared" si="8"/>
        <v>2402</v>
      </c>
    </row>
    <row r="53" spans="1:7" x14ac:dyDescent="0.25">
      <c r="A53" s="42" t="str">
        <f t="shared" si="3"/>
        <v>LAS PALMAS</v>
      </c>
      <c r="B53" s="41">
        <f t="shared" si="4"/>
        <v>1248</v>
      </c>
      <c r="C53" s="41">
        <f t="shared" si="5"/>
        <v>1024</v>
      </c>
      <c r="D53" s="41">
        <f t="shared" si="6"/>
        <v>17</v>
      </c>
      <c r="E53" s="42" t="str">
        <f t="shared" si="2"/>
        <v>MARIN Y RIA DE PONTEVEDRA</v>
      </c>
      <c r="F53" s="42">
        <f t="shared" si="7"/>
        <v>1573</v>
      </c>
      <c r="G53" s="42">
        <f t="shared" si="8"/>
        <v>1820</v>
      </c>
    </row>
    <row r="54" spans="1:7" x14ac:dyDescent="0.25">
      <c r="A54" s="42" t="str">
        <f t="shared" si="3"/>
        <v>MALAGA</v>
      </c>
      <c r="B54" s="41">
        <f t="shared" si="4"/>
        <v>462</v>
      </c>
      <c r="C54" s="41">
        <f t="shared" si="5"/>
        <v>361</v>
      </c>
      <c r="D54" s="41">
        <f t="shared" si="6"/>
        <v>21</v>
      </c>
      <c r="E54" s="42" t="str">
        <f t="shared" si="2"/>
        <v>LAS PALMAS</v>
      </c>
      <c r="F54" s="42">
        <f t="shared" si="7"/>
        <v>1248</v>
      </c>
      <c r="G54" s="42">
        <f t="shared" si="8"/>
        <v>1024</v>
      </c>
    </row>
    <row r="55" spans="1:7" x14ac:dyDescent="0.25">
      <c r="A55" s="42" t="str">
        <f t="shared" si="3"/>
        <v>MARIN Y RIA DE PONTEVEDRA</v>
      </c>
      <c r="B55" s="41">
        <f t="shared" si="4"/>
        <v>1573</v>
      </c>
      <c r="C55" s="41">
        <f t="shared" si="5"/>
        <v>1820</v>
      </c>
      <c r="D55" s="41">
        <f t="shared" si="6"/>
        <v>16</v>
      </c>
      <c r="E55" s="42" t="str">
        <f t="shared" si="2"/>
        <v>BAHIA DE ALGECIRAS</v>
      </c>
      <c r="F55" s="42">
        <f t="shared" ref="F55:F65" si="9">LOOKUP(E55,$A$38:$A$65,$B$38:$B$65)</f>
        <v>1024</v>
      </c>
      <c r="G55" s="42">
        <f t="shared" si="8"/>
        <v>460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MOTRIL</v>
      </c>
      <c r="F56" s="42">
        <f t="shared" si="9"/>
        <v>757</v>
      </c>
      <c r="G56" s="42">
        <f t="shared" si="8"/>
        <v>2209</v>
      </c>
    </row>
    <row r="57" spans="1:7" x14ac:dyDescent="0.25">
      <c r="A57" s="42" t="str">
        <f t="shared" si="3"/>
        <v>MOTRIL</v>
      </c>
      <c r="B57" s="41">
        <f t="shared" si="4"/>
        <v>757</v>
      </c>
      <c r="C57" s="41">
        <f t="shared" si="5"/>
        <v>2209</v>
      </c>
      <c r="D57" s="41">
        <f t="shared" si="6"/>
        <v>19</v>
      </c>
      <c r="E57" s="42" t="str">
        <f t="shared" si="2"/>
        <v>CARTAGENA</v>
      </c>
      <c r="F57" s="42">
        <f t="shared" si="9"/>
        <v>576</v>
      </c>
      <c r="G57" s="42">
        <f t="shared" si="8"/>
        <v>574</v>
      </c>
    </row>
    <row r="58" spans="1:7" x14ac:dyDescent="0.25">
      <c r="A58" s="42" t="str">
        <f t="shared" si="3"/>
        <v>PASAIA</v>
      </c>
      <c r="B58" s="41">
        <f t="shared" si="4"/>
        <v>18473</v>
      </c>
      <c r="C58" s="41">
        <f t="shared" si="5"/>
        <v>18654</v>
      </c>
      <c r="D58" s="41">
        <f t="shared" si="6"/>
        <v>3</v>
      </c>
      <c r="E58" s="42" t="str">
        <f t="shared" si="2"/>
        <v>MALAGA</v>
      </c>
      <c r="F58" s="42">
        <f t="shared" si="9"/>
        <v>462</v>
      </c>
      <c r="G58" s="42">
        <f t="shared" si="8"/>
        <v>361</v>
      </c>
    </row>
    <row r="59" spans="1:7" x14ac:dyDescent="0.25">
      <c r="A59" s="42" t="str">
        <f t="shared" si="3"/>
        <v>SANTA CRUZ DE TENERIFE</v>
      </c>
      <c r="B59" s="41">
        <f t="shared" si="4"/>
        <v>6075</v>
      </c>
      <c r="C59" s="41">
        <f t="shared" si="5"/>
        <v>4889</v>
      </c>
      <c r="D59" s="41">
        <f t="shared" si="6"/>
        <v>7</v>
      </c>
      <c r="E59" s="42" t="str">
        <f t="shared" si="2"/>
        <v>FERROL-SAN CIBRAO</v>
      </c>
      <c r="F59" s="42">
        <f t="shared" si="9"/>
        <v>230</v>
      </c>
      <c r="G59" s="42">
        <f t="shared" si="8"/>
        <v>226</v>
      </c>
    </row>
    <row r="60" spans="1:7" x14ac:dyDescent="0.25">
      <c r="A60" s="42" t="str">
        <f t="shared" si="3"/>
        <v>SANTANDER</v>
      </c>
      <c r="B60" s="41">
        <f t="shared" si="4"/>
        <v>3169</v>
      </c>
      <c r="C60" s="41">
        <f t="shared" si="5"/>
        <v>3948</v>
      </c>
      <c r="D60" s="41">
        <f t="shared" si="6"/>
        <v>10</v>
      </c>
      <c r="E60" s="42" t="str">
        <f t="shared" si="2"/>
        <v>ALICANTE</v>
      </c>
      <c r="F60" s="42">
        <f t="shared" si="9"/>
        <v>85</v>
      </c>
      <c r="G60" s="42">
        <f t="shared" si="8"/>
        <v>256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3</v>
      </c>
      <c r="G61" s="42">
        <f t="shared" si="8"/>
        <v>53</v>
      </c>
    </row>
    <row r="62" spans="1:7" x14ac:dyDescent="0.25">
      <c r="A62" s="42" t="str">
        <f t="shared" si="3"/>
        <v>TARRAGONA</v>
      </c>
      <c r="B62" s="41">
        <f t="shared" si="4"/>
        <v>4502</v>
      </c>
      <c r="C62" s="41">
        <f t="shared" si="5"/>
        <v>3316</v>
      </c>
      <c r="D62" s="41">
        <f t="shared" si="6"/>
        <v>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2274</v>
      </c>
      <c r="C63" s="41">
        <f t="shared" si="5"/>
        <v>1671</v>
      </c>
      <c r="D63" s="41">
        <f t="shared" si="6"/>
        <v>13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60928</v>
      </c>
      <c r="C64" s="41">
        <f t="shared" si="5"/>
        <v>62808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Octubre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41977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5">
        <v>3011</v>
      </c>
      <c r="C7" s="25">
        <v>3406</v>
      </c>
      <c r="D7" s="25">
        <v>47662</v>
      </c>
      <c r="E7" s="25">
        <v>60252</v>
      </c>
      <c r="F7" s="10">
        <f>((E7*100)/D7)-100</f>
        <v>26.415173513490828</v>
      </c>
      <c r="G7" s="1"/>
      <c r="H7" s="1"/>
      <c r="I7" s="1"/>
    </row>
    <row r="8" spans="1:12" x14ac:dyDescent="0.25">
      <c r="A8" s="11" t="s">
        <v>45</v>
      </c>
      <c r="B8" s="26">
        <v>164</v>
      </c>
      <c r="C8" s="26">
        <v>1084</v>
      </c>
      <c r="D8" s="26">
        <v>9642</v>
      </c>
      <c r="E8" s="26">
        <v>9426</v>
      </c>
      <c r="F8" s="13">
        <f t="shared" ref="F8:F35" si="0">((E8*100)/D8)-100</f>
        <v>-2.2401991288114544</v>
      </c>
      <c r="G8" s="1"/>
      <c r="H8" s="1"/>
      <c r="I8" s="1"/>
    </row>
    <row r="9" spans="1:12" x14ac:dyDescent="0.25">
      <c r="A9" s="8" t="s">
        <v>46</v>
      </c>
      <c r="B9" s="25">
        <v>3177</v>
      </c>
      <c r="C9" s="25">
        <v>5005</v>
      </c>
      <c r="D9" s="25">
        <v>50478</v>
      </c>
      <c r="E9" s="25">
        <v>54388</v>
      </c>
      <c r="F9" s="10">
        <f t="shared" si="0"/>
        <v>7.7459487301398582</v>
      </c>
      <c r="G9" s="1"/>
      <c r="H9" s="1"/>
      <c r="I9" s="1"/>
    </row>
    <row r="10" spans="1:12" x14ac:dyDescent="0.25">
      <c r="A10" s="11" t="s">
        <v>47</v>
      </c>
      <c r="B10" s="26">
        <v>3558</v>
      </c>
      <c r="C10" s="26">
        <v>3793</v>
      </c>
      <c r="D10" s="26">
        <v>38052</v>
      </c>
      <c r="E10" s="26">
        <v>35289</v>
      </c>
      <c r="F10" s="13">
        <f t="shared" si="0"/>
        <v>-7.2611163670766388</v>
      </c>
      <c r="G10" s="1"/>
      <c r="H10" s="1"/>
      <c r="I10" s="1"/>
    </row>
    <row r="11" spans="1:12" x14ac:dyDescent="0.25">
      <c r="A11" s="8" t="s">
        <v>48</v>
      </c>
      <c r="B11" s="25">
        <v>260828</v>
      </c>
      <c r="C11" s="25">
        <v>351377</v>
      </c>
      <c r="D11" s="25">
        <v>2290868</v>
      </c>
      <c r="E11" s="25">
        <v>3144593</v>
      </c>
      <c r="F11" s="10">
        <f t="shared" si="0"/>
        <v>37.266442239360799</v>
      </c>
      <c r="G11" s="1"/>
      <c r="H11" s="1"/>
      <c r="I11" s="1"/>
    </row>
    <row r="12" spans="1:12" x14ac:dyDescent="0.25">
      <c r="A12" s="11" t="s">
        <v>49</v>
      </c>
      <c r="B12" s="26">
        <v>11243</v>
      </c>
      <c r="C12" s="26">
        <v>7189</v>
      </c>
      <c r="D12" s="26">
        <v>103352</v>
      </c>
      <c r="E12" s="26">
        <v>80456</v>
      </c>
      <c r="F12" s="13">
        <f t="shared" si="0"/>
        <v>-22.153417447170838</v>
      </c>
      <c r="G12" s="1"/>
      <c r="H12" s="1"/>
      <c r="I12" s="1"/>
    </row>
    <row r="13" spans="1:12" x14ac:dyDescent="0.25">
      <c r="A13" s="8" t="s">
        <v>50</v>
      </c>
      <c r="B13" s="25">
        <v>28290</v>
      </c>
      <c r="C13" s="25">
        <v>25533</v>
      </c>
      <c r="D13" s="25">
        <v>242616</v>
      </c>
      <c r="E13" s="25">
        <v>194242</v>
      </c>
      <c r="F13" s="10">
        <f t="shared" si="0"/>
        <v>-19.938503643617892</v>
      </c>
      <c r="G13" s="1"/>
      <c r="H13" s="1"/>
      <c r="I13" s="1"/>
    </row>
    <row r="14" spans="1:12" x14ac:dyDescent="0.25">
      <c r="A14" s="11" t="s">
        <v>51</v>
      </c>
      <c r="B14" s="26">
        <v>97425</v>
      </c>
      <c r="C14" s="26">
        <v>0</v>
      </c>
      <c r="D14" s="26">
        <v>901767</v>
      </c>
      <c r="E14" s="26">
        <v>802452</v>
      </c>
      <c r="F14" s="13">
        <f t="shared" si="0"/>
        <v>-11.013377069686513</v>
      </c>
      <c r="G14" s="1"/>
      <c r="H14" s="1"/>
      <c r="I14" s="1"/>
    </row>
    <row r="15" spans="1:12" x14ac:dyDescent="0.25">
      <c r="A15" s="8" t="s">
        <v>52</v>
      </c>
      <c r="B15" s="25">
        <v>10230</v>
      </c>
      <c r="C15" s="25">
        <v>11060</v>
      </c>
      <c r="D15" s="25">
        <v>103300</v>
      </c>
      <c r="E15" s="25">
        <v>105675</v>
      </c>
      <c r="F15" s="10">
        <f t="shared" si="0"/>
        <v>2.2991287512100627</v>
      </c>
      <c r="G15" s="1"/>
      <c r="H15" s="1"/>
      <c r="I15" s="1"/>
    </row>
    <row r="16" spans="1:12" x14ac:dyDescent="0.25">
      <c r="A16" s="11" t="s">
        <v>53</v>
      </c>
      <c r="B16" s="26">
        <v>6331</v>
      </c>
      <c r="C16" s="26">
        <v>7286</v>
      </c>
      <c r="D16" s="26">
        <v>47836</v>
      </c>
      <c r="E16" s="26">
        <v>56694</v>
      </c>
      <c r="F16" s="13">
        <f t="shared" si="0"/>
        <v>18.517434568107703</v>
      </c>
      <c r="G16" s="1"/>
      <c r="H16" s="1"/>
      <c r="I16" s="1"/>
    </row>
    <row r="17" spans="1:9" x14ac:dyDescent="0.25">
      <c r="A17" s="8" t="s">
        <v>54</v>
      </c>
      <c r="B17" s="25">
        <v>2626</v>
      </c>
      <c r="C17" s="25">
        <v>1905</v>
      </c>
      <c r="D17" s="25">
        <v>24292</v>
      </c>
      <c r="E17" s="25">
        <v>18816</v>
      </c>
      <c r="F17" s="10">
        <f t="shared" si="0"/>
        <v>-22.542400790383667</v>
      </c>
      <c r="G17" s="1"/>
      <c r="H17" s="1"/>
      <c r="I17" s="1"/>
    </row>
    <row r="18" spans="1:9" x14ac:dyDescent="0.25">
      <c r="A18" s="11" t="s">
        <v>55</v>
      </c>
      <c r="B18" s="26">
        <v>49374</v>
      </c>
      <c r="C18" s="26">
        <v>47521</v>
      </c>
      <c r="D18" s="26">
        <v>517868</v>
      </c>
      <c r="E18" s="26">
        <v>459799</v>
      </c>
      <c r="F18" s="13">
        <f t="shared" si="0"/>
        <v>-11.21308904971923</v>
      </c>
      <c r="G18" s="1"/>
      <c r="H18" s="1"/>
      <c r="I18" s="1"/>
    </row>
    <row r="19" spans="1:9" x14ac:dyDescent="0.25">
      <c r="A19" s="8" t="s">
        <v>56</v>
      </c>
      <c r="B19" s="25">
        <v>1043</v>
      </c>
      <c r="C19" s="25">
        <v>1526</v>
      </c>
      <c r="D19" s="25">
        <v>11325</v>
      </c>
      <c r="E19" s="25">
        <v>12814</v>
      </c>
      <c r="F19" s="10">
        <f t="shared" si="0"/>
        <v>13.147902869757175</v>
      </c>
      <c r="G19" s="1"/>
      <c r="H19" s="1"/>
      <c r="I19" s="1"/>
    </row>
    <row r="20" spans="1:9" x14ac:dyDescent="0.25">
      <c r="A20" s="11" t="s">
        <v>57</v>
      </c>
      <c r="B20" s="26">
        <v>9026</v>
      </c>
      <c r="C20" s="26">
        <v>2913</v>
      </c>
      <c r="D20" s="26">
        <v>78779</v>
      </c>
      <c r="E20" s="26">
        <v>67061</v>
      </c>
      <c r="F20" s="13">
        <f t="shared" si="0"/>
        <v>-14.874522398101021</v>
      </c>
      <c r="G20" s="1"/>
      <c r="H20" s="1"/>
      <c r="I20" s="1"/>
    </row>
    <row r="21" spans="1:9" x14ac:dyDescent="0.25">
      <c r="A21" s="8" t="s">
        <v>58</v>
      </c>
      <c r="B21" s="25">
        <v>11036</v>
      </c>
      <c r="C21" s="25">
        <v>10393</v>
      </c>
      <c r="D21" s="25">
        <v>106531</v>
      </c>
      <c r="E21" s="25">
        <v>108435</v>
      </c>
      <c r="F21" s="10">
        <f t="shared" si="0"/>
        <v>1.7872731880861039</v>
      </c>
      <c r="G21" s="1"/>
      <c r="H21" s="1"/>
      <c r="I21" s="1"/>
    </row>
    <row r="22" spans="1:9" x14ac:dyDescent="0.25">
      <c r="A22" s="11" t="s">
        <v>59</v>
      </c>
      <c r="B22" s="26">
        <v>210806</v>
      </c>
      <c r="C22" s="26">
        <v>187740</v>
      </c>
      <c r="D22" s="26">
        <v>1995358</v>
      </c>
      <c r="E22" s="26">
        <v>1746839</v>
      </c>
      <c r="F22" s="13">
        <f t="shared" si="0"/>
        <v>-12.454857724779217</v>
      </c>
      <c r="G22" s="1"/>
      <c r="H22" s="1"/>
      <c r="I22" s="1"/>
    </row>
    <row r="23" spans="1:9" x14ac:dyDescent="0.25">
      <c r="A23" s="8" t="s">
        <v>60</v>
      </c>
      <c r="B23" s="25">
        <v>9544</v>
      </c>
      <c r="C23" s="25">
        <v>10920</v>
      </c>
      <c r="D23" s="25">
        <v>63074</v>
      </c>
      <c r="E23" s="25">
        <v>52981</v>
      </c>
      <c r="F23" s="10">
        <f t="shared" si="0"/>
        <v>-16.001839109617279</v>
      </c>
      <c r="G23" s="1"/>
      <c r="H23" s="1"/>
      <c r="I23" s="1"/>
    </row>
    <row r="24" spans="1:9" x14ac:dyDescent="0.25">
      <c r="A24" s="11" t="s">
        <v>61</v>
      </c>
      <c r="B24" s="26">
        <v>2541</v>
      </c>
      <c r="C24" s="26">
        <v>1045</v>
      </c>
      <c r="D24" s="26">
        <v>22997</v>
      </c>
      <c r="E24" s="26">
        <v>20477</v>
      </c>
      <c r="F24" s="13">
        <f t="shared" si="0"/>
        <v>-10.957951037091789</v>
      </c>
      <c r="G24" s="1"/>
      <c r="H24" s="1"/>
      <c r="I24" s="1"/>
    </row>
    <row r="25" spans="1:9" x14ac:dyDescent="0.25">
      <c r="A25" s="8" t="s">
        <v>62</v>
      </c>
      <c r="B25" s="25">
        <v>1828</v>
      </c>
      <c r="C25" s="25">
        <v>2</v>
      </c>
      <c r="D25" s="25">
        <v>18831</v>
      </c>
      <c r="E25" s="25">
        <v>10353</v>
      </c>
      <c r="F25" s="10">
        <f t="shared" si="0"/>
        <v>-45.021507089373905</v>
      </c>
      <c r="G25" s="1"/>
      <c r="H25" s="1"/>
      <c r="I25" s="1"/>
    </row>
    <row r="26" spans="1:9" x14ac:dyDescent="0.25">
      <c r="A26" s="11" t="s">
        <v>63</v>
      </c>
      <c r="B26" s="26">
        <v>1975</v>
      </c>
      <c r="C26" s="26">
        <v>2288</v>
      </c>
      <c r="D26" s="26">
        <v>27628</v>
      </c>
      <c r="E26" s="26">
        <v>25249</v>
      </c>
      <c r="F26" s="13">
        <f t="shared" si="0"/>
        <v>-8.6108295931663577</v>
      </c>
      <c r="G26" s="1"/>
      <c r="H26" s="1"/>
      <c r="I26" s="1"/>
    </row>
    <row r="27" spans="1:9" x14ac:dyDescent="0.25">
      <c r="A27" s="8" t="s">
        <v>64</v>
      </c>
      <c r="B27" s="25">
        <v>2059</v>
      </c>
      <c r="C27" s="25">
        <v>2494</v>
      </c>
      <c r="D27" s="25">
        <v>22773</v>
      </c>
      <c r="E27" s="25">
        <v>22959</v>
      </c>
      <c r="F27" s="10">
        <f t="shared" si="0"/>
        <v>0.81675668554868253</v>
      </c>
      <c r="G27" s="1"/>
      <c r="H27" s="1"/>
      <c r="I27" s="1"/>
    </row>
    <row r="28" spans="1:9" x14ac:dyDescent="0.25">
      <c r="A28" s="11" t="s">
        <v>65</v>
      </c>
      <c r="B28" s="26">
        <v>74843</v>
      </c>
      <c r="C28" s="26">
        <v>40910</v>
      </c>
      <c r="D28" s="26">
        <v>716847</v>
      </c>
      <c r="E28" s="26">
        <v>588935</v>
      </c>
      <c r="F28" s="13">
        <f t="shared" si="0"/>
        <v>-17.84369607461565</v>
      </c>
      <c r="G28" s="1"/>
      <c r="H28" s="1"/>
      <c r="I28" s="1"/>
    </row>
    <row r="29" spans="1:9" x14ac:dyDescent="0.25">
      <c r="A29" s="8" t="s">
        <v>66</v>
      </c>
      <c r="B29" s="25">
        <v>4420</v>
      </c>
      <c r="C29" s="25">
        <v>4406</v>
      </c>
      <c r="D29" s="25">
        <v>36337</v>
      </c>
      <c r="E29" s="25">
        <v>37944</v>
      </c>
      <c r="F29" s="10">
        <f t="shared" si="0"/>
        <v>4.4224894735393718</v>
      </c>
      <c r="G29" s="1"/>
      <c r="H29" s="1"/>
      <c r="I29" s="1"/>
    </row>
    <row r="30" spans="1:9" x14ac:dyDescent="0.25">
      <c r="A30" s="11" t="s">
        <v>67</v>
      </c>
      <c r="B30" s="26">
        <v>2248</v>
      </c>
      <c r="C30" s="26">
        <v>2322</v>
      </c>
      <c r="D30" s="26">
        <v>19472</v>
      </c>
      <c r="E30" s="26">
        <v>15357</v>
      </c>
      <c r="F30" s="13">
        <f t="shared" si="0"/>
        <v>-21.132908792111749</v>
      </c>
      <c r="G30" s="1"/>
      <c r="H30" s="1"/>
      <c r="I30" s="1"/>
    </row>
    <row r="31" spans="1:9" x14ac:dyDescent="0.25">
      <c r="A31" s="8" t="s">
        <v>68</v>
      </c>
      <c r="B31" s="25">
        <v>6103</v>
      </c>
      <c r="C31" s="25">
        <v>1441</v>
      </c>
      <c r="D31" s="25">
        <v>80314</v>
      </c>
      <c r="E31" s="25">
        <v>55538</v>
      </c>
      <c r="F31" s="10">
        <f t="shared" si="0"/>
        <v>-30.848917996862312</v>
      </c>
      <c r="G31" s="1"/>
      <c r="H31" s="1"/>
      <c r="I31" s="1"/>
    </row>
    <row r="32" spans="1:9" x14ac:dyDescent="0.25">
      <c r="A32" s="11" t="s">
        <v>69</v>
      </c>
      <c r="B32" s="26">
        <v>37157</v>
      </c>
      <c r="C32" s="26">
        <v>25011</v>
      </c>
      <c r="D32" s="26">
        <v>392403</v>
      </c>
      <c r="E32" s="26">
        <v>337449</v>
      </c>
      <c r="F32" s="13">
        <f t="shared" si="0"/>
        <v>-14.004480088072725</v>
      </c>
      <c r="G32" s="1"/>
      <c r="H32" s="1"/>
      <c r="I32" s="1"/>
    </row>
    <row r="33" spans="1:9" x14ac:dyDescent="0.25">
      <c r="A33" s="8" t="s">
        <v>70</v>
      </c>
      <c r="B33" s="25">
        <v>17290</v>
      </c>
      <c r="C33" s="25">
        <v>16582</v>
      </c>
      <c r="D33" s="25">
        <v>183212</v>
      </c>
      <c r="E33" s="25">
        <v>182071</v>
      </c>
      <c r="F33" s="10">
        <f t="shared" si="0"/>
        <v>-0.62277580071175009</v>
      </c>
      <c r="G33" s="1"/>
      <c r="H33" s="1"/>
      <c r="I33" s="1"/>
    </row>
    <row r="34" spans="1:9" x14ac:dyDescent="0.25">
      <c r="A34" s="11" t="s">
        <v>71</v>
      </c>
      <c r="B34" s="26">
        <v>240</v>
      </c>
      <c r="C34" s="26">
        <v>320</v>
      </c>
      <c r="D34" s="26">
        <v>3143</v>
      </c>
      <c r="E34" s="26">
        <v>4508</v>
      </c>
      <c r="F34" s="13">
        <f t="shared" si="0"/>
        <v>43.429844097995556</v>
      </c>
      <c r="G34" s="1"/>
      <c r="H34" s="1"/>
      <c r="I34" s="1"/>
    </row>
    <row r="35" spans="1:9" x14ac:dyDescent="0.25">
      <c r="A35" s="14" t="s">
        <v>72</v>
      </c>
      <c r="B35" s="15">
        <f>SUM(B7:B34)</f>
        <v>868416</v>
      </c>
      <c r="C35" s="15">
        <f t="shared" ref="C35:E35" si="1">SUM(C7:C34)</f>
        <v>775472</v>
      </c>
      <c r="D35" s="15">
        <f t="shared" si="1"/>
        <v>8156757</v>
      </c>
      <c r="E35" s="15">
        <f t="shared" si="1"/>
        <v>8311052</v>
      </c>
      <c r="F35" s="16">
        <f t="shared" si="0"/>
        <v>1.8916218786461343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60252</v>
      </c>
      <c r="C38" s="41">
        <f>D7</f>
        <v>47662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3144593</v>
      </c>
      <c r="G38" s="42">
        <f>LOOKUP(E38,$A$38:$A$65,$C$38:$C$65)</f>
        <v>2290868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9426</v>
      </c>
      <c r="C39" s="41">
        <f t="shared" ref="C39:C65" si="5">D8</f>
        <v>9642</v>
      </c>
      <c r="D39" s="41">
        <f t="shared" ref="D39:D65" si="6">_xlfn.RANK.EQ(B39,$B$38:$B$65)+COUNTIF($B$38:$B$65,B39)-1</f>
        <v>27</v>
      </c>
      <c r="E39" s="42" t="str">
        <f t="shared" si="2"/>
        <v>LAS PALMAS</v>
      </c>
      <c r="F39" s="42">
        <f t="shared" ref="F39:F54" si="7">LOOKUP(E39,$A$38:$A$65,$B$38:$B$65)</f>
        <v>1746839</v>
      </c>
      <c r="G39" s="42">
        <f t="shared" ref="G39:G65" si="8">LOOKUP(E39,$A$38:$A$65,$C$38:$C$65)</f>
        <v>1995358</v>
      </c>
    </row>
    <row r="40" spans="1:9" x14ac:dyDescent="0.25">
      <c r="A40" s="42" t="str">
        <f t="shared" si="3"/>
        <v>ALMERIA</v>
      </c>
      <c r="B40" s="41">
        <f t="shared" si="4"/>
        <v>54388</v>
      </c>
      <c r="C40" s="41">
        <f t="shared" si="5"/>
        <v>50478</v>
      </c>
      <c r="D40" s="41">
        <f t="shared" si="6"/>
        <v>16</v>
      </c>
      <c r="E40" s="42" t="str">
        <f t="shared" si="2"/>
        <v>BARCELONA</v>
      </c>
      <c r="F40" s="42">
        <f t="shared" si="7"/>
        <v>802452</v>
      </c>
      <c r="G40" s="42">
        <f t="shared" si="8"/>
        <v>901767</v>
      </c>
    </row>
    <row r="41" spans="1:9" x14ac:dyDescent="0.25">
      <c r="A41" s="42" t="str">
        <f t="shared" si="3"/>
        <v>AVILES</v>
      </c>
      <c r="B41" s="41">
        <f t="shared" si="4"/>
        <v>35289</v>
      </c>
      <c r="C41" s="41">
        <f t="shared" si="5"/>
        <v>38052</v>
      </c>
      <c r="D41" s="41">
        <f t="shared" si="6"/>
        <v>19</v>
      </c>
      <c r="E41" s="42" t="str">
        <f t="shared" si="2"/>
        <v>SANTA CRUZ DE TENERIFE</v>
      </c>
      <c r="F41" s="42">
        <f t="shared" si="7"/>
        <v>588935</v>
      </c>
      <c r="G41" s="42">
        <f t="shared" si="8"/>
        <v>716847</v>
      </c>
    </row>
    <row r="42" spans="1:9" x14ac:dyDescent="0.25">
      <c r="A42" s="42" t="str">
        <f t="shared" si="3"/>
        <v>BAHIA DE ALGECIRAS</v>
      </c>
      <c r="B42" s="41">
        <f t="shared" si="4"/>
        <v>3144593</v>
      </c>
      <c r="C42" s="41">
        <f t="shared" si="5"/>
        <v>2290868</v>
      </c>
      <c r="D42" s="41">
        <f t="shared" si="6"/>
        <v>1</v>
      </c>
      <c r="E42" s="42" t="str">
        <f t="shared" si="2"/>
        <v>CEUTA</v>
      </c>
      <c r="F42" s="42">
        <f t="shared" si="7"/>
        <v>459799</v>
      </c>
      <c r="G42" s="42">
        <f t="shared" si="8"/>
        <v>517868</v>
      </c>
    </row>
    <row r="43" spans="1:9" x14ac:dyDescent="0.25">
      <c r="A43" s="42" t="str">
        <f t="shared" si="3"/>
        <v>BAHIA DE CADIZ</v>
      </c>
      <c r="B43" s="41">
        <f t="shared" si="4"/>
        <v>80456</v>
      </c>
      <c r="C43" s="41">
        <f t="shared" si="5"/>
        <v>103352</v>
      </c>
      <c r="D43" s="41">
        <f t="shared" si="6"/>
        <v>11</v>
      </c>
      <c r="E43" s="42" t="str">
        <f t="shared" si="2"/>
        <v>VALENCIA</v>
      </c>
      <c r="F43" s="42">
        <f t="shared" si="7"/>
        <v>337449</v>
      </c>
      <c r="G43" s="42">
        <f t="shared" si="8"/>
        <v>392403</v>
      </c>
    </row>
    <row r="44" spans="1:9" x14ac:dyDescent="0.25">
      <c r="A44" s="42" t="str">
        <f t="shared" si="3"/>
        <v>BALEARES</v>
      </c>
      <c r="B44" s="41">
        <f t="shared" si="4"/>
        <v>194242</v>
      </c>
      <c r="C44" s="41">
        <f t="shared" si="5"/>
        <v>242616</v>
      </c>
      <c r="D44" s="41">
        <f t="shared" si="6"/>
        <v>7</v>
      </c>
      <c r="E44" s="42" t="str">
        <f t="shared" si="2"/>
        <v>BALEARES</v>
      </c>
      <c r="F44" s="42">
        <f t="shared" si="7"/>
        <v>194242</v>
      </c>
      <c r="G44" s="42">
        <f t="shared" si="8"/>
        <v>242616</v>
      </c>
    </row>
    <row r="45" spans="1:9" x14ac:dyDescent="0.25">
      <c r="A45" s="42" t="str">
        <f t="shared" si="3"/>
        <v>BARCELONA</v>
      </c>
      <c r="B45" s="41">
        <f t="shared" si="4"/>
        <v>802452</v>
      </c>
      <c r="C45" s="41">
        <f t="shared" si="5"/>
        <v>901767</v>
      </c>
      <c r="D45" s="41">
        <f t="shared" si="6"/>
        <v>3</v>
      </c>
      <c r="E45" s="42" t="str">
        <f t="shared" si="2"/>
        <v>VIGO</v>
      </c>
      <c r="F45" s="42">
        <f t="shared" si="7"/>
        <v>182071</v>
      </c>
      <c r="G45" s="42">
        <f t="shared" si="8"/>
        <v>183212</v>
      </c>
    </row>
    <row r="46" spans="1:9" x14ac:dyDescent="0.25">
      <c r="A46" s="42" t="str">
        <f t="shared" si="3"/>
        <v>BILBAO</v>
      </c>
      <c r="B46" s="41">
        <f t="shared" si="4"/>
        <v>105675</v>
      </c>
      <c r="C46" s="41">
        <f t="shared" si="5"/>
        <v>103300</v>
      </c>
      <c r="D46" s="41">
        <f t="shared" si="6"/>
        <v>10</v>
      </c>
      <c r="E46" s="42" t="str">
        <f t="shared" si="2"/>
        <v>HUELVA</v>
      </c>
      <c r="F46" s="42">
        <f t="shared" si="7"/>
        <v>108435</v>
      </c>
      <c r="G46" s="42">
        <f t="shared" si="8"/>
        <v>106531</v>
      </c>
    </row>
    <row r="47" spans="1:9" x14ac:dyDescent="0.25">
      <c r="A47" s="42" t="str">
        <f t="shared" si="3"/>
        <v>CARTAGENA</v>
      </c>
      <c r="B47" s="41">
        <f t="shared" si="4"/>
        <v>56694</v>
      </c>
      <c r="C47" s="41">
        <f t="shared" si="5"/>
        <v>47836</v>
      </c>
      <c r="D47" s="41">
        <f t="shared" si="6"/>
        <v>14</v>
      </c>
      <c r="E47" s="42" t="str">
        <f t="shared" si="2"/>
        <v>BILBAO</v>
      </c>
      <c r="F47" s="42">
        <f t="shared" si="7"/>
        <v>105675</v>
      </c>
      <c r="G47" s="42">
        <f t="shared" si="8"/>
        <v>103300</v>
      </c>
    </row>
    <row r="48" spans="1:9" x14ac:dyDescent="0.25">
      <c r="A48" s="42" t="str">
        <f t="shared" si="3"/>
        <v>CASTELLON</v>
      </c>
      <c r="B48" s="41">
        <f t="shared" si="4"/>
        <v>18816</v>
      </c>
      <c r="C48" s="41">
        <f t="shared" si="5"/>
        <v>24292</v>
      </c>
      <c r="D48" s="41">
        <f t="shared" si="6"/>
        <v>23</v>
      </c>
      <c r="E48" s="42" t="str">
        <f t="shared" si="2"/>
        <v>BAHIA DE CADIZ</v>
      </c>
      <c r="F48" s="42">
        <f t="shared" si="7"/>
        <v>80456</v>
      </c>
      <c r="G48" s="42">
        <f t="shared" si="8"/>
        <v>103352</v>
      </c>
    </row>
    <row r="49" spans="1:7" x14ac:dyDescent="0.25">
      <c r="A49" s="42" t="str">
        <f t="shared" si="3"/>
        <v>CEUTA</v>
      </c>
      <c r="B49" s="41">
        <f t="shared" si="4"/>
        <v>459799</v>
      </c>
      <c r="C49" s="41">
        <f t="shared" si="5"/>
        <v>517868</v>
      </c>
      <c r="D49" s="41">
        <f t="shared" si="6"/>
        <v>5</v>
      </c>
      <c r="E49" s="42" t="str">
        <f t="shared" si="2"/>
        <v>GIJON</v>
      </c>
      <c r="F49" s="42">
        <f t="shared" si="7"/>
        <v>67061</v>
      </c>
      <c r="G49" s="42">
        <f t="shared" si="8"/>
        <v>78779</v>
      </c>
    </row>
    <row r="50" spans="1:7" x14ac:dyDescent="0.25">
      <c r="A50" s="42" t="str">
        <f t="shared" si="3"/>
        <v>FERROL-SAN CIBRAO</v>
      </c>
      <c r="B50" s="41">
        <f t="shared" si="4"/>
        <v>12814</v>
      </c>
      <c r="C50" s="41">
        <f t="shared" si="5"/>
        <v>11325</v>
      </c>
      <c r="D50" s="41">
        <f t="shared" si="6"/>
        <v>25</v>
      </c>
      <c r="E50" s="42" t="str">
        <f t="shared" si="2"/>
        <v>A CORUÑA</v>
      </c>
      <c r="F50" s="42">
        <f t="shared" si="7"/>
        <v>60252</v>
      </c>
      <c r="G50" s="42">
        <f t="shared" si="8"/>
        <v>47662</v>
      </c>
    </row>
    <row r="51" spans="1:7" x14ac:dyDescent="0.25">
      <c r="A51" s="42" t="str">
        <f t="shared" si="3"/>
        <v>GIJON</v>
      </c>
      <c r="B51" s="41">
        <f t="shared" si="4"/>
        <v>67061</v>
      </c>
      <c r="C51" s="41">
        <f t="shared" si="5"/>
        <v>78779</v>
      </c>
      <c r="D51" s="41">
        <f t="shared" si="6"/>
        <v>12</v>
      </c>
      <c r="E51" s="42" t="str">
        <f t="shared" si="2"/>
        <v>CARTAGENA</v>
      </c>
      <c r="F51" s="42">
        <f t="shared" si="7"/>
        <v>56694</v>
      </c>
      <c r="G51" s="42">
        <f t="shared" si="8"/>
        <v>47836</v>
      </c>
    </row>
    <row r="52" spans="1:7" x14ac:dyDescent="0.25">
      <c r="A52" s="42" t="str">
        <f t="shared" si="3"/>
        <v>HUELVA</v>
      </c>
      <c r="B52" s="41">
        <f t="shared" si="4"/>
        <v>108435</v>
      </c>
      <c r="C52" s="41">
        <f t="shared" si="5"/>
        <v>106531</v>
      </c>
      <c r="D52" s="41">
        <f t="shared" si="6"/>
        <v>9</v>
      </c>
      <c r="E52" s="42" t="str">
        <f t="shared" si="2"/>
        <v>TARRAGONA</v>
      </c>
      <c r="F52" s="42">
        <f t="shared" si="7"/>
        <v>55538</v>
      </c>
      <c r="G52" s="42">
        <f t="shared" si="8"/>
        <v>80314</v>
      </c>
    </row>
    <row r="53" spans="1:7" x14ac:dyDescent="0.25">
      <c r="A53" s="42" t="str">
        <f t="shared" si="3"/>
        <v>LAS PALMAS</v>
      </c>
      <c r="B53" s="41">
        <f t="shared" si="4"/>
        <v>1746839</v>
      </c>
      <c r="C53" s="41">
        <f t="shared" si="5"/>
        <v>1995358</v>
      </c>
      <c r="D53" s="41">
        <f t="shared" si="6"/>
        <v>2</v>
      </c>
      <c r="E53" s="42" t="str">
        <f t="shared" si="2"/>
        <v>ALMERIA</v>
      </c>
      <c r="F53" s="42">
        <f t="shared" si="7"/>
        <v>54388</v>
      </c>
      <c r="G53" s="42">
        <f t="shared" si="8"/>
        <v>50478</v>
      </c>
    </row>
    <row r="54" spans="1:7" x14ac:dyDescent="0.25">
      <c r="A54" s="42" t="str">
        <f t="shared" si="3"/>
        <v>MALAGA</v>
      </c>
      <c r="B54" s="41">
        <f t="shared" si="4"/>
        <v>52981</v>
      </c>
      <c r="C54" s="41">
        <f t="shared" si="5"/>
        <v>63074</v>
      </c>
      <c r="D54" s="41">
        <f t="shared" si="6"/>
        <v>17</v>
      </c>
      <c r="E54" s="42" t="str">
        <f t="shared" si="2"/>
        <v>MALAGA</v>
      </c>
      <c r="F54" s="42">
        <f t="shared" si="7"/>
        <v>52981</v>
      </c>
      <c r="G54" s="42">
        <f t="shared" si="8"/>
        <v>63074</v>
      </c>
    </row>
    <row r="55" spans="1:7" x14ac:dyDescent="0.25">
      <c r="A55" s="42" t="str">
        <f t="shared" si="3"/>
        <v>MARIN Y RIA DE PONTEVEDRA</v>
      </c>
      <c r="B55" s="41">
        <f t="shared" si="4"/>
        <v>20477</v>
      </c>
      <c r="C55" s="41">
        <f t="shared" si="5"/>
        <v>22997</v>
      </c>
      <c r="D55" s="41">
        <f t="shared" si="6"/>
        <v>22</v>
      </c>
      <c r="E55" s="42" t="str">
        <f t="shared" si="2"/>
        <v>SANTANDER</v>
      </c>
      <c r="F55" s="42">
        <f t="shared" ref="F55:F65" si="9">LOOKUP(E55,$A$38:$A$65,$B$38:$B$65)</f>
        <v>37944</v>
      </c>
      <c r="G55" s="42">
        <f t="shared" si="8"/>
        <v>36337</v>
      </c>
    </row>
    <row r="56" spans="1:7" x14ac:dyDescent="0.25">
      <c r="A56" s="42" t="str">
        <f t="shared" si="3"/>
        <v>MELILLA</v>
      </c>
      <c r="B56" s="41">
        <f t="shared" si="4"/>
        <v>10353</v>
      </c>
      <c r="C56" s="41">
        <f t="shared" si="5"/>
        <v>18831</v>
      </c>
      <c r="D56" s="41">
        <f t="shared" si="6"/>
        <v>26</v>
      </c>
      <c r="E56" s="42" t="str">
        <f t="shared" si="2"/>
        <v>AVILES</v>
      </c>
      <c r="F56" s="42">
        <f t="shared" si="9"/>
        <v>35289</v>
      </c>
      <c r="G56" s="42">
        <f t="shared" si="8"/>
        <v>38052</v>
      </c>
    </row>
    <row r="57" spans="1:7" x14ac:dyDescent="0.25">
      <c r="A57" s="42" t="str">
        <f t="shared" si="3"/>
        <v>MOTRIL</v>
      </c>
      <c r="B57" s="41">
        <f t="shared" si="4"/>
        <v>25249</v>
      </c>
      <c r="C57" s="41">
        <f t="shared" si="5"/>
        <v>27628</v>
      </c>
      <c r="D57" s="41">
        <f t="shared" si="6"/>
        <v>20</v>
      </c>
      <c r="E57" s="42" t="str">
        <f t="shared" si="2"/>
        <v>MOTRIL</v>
      </c>
      <c r="F57" s="42">
        <f t="shared" si="9"/>
        <v>25249</v>
      </c>
      <c r="G57" s="42">
        <f t="shared" si="8"/>
        <v>27628</v>
      </c>
    </row>
    <row r="58" spans="1:7" x14ac:dyDescent="0.25">
      <c r="A58" s="42" t="str">
        <f t="shared" si="3"/>
        <v>PASAIA</v>
      </c>
      <c r="B58" s="41">
        <f t="shared" si="4"/>
        <v>22959</v>
      </c>
      <c r="C58" s="41">
        <f t="shared" si="5"/>
        <v>22773</v>
      </c>
      <c r="D58" s="41">
        <f t="shared" si="6"/>
        <v>21</v>
      </c>
      <c r="E58" s="42" t="str">
        <f t="shared" si="2"/>
        <v>PASAIA</v>
      </c>
      <c r="F58" s="42">
        <f t="shared" si="9"/>
        <v>22959</v>
      </c>
      <c r="G58" s="42">
        <f t="shared" si="8"/>
        <v>22773</v>
      </c>
    </row>
    <row r="59" spans="1:7" x14ac:dyDescent="0.25">
      <c r="A59" s="42" t="str">
        <f t="shared" si="3"/>
        <v>SANTA CRUZ DE TENERIFE</v>
      </c>
      <c r="B59" s="41">
        <f t="shared" si="4"/>
        <v>588935</v>
      </c>
      <c r="C59" s="41">
        <f t="shared" si="5"/>
        <v>716847</v>
      </c>
      <c r="D59" s="41">
        <f t="shared" si="6"/>
        <v>4</v>
      </c>
      <c r="E59" s="42" t="str">
        <f t="shared" si="2"/>
        <v>MARIN Y RIA DE PONTEVEDRA</v>
      </c>
      <c r="F59" s="42">
        <f t="shared" si="9"/>
        <v>20477</v>
      </c>
      <c r="G59" s="42">
        <f t="shared" si="8"/>
        <v>22997</v>
      </c>
    </row>
    <row r="60" spans="1:7" x14ac:dyDescent="0.25">
      <c r="A60" s="42" t="str">
        <f t="shared" si="3"/>
        <v>SANTANDER</v>
      </c>
      <c r="B60" s="41">
        <f t="shared" si="4"/>
        <v>37944</v>
      </c>
      <c r="C60" s="41">
        <f t="shared" si="5"/>
        <v>36337</v>
      </c>
      <c r="D60" s="41">
        <f t="shared" si="6"/>
        <v>18</v>
      </c>
      <c r="E60" s="42" t="str">
        <f t="shared" si="2"/>
        <v>CASTELLON</v>
      </c>
      <c r="F60" s="42">
        <f t="shared" si="9"/>
        <v>18816</v>
      </c>
      <c r="G60" s="42">
        <f t="shared" si="8"/>
        <v>24292</v>
      </c>
    </row>
    <row r="61" spans="1:7" x14ac:dyDescent="0.25">
      <c r="A61" s="42" t="str">
        <f t="shared" si="3"/>
        <v>SEVILLA</v>
      </c>
      <c r="B61" s="41">
        <f t="shared" si="4"/>
        <v>15357</v>
      </c>
      <c r="C61" s="41">
        <f t="shared" si="5"/>
        <v>19472</v>
      </c>
      <c r="D61" s="41">
        <f t="shared" si="6"/>
        <v>24</v>
      </c>
      <c r="E61" s="42" t="str">
        <f t="shared" si="2"/>
        <v>SEVILLA</v>
      </c>
      <c r="F61" s="42">
        <f t="shared" si="9"/>
        <v>15357</v>
      </c>
      <c r="G61" s="42">
        <f t="shared" si="8"/>
        <v>19472</v>
      </c>
    </row>
    <row r="62" spans="1:7" x14ac:dyDescent="0.25">
      <c r="A62" s="42" t="str">
        <f t="shared" si="3"/>
        <v>TARRAGONA</v>
      </c>
      <c r="B62" s="41">
        <f t="shared" si="4"/>
        <v>55538</v>
      </c>
      <c r="C62" s="41">
        <f t="shared" si="5"/>
        <v>80314</v>
      </c>
      <c r="D62" s="41">
        <f t="shared" si="6"/>
        <v>15</v>
      </c>
      <c r="E62" s="42" t="str">
        <f t="shared" si="2"/>
        <v>FERROL-SAN CIBRAO</v>
      </c>
      <c r="F62" s="42">
        <f t="shared" si="9"/>
        <v>12814</v>
      </c>
      <c r="G62" s="42">
        <f t="shared" si="8"/>
        <v>11325</v>
      </c>
    </row>
    <row r="63" spans="1:7" x14ac:dyDescent="0.25">
      <c r="A63" s="42" t="str">
        <f t="shared" si="3"/>
        <v>VALENCIA</v>
      </c>
      <c r="B63" s="41">
        <f t="shared" si="4"/>
        <v>337449</v>
      </c>
      <c r="C63" s="41">
        <f t="shared" si="5"/>
        <v>392403</v>
      </c>
      <c r="D63" s="41">
        <f t="shared" si="6"/>
        <v>6</v>
      </c>
      <c r="E63" s="42" t="str">
        <f t="shared" si="2"/>
        <v>MELILLA</v>
      </c>
      <c r="F63" s="42">
        <f t="shared" si="9"/>
        <v>10353</v>
      </c>
      <c r="G63" s="42">
        <f t="shared" si="8"/>
        <v>18831</v>
      </c>
    </row>
    <row r="64" spans="1:7" x14ac:dyDescent="0.25">
      <c r="A64" s="42" t="str">
        <f t="shared" si="3"/>
        <v>VIGO</v>
      </c>
      <c r="B64" s="41">
        <f t="shared" si="4"/>
        <v>182071</v>
      </c>
      <c r="C64" s="41">
        <f t="shared" si="5"/>
        <v>183212</v>
      </c>
      <c r="D64" s="41">
        <f t="shared" si="6"/>
        <v>8</v>
      </c>
      <c r="E64" s="42" t="str">
        <f t="shared" si="2"/>
        <v>ALICANTE</v>
      </c>
      <c r="F64" s="42">
        <f t="shared" si="9"/>
        <v>9426</v>
      </c>
      <c r="G64" s="42">
        <f t="shared" si="8"/>
        <v>9642</v>
      </c>
    </row>
    <row r="65" spans="1:7" x14ac:dyDescent="0.25">
      <c r="A65" s="42" t="str">
        <f t="shared" si="3"/>
        <v>VILAGARCIA</v>
      </c>
      <c r="B65" s="41">
        <f t="shared" si="4"/>
        <v>4508</v>
      </c>
      <c r="C65" s="41">
        <f t="shared" si="5"/>
        <v>3143</v>
      </c>
      <c r="D65" s="41">
        <f t="shared" si="6"/>
        <v>28</v>
      </c>
      <c r="E65" s="42" t="str">
        <f t="shared" si="2"/>
        <v>VILAGARCIA</v>
      </c>
      <c r="F65" s="42">
        <f t="shared" si="9"/>
        <v>4508</v>
      </c>
      <c r="G65" s="42">
        <f t="shared" si="8"/>
        <v>3143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Octubre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41977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492</v>
      </c>
      <c r="C8" s="28">
        <v>39</v>
      </c>
      <c r="D8" s="28">
        <v>21195</v>
      </c>
      <c r="E8" s="28">
        <v>18062</v>
      </c>
      <c r="F8" s="13">
        <f t="shared" ref="F8:F35" si="0">((E8*100)/D8)-100</f>
        <v>-14.78178815758433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713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5301926</v>
      </c>
      <c r="C11" s="27">
        <v>5029963</v>
      </c>
      <c r="D11" s="27">
        <v>48178800</v>
      </c>
      <c r="E11" s="27">
        <v>49857126</v>
      </c>
      <c r="F11" s="10">
        <f t="shared" si="0"/>
        <v>3.4835363271812554</v>
      </c>
      <c r="G11" s="1"/>
      <c r="H11" s="1"/>
      <c r="I11" s="1"/>
    </row>
    <row r="12" spans="1:12" x14ac:dyDescent="0.25">
      <c r="A12" s="11" t="s">
        <v>49</v>
      </c>
      <c r="B12" s="28">
        <v>17309</v>
      </c>
      <c r="C12" s="28">
        <v>5817</v>
      </c>
      <c r="D12" s="28">
        <v>113926</v>
      </c>
      <c r="E12" s="28">
        <v>152204</v>
      </c>
      <c r="F12" s="13">
        <f t="shared" si="0"/>
        <v>33.599002861506591</v>
      </c>
      <c r="G12" s="1"/>
      <c r="H12" s="1"/>
      <c r="I12" s="1"/>
    </row>
    <row r="13" spans="1:12" x14ac:dyDescent="0.25">
      <c r="A13" s="8" t="s">
        <v>50</v>
      </c>
      <c r="B13" s="27">
        <v>2900</v>
      </c>
      <c r="C13" s="27">
        <v>3966</v>
      </c>
      <c r="D13" s="27">
        <v>19877</v>
      </c>
      <c r="E13" s="27">
        <v>67575</v>
      </c>
      <c r="F13" s="10">
        <f t="shared" si="0"/>
        <v>239.96578960607735</v>
      </c>
      <c r="G13" s="1"/>
      <c r="H13" s="1"/>
      <c r="I13" s="1"/>
    </row>
    <row r="14" spans="1:12" x14ac:dyDescent="0.25">
      <c r="A14" s="11" t="s">
        <v>51</v>
      </c>
      <c r="B14" s="28">
        <v>404127</v>
      </c>
      <c r="C14" s="28">
        <v>551215</v>
      </c>
      <c r="D14" s="28">
        <v>5613681</v>
      </c>
      <c r="E14" s="28">
        <v>6630435</v>
      </c>
      <c r="F14" s="13">
        <f t="shared" si="0"/>
        <v>18.112072987403451</v>
      </c>
      <c r="G14" s="1"/>
      <c r="H14" s="1"/>
      <c r="I14" s="1"/>
    </row>
    <row r="15" spans="1:12" x14ac:dyDescent="0.25">
      <c r="A15" s="8" t="s">
        <v>52</v>
      </c>
      <c r="B15" s="27">
        <v>1276</v>
      </c>
      <c r="C15" s="27">
        <v>7243</v>
      </c>
      <c r="D15" s="27">
        <v>16226</v>
      </c>
      <c r="E15" s="27">
        <v>20183</v>
      </c>
      <c r="F15" s="10">
        <f t="shared" si="0"/>
        <v>24.386786638727969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11</v>
      </c>
      <c r="D16" s="28">
        <v>0</v>
      </c>
      <c r="E16" s="28">
        <v>130854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7">
        <v>312</v>
      </c>
      <c r="C17" s="27">
        <v>8900</v>
      </c>
      <c r="D17" s="27">
        <v>26734</v>
      </c>
      <c r="E17" s="27">
        <v>113248</v>
      </c>
      <c r="F17" s="10">
        <f t="shared" si="0"/>
        <v>323.6103837809531</v>
      </c>
      <c r="G17" s="1"/>
      <c r="H17" s="1"/>
      <c r="I17" s="1"/>
    </row>
    <row r="18" spans="1:9" x14ac:dyDescent="0.25">
      <c r="A18" s="11" t="s">
        <v>55</v>
      </c>
      <c r="B18" s="28">
        <v>0</v>
      </c>
      <c r="C18" s="28">
        <v>1997</v>
      </c>
      <c r="D18" s="28">
        <v>4543</v>
      </c>
      <c r="E18" s="28">
        <v>8611</v>
      </c>
      <c r="F18" s="13">
        <f t="shared" si="0"/>
        <v>89.544353951133616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42586</v>
      </c>
      <c r="C20" s="28">
        <v>113180</v>
      </c>
      <c r="D20" s="28">
        <v>596599</v>
      </c>
      <c r="E20" s="28">
        <v>1118901</v>
      </c>
      <c r="F20" s="13">
        <f t="shared" si="0"/>
        <v>87.546576511190921</v>
      </c>
      <c r="G20" s="1"/>
      <c r="H20" s="1"/>
      <c r="I20" s="1"/>
    </row>
    <row r="21" spans="1:9" x14ac:dyDescent="0.25">
      <c r="A21" s="8" t="s">
        <v>58</v>
      </c>
      <c r="B21" s="27">
        <v>50150</v>
      </c>
      <c r="C21" s="27">
        <v>120912</v>
      </c>
      <c r="D21" s="27">
        <v>1089540</v>
      </c>
      <c r="E21" s="27">
        <v>1051307</v>
      </c>
      <c r="F21" s="10">
        <f t="shared" si="0"/>
        <v>-3.5090955816216081</v>
      </c>
      <c r="G21" s="1"/>
      <c r="H21" s="1"/>
      <c r="I21" s="1"/>
    </row>
    <row r="22" spans="1:9" x14ac:dyDescent="0.25">
      <c r="A22" s="11" t="s">
        <v>59</v>
      </c>
      <c r="B22" s="28">
        <v>585657</v>
      </c>
      <c r="C22" s="28">
        <v>849881</v>
      </c>
      <c r="D22" s="28">
        <v>7201396</v>
      </c>
      <c r="E22" s="28">
        <v>7035078</v>
      </c>
      <c r="F22" s="13">
        <f t="shared" si="0"/>
        <v>-2.3095244310964205</v>
      </c>
      <c r="G22" s="1"/>
      <c r="H22" s="1"/>
      <c r="I22" s="1"/>
    </row>
    <row r="23" spans="1:9" x14ac:dyDescent="0.25">
      <c r="A23" s="8" t="s">
        <v>60</v>
      </c>
      <c r="B23" s="27">
        <v>47615</v>
      </c>
      <c r="C23" s="27">
        <v>0</v>
      </c>
      <c r="D23" s="27">
        <v>740809</v>
      </c>
      <c r="E23" s="27">
        <v>175361</v>
      </c>
      <c r="F23" s="10">
        <f t="shared" si="0"/>
        <v>-76.328446333670357</v>
      </c>
      <c r="G23" s="1"/>
      <c r="H23" s="1"/>
      <c r="I23" s="1"/>
    </row>
    <row r="24" spans="1:9" x14ac:dyDescent="0.25">
      <c r="A24" s="11" t="s">
        <v>61</v>
      </c>
      <c r="B24" s="28">
        <v>1825</v>
      </c>
      <c r="C24" s="28">
        <v>2681</v>
      </c>
      <c r="D24" s="28">
        <v>30158</v>
      </c>
      <c r="E24" s="28">
        <v>16349</v>
      </c>
      <c r="F24" s="13">
        <f t="shared" si="0"/>
        <v>-45.788845414152135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4</v>
      </c>
      <c r="D25" s="27">
        <v>0</v>
      </c>
      <c r="E25" s="27">
        <v>8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10104</v>
      </c>
      <c r="E26" s="28">
        <v>90</v>
      </c>
      <c r="F26" s="13">
        <f t="shared" si="0"/>
        <v>-99.109263657957243</v>
      </c>
      <c r="G26" s="1"/>
      <c r="H26" s="1"/>
      <c r="I26" s="1"/>
    </row>
    <row r="27" spans="1:9" x14ac:dyDescent="0.25">
      <c r="A27" s="8" t="s">
        <v>64</v>
      </c>
      <c r="B27" s="27">
        <v>962</v>
      </c>
      <c r="C27" s="27">
        <v>813</v>
      </c>
      <c r="D27" s="27">
        <v>8573</v>
      </c>
      <c r="E27" s="27">
        <v>7569</v>
      </c>
      <c r="F27" s="10">
        <f t="shared" si="0"/>
        <v>-11.711186282514873</v>
      </c>
      <c r="G27" s="1"/>
      <c r="H27" s="1"/>
      <c r="I27" s="1"/>
    </row>
    <row r="28" spans="1:9" x14ac:dyDescent="0.25">
      <c r="A28" s="11" t="s">
        <v>65</v>
      </c>
      <c r="B28" s="28">
        <v>3965</v>
      </c>
      <c r="C28" s="28">
        <v>2117</v>
      </c>
      <c r="D28" s="28">
        <v>36034</v>
      </c>
      <c r="E28" s="28">
        <v>28892</v>
      </c>
      <c r="F28" s="13">
        <f t="shared" si="0"/>
        <v>-19.820169839595934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371</v>
      </c>
      <c r="D29" s="27">
        <v>361</v>
      </c>
      <c r="E29" s="27">
        <v>616</v>
      </c>
      <c r="F29" s="10">
        <f t="shared" si="0"/>
        <v>70.637119113573419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369221</v>
      </c>
      <c r="C31" s="27">
        <v>395625</v>
      </c>
      <c r="D31" s="27">
        <v>2613643</v>
      </c>
      <c r="E31" s="27">
        <v>3564982</v>
      </c>
      <c r="F31" s="10">
        <f t="shared" si="0"/>
        <v>36.398964969584597</v>
      </c>
      <c r="G31" s="1"/>
      <c r="H31" s="1"/>
      <c r="I31" s="1"/>
    </row>
    <row r="32" spans="1:9" x14ac:dyDescent="0.25">
      <c r="A32" s="11" t="s">
        <v>69</v>
      </c>
      <c r="B32" s="28">
        <v>2524711</v>
      </c>
      <c r="C32" s="28">
        <v>2609892</v>
      </c>
      <c r="D32" s="28">
        <v>26352921</v>
      </c>
      <c r="E32" s="28">
        <v>25387189</v>
      </c>
      <c r="F32" s="13">
        <f t="shared" si="0"/>
        <v>-3.6646108414319656</v>
      </c>
      <c r="G32" s="1"/>
      <c r="H32" s="1"/>
      <c r="I32" s="1"/>
    </row>
    <row r="33" spans="1:9" x14ac:dyDescent="0.25">
      <c r="A33" s="8" t="s">
        <v>70</v>
      </c>
      <c r="B33" s="27">
        <v>21068</v>
      </c>
      <c r="C33" s="27">
        <v>17157</v>
      </c>
      <c r="D33" s="27">
        <v>249977</v>
      </c>
      <c r="E33" s="27">
        <v>170282</v>
      </c>
      <c r="F33" s="10">
        <f t="shared" si="0"/>
        <v>-31.880933045840223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0</v>
      </c>
      <c r="D34" s="28">
        <v>51318</v>
      </c>
      <c r="E34" s="28">
        <v>21883</v>
      </c>
      <c r="F34" s="13">
        <f t="shared" si="0"/>
        <v>-57.358042012549205</v>
      </c>
      <c r="G34" s="1"/>
      <c r="H34" s="1"/>
      <c r="I34" s="1"/>
    </row>
    <row r="35" spans="1:9" x14ac:dyDescent="0.25">
      <c r="A35" s="14" t="s">
        <v>72</v>
      </c>
      <c r="B35" s="15">
        <f>SUM(B7:B34)</f>
        <v>9376102</v>
      </c>
      <c r="C35" s="15">
        <f t="shared" ref="C35:E35" si="1">SUM(C7:C34)</f>
        <v>9721784</v>
      </c>
      <c r="D35" s="15">
        <f t="shared" si="1"/>
        <v>92976415</v>
      </c>
      <c r="E35" s="15">
        <f t="shared" si="1"/>
        <v>95577518</v>
      </c>
      <c r="F35" s="16">
        <f t="shared" si="0"/>
        <v>2.7975944221983582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49857126</v>
      </c>
      <c r="G38" s="42">
        <f>LOOKUP(E38,$A$38:$A$65,$C$38:$C$65)</f>
        <v>48178800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18062</v>
      </c>
      <c r="C39" s="41">
        <f t="shared" ref="C39:C65" si="5">D8</f>
        <v>21195</v>
      </c>
      <c r="D39" s="41">
        <f t="shared" ref="D39:D65" si="6">_xlfn.RANK.EQ(B39,$B$38:$B$65)+COUNTIF($B$38:$B$65,B39)-1</f>
        <v>17</v>
      </c>
      <c r="E39" s="42" t="str">
        <f t="shared" si="2"/>
        <v>VALENCIA</v>
      </c>
      <c r="F39" s="42">
        <f t="shared" ref="F39:F54" si="7">LOOKUP(E39,$A$38:$A$65,$B$38:$B$65)</f>
        <v>25387189</v>
      </c>
      <c r="G39" s="42">
        <f t="shared" ref="G39:G65" si="8">LOOKUP(E39,$A$38:$A$65,$C$38:$C$65)</f>
        <v>26352921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7035078</v>
      </c>
      <c r="G40" s="42">
        <f t="shared" si="8"/>
        <v>7201396</v>
      </c>
    </row>
    <row r="41" spans="1:9" x14ac:dyDescent="0.25">
      <c r="A41" s="42" t="str">
        <f t="shared" si="3"/>
        <v>AVILES</v>
      </c>
      <c r="B41" s="41">
        <f t="shared" si="4"/>
        <v>713</v>
      </c>
      <c r="C41" s="41">
        <f t="shared" si="5"/>
        <v>0</v>
      </c>
      <c r="D41" s="41">
        <f t="shared" si="6"/>
        <v>21</v>
      </c>
      <c r="E41" s="42" t="str">
        <f t="shared" si="2"/>
        <v>BARCELONA</v>
      </c>
      <c r="F41" s="42">
        <f t="shared" si="7"/>
        <v>6630435</v>
      </c>
      <c r="G41" s="42">
        <f t="shared" si="8"/>
        <v>5613681</v>
      </c>
    </row>
    <row r="42" spans="1:9" x14ac:dyDescent="0.25">
      <c r="A42" s="42" t="str">
        <f t="shared" si="3"/>
        <v>BAHIA DE ALGECIRAS</v>
      </c>
      <c r="B42" s="41">
        <f t="shared" si="4"/>
        <v>49857126</v>
      </c>
      <c r="C42" s="41">
        <f t="shared" si="5"/>
        <v>48178800</v>
      </c>
      <c r="D42" s="41">
        <f t="shared" si="6"/>
        <v>1</v>
      </c>
      <c r="E42" s="42" t="str">
        <f t="shared" si="2"/>
        <v>TARRAGONA</v>
      </c>
      <c r="F42" s="42">
        <f t="shared" si="7"/>
        <v>3564982</v>
      </c>
      <c r="G42" s="42">
        <f t="shared" si="8"/>
        <v>2613643</v>
      </c>
    </row>
    <row r="43" spans="1:9" x14ac:dyDescent="0.25">
      <c r="A43" s="42" t="str">
        <f t="shared" si="3"/>
        <v>BAHIA DE CADIZ</v>
      </c>
      <c r="B43" s="41">
        <f t="shared" si="4"/>
        <v>152204</v>
      </c>
      <c r="C43" s="41">
        <f t="shared" si="5"/>
        <v>113926</v>
      </c>
      <c r="D43" s="41">
        <f t="shared" si="6"/>
        <v>10</v>
      </c>
      <c r="E43" s="42" t="str">
        <f t="shared" si="2"/>
        <v>GIJON</v>
      </c>
      <c r="F43" s="42">
        <f t="shared" si="7"/>
        <v>1118901</v>
      </c>
      <c r="G43" s="42">
        <f t="shared" si="8"/>
        <v>596599</v>
      </c>
    </row>
    <row r="44" spans="1:9" x14ac:dyDescent="0.25">
      <c r="A44" s="42" t="str">
        <f t="shared" si="3"/>
        <v>BALEARES</v>
      </c>
      <c r="B44" s="41">
        <f t="shared" si="4"/>
        <v>67575</v>
      </c>
      <c r="C44" s="41">
        <f t="shared" si="5"/>
        <v>19877</v>
      </c>
      <c r="D44" s="41">
        <f t="shared" si="6"/>
        <v>13</v>
      </c>
      <c r="E44" s="42" t="str">
        <f t="shared" si="2"/>
        <v>HUELVA</v>
      </c>
      <c r="F44" s="42">
        <f t="shared" si="7"/>
        <v>1051307</v>
      </c>
      <c r="G44" s="42">
        <f t="shared" si="8"/>
        <v>1089540</v>
      </c>
    </row>
    <row r="45" spans="1:9" x14ac:dyDescent="0.25">
      <c r="A45" s="42" t="str">
        <f t="shared" si="3"/>
        <v>BARCELONA</v>
      </c>
      <c r="B45" s="41">
        <f t="shared" si="4"/>
        <v>6630435</v>
      </c>
      <c r="C45" s="41">
        <f t="shared" si="5"/>
        <v>5613681</v>
      </c>
      <c r="D45" s="41">
        <f t="shared" si="6"/>
        <v>4</v>
      </c>
      <c r="E45" s="42" t="str">
        <f t="shared" si="2"/>
        <v>MALAGA</v>
      </c>
      <c r="F45" s="42">
        <f t="shared" si="7"/>
        <v>175361</v>
      </c>
      <c r="G45" s="42">
        <f t="shared" si="8"/>
        <v>740809</v>
      </c>
    </row>
    <row r="46" spans="1:9" x14ac:dyDescent="0.25">
      <c r="A46" s="42" t="str">
        <f t="shared" si="3"/>
        <v>BILBAO</v>
      </c>
      <c r="B46" s="41">
        <f t="shared" si="4"/>
        <v>20183</v>
      </c>
      <c r="C46" s="41">
        <f t="shared" si="5"/>
        <v>16226</v>
      </c>
      <c r="D46" s="41">
        <f t="shared" si="6"/>
        <v>16</v>
      </c>
      <c r="E46" s="42" t="str">
        <f t="shared" si="2"/>
        <v>VIGO</v>
      </c>
      <c r="F46" s="42">
        <f t="shared" si="7"/>
        <v>170282</v>
      </c>
      <c r="G46" s="42">
        <f t="shared" si="8"/>
        <v>249977</v>
      </c>
    </row>
    <row r="47" spans="1:9" x14ac:dyDescent="0.25">
      <c r="A47" s="42" t="str">
        <f t="shared" si="3"/>
        <v>CARTAGENA</v>
      </c>
      <c r="B47" s="41">
        <f t="shared" si="4"/>
        <v>130854</v>
      </c>
      <c r="C47" s="41">
        <f t="shared" si="5"/>
        <v>0</v>
      </c>
      <c r="D47" s="41">
        <f t="shared" si="6"/>
        <v>11</v>
      </c>
      <c r="E47" s="42" t="str">
        <f t="shared" si="2"/>
        <v>BAHIA DE CADIZ</v>
      </c>
      <c r="F47" s="42">
        <f t="shared" si="7"/>
        <v>152204</v>
      </c>
      <c r="G47" s="42">
        <f t="shared" si="8"/>
        <v>113926</v>
      </c>
    </row>
    <row r="48" spans="1:9" x14ac:dyDescent="0.25">
      <c r="A48" s="42" t="str">
        <f t="shared" si="3"/>
        <v>CASTELLON</v>
      </c>
      <c r="B48" s="41">
        <f t="shared" si="4"/>
        <v>113248</v>
      </c>
      <c r="C48" s="41">
        <f t="shared" si="5"/>
        <v>26734</v>
      </c>
      <c r="D48" s="41">
        <f t="shared" si="6"/>
        <v>12</v>
      </c>
      <c r="E48" s="42" t="str">
        <f t="shared" si="2"/>
        <v>CARTAGENA</v>
      </c>
      <c r="F48" s="42">
        <f t="shared" si="7"/>
        <v>130854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8611</v>
      </c>
      <c r="C49" s="41">
        <f t="shared" si="5"/>
        <v>4543</v>
      </c>
      <c r="D49" s="41">
        <f t="shared" si="6"/>
        <v>19</v>
      </c>
      <c r="E49" s="42" t="str">
        <f t="shared" si="2"/>
        <v>CASTELLON</v>
      </c>
      <c r="F49" s="42">
        <f t="shared" si="7"/>
        <v>113248</v>
      </c>
      <c r="G49" s="42">
        <f t="shared" si="8"/>
        <v>26734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67575</v>
      </c>
      <c r="G50" s="42">
        <f t="shared" si="8"/>
        <v>19877</v>
      </c>
    </row>
    <row r="51" spans="1:7" x14ac:dyDescent="0.25">
      <c r="A51" s="42" t="str">
        <f t="shared" si="3"/>
        <v>GIJON</v>
      </c>
      <c r="B51" s="41">
        <f t="shared" si="4"/>
        <v>1118901</v>
      </c>
      <c r="C51" s="41">
        <f t="shared" si="5"/>
        <v>596599</v>
      </c>
      <c r="D51" s="41">
        <f t="shared" si="6"/>
        <v>6</v>
      </c>
      <c r="E51" s="42" t="str">
        <f t="shared" si="2"/>
        <v>SANTA CRUZ DE TENERIFE</v>
      </c>
      <c r="F51" s="42">
        <f t="shared" si="7"/>
        <v>28892</v>
      </c>
      <c r="G51" s="42">
        <f t="shared" si="8"/>
        <v>36034</v>
      </c>
    </row>
    <row r="52" spans="1:7" x14ac:dyDescent="0.25">
      <c r="A52" s="42" t="str">
        <f t="shared" si="3"/>
        <v>HUELVA</v>
      </c>
      <c r="B52" s="41">
        <f t="shared" si="4"/>
        <v>1051307</v>
      </c>
      <c r="C52" s="41">
        <f t="shared" si="5"/>
        <v>1089540</v>
      </c>
      <c r="D52" s="41">
        <f t="shared" si="6"/>
        <v>7</v>
      </c>
      <c r="E52" s="42" t="str">
        <f t="shared" si="2"/>
        <v>VILAGARCIA</v>
      </c>
      <c r="F52" s="42">
        <f t="shared" si="7"/>
        <v>21883</v>
      </c>
      <c r="G52" s="42">
        <f t="shared" si="8"/>
        <v>51318</v>
      </c>
    </row>
    <row r="53" spans="1:7" x14ac:dyDescent="0.25">
      <c r="A53" s="42" t="str">
        <f t="shared" si="3"/>
        <v>LAS PALMAS</v>
      </c>
      <c r="B53" s="41">
        <f t="shared" si="4"/>
        <v>7035078</v>
      </c>
      <c r="C53" s="41">
        <f t="shared" si="5"/>
        <v>7201396</v>
      </c>
      <c r="D53" s="41">
        <f t="shared" si="6"/>
        <v>3</v>
      </c>
      <c r="E53" s="42" t="str">
        <f t="shared" si="2"/>
        <v>BILBAO</v>
      </c>
      <c r="F53" s="42">
        <f t="shared" si="7"/>
        <v>20183</v>
      </c>
      <c r="G53" s="42">
        <f t="shared" si="8"/>
        <v>16226</v>
      </c>
    </row>
    <row r="54" spans="1:7" x14ac:dyDescent="0.25">
      <c r="A54" s="42" t="str">
        <f t="shared" si="3"/>
        <v>MALAGA</v>
      </c>
      <c r="B54" s="41">
        <f t="shared" si="4"/>
        <v>175361</v>
      </c>
      <c r="C54" s="41">
        <f t="shared" si="5"/>
        <v>740809</v>
      </c>
      <c r="D54" s="41">
        <f t="shared" si="6"/>
        <v>8</v>
      </c>
      <c r="E54" s="42" t="str">
        <f t="shared" si="2"/>
        <v>ALICANTE</v>
      </c>
      <c r="F54" s="42">
        <f t="shared" si="7"/>
        <v>18062</v>
      </c>
      <c r="G54" s="42">
        <f t="shared" si="8"/>
        <v>21195</v>
      </c>
    </row>
    <row r="55" spans="1:7" x14ac:dyDescent="0.25">
      <c r="A55" s="42" t="str">
        <f t="shared" si="3"/>
        <v>MARIN Y RIA DE PONTEVEDRA</v>
      </c>
      <c r="B55" s="41">
        <f t="shared" si="4"/>
        <v>16349</v>
      </c>
      <c r="C55" s="41">
        <f t="shared" si="5"/>
        <v>30158</v>
      </c>
      <c r="D55" s="41">
        <f t="shared" si="6"/>
        <v>18</v>
      </c>
      <c r="E55" s="42" t="str">
        <f t="shared" si="2"/>
        <v>MARIN Y RIA DE PONTEVEDRA</v>
      </c>
      <c r="F55" s="42">
        <f t="shared" ref="F55:F65" si="9">LOOKUP(E55,$A$38:$A$65,$B$38:$B$65)</f>
        <v>16349</v>
      </c>
      <c r="G55" s="42">
        <f t="shared" si="8"/>
        <v>30158</v>
      </c>
    </row>
    <row r="56" spans="1:7" x14ac:dyDescent="0.25">
      <c r="A56" s="42" t="str">
        <f t="shared" si="3"/>
        <v>MELILLA</v>
      </c>
      <c r="B56" s="41">
        <f t="shared" si="4"/>
        <v>8</v>
      </c>
      <c r="C56" s="41">
        <f t="shared" si="5"/>
        <v>0</v>
      </c>
      <c r="D56" s="41">
        <f t="shared" si="6"/>
        <v>24</v>
      </c>
      <c r="E56" s="42" t="str">
        <f t="shared" si="2"/>
        <v>CEUTA</v>
      </c>
      <c r="F56" s="42">
        <f t="shared" si="9"/>
        <v>8611</v>
      </c>
      <c r="G56" s="42">
        <f t="shared" si="8"/>
        <v>4543</v>
      </c>
    </row>
    <row r="57" spans="1:7" x14ac:dyDescent="0.25">
      <c r="A57" s="42" t="str">
        <f t="shared" si="3"/>
        <v>MOTRIL</v>
      </c>
      <c r="B57" s="41">
        <f t="shared" si="4"/>
        <v>90</v>
      </c>
      <c r="C57" s="41">
        <f t="shared" si="5"/>
        <v>10104</v>
      </c>
      <c r="D57" s="41">
        <f t="shared" si="6"/>
        <v>23</v>
      </c>
      <c r="E57" s="42" t="str">
        <f t="shared" si="2"/>
        <v>PASAIA</v>
      </c>
      <c r="F57" s="42">
        <f t="shared" si="9"/>
        <v>7569</v>
      </c>
      <c r="G57" s="42">
        <f t="shared" si="8"/>
        <v>8573</v>
      </c>
    </row>
    <row r="58" spans="1:7" x14ac:dyDescent="0.25">
      <c r="A58" s="42" t="str">
        <f t="shared" si="3"/>
        <v>PASAIA</v>
      </c>
      <c r="B58" s="41">
        <f t="shared" si="4"/>
        <v>7569</v>
      </c>
      <c r="C58" s="41">
        <f t="shared" si="5"/>
        <v>8573</v>
      </c>
      <c r="D58" s="41">
        <f t="shared" si="6"/>
        <v>20</v>
      </c>
      <c r="E58" s="42" t="str">
        <f t="shared" si="2"/>
        <v>AVILES</v>
      </c>
      <c r="F58" s="42">
        <f t="shared" si="9"/>
        <v>713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28892</v>
      </c>
      <c r="C59" s="41">
        <f t="shared" si="5"/>
        <v>36034</v>
      </c>
      <c r="D59" s="41">
        <f t="shared" si="6"/>
        <v>14</v>
      </c>
      <c r="E59" s="42" t="str">
        <f t="shared" si="2"/>
        <v>SANTANDER</v>
      </c>
      <c r="F59" s="42">
        <f t="shared" si="9"/>
        <v>616</v>
      </c>
      <c r="G59" s="42">
        <f t="shared" si="8"/>
        <v>361</v>
      </c>
    </row>
    <row r="60" spans="1:7" x14ac:dyDescent="0.25">
      <c r="A60" s="42" t="str">
        <f t="shared" si="3"/>
        <v>SANTANDER</v>
      </c>
      <c r="B60" s="41">
        <f t="shared" si="4"/>
        <v>616</v>
      </c>
      <c r="C60" s="41">
        <f t="shared" si="5"/>
        <v>361</v>
      </c>
      <c r="D60" s="41">
        <f t="shared" si="6"/>
        <v>22</v>
      </c>
      <c r="E60" s="42" t="str">
        <f t="shared" si="2"/>
        <v>MOTRIL</v>
      </c>
      <c r="F60" s="42">
        <f t="shared" si="9"/>
        <v>90</v>
      </c>
      <c r="G60" s="42">
        <f t="shared" si="8"/>
        <v>10104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MELILLA</v>
      </c>
      <c r="F61" s="42">
        <f t="shared" si="9"/>
        <v>8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3564982</v>
      </c>
      <c r="C62" s="41">
        <f t="shared" si="5"/>
        <v>2613643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25387189</v>
      </c>
      <c r="C63" s="41">
        <f t="shared" si="5"/>
        <v>26352921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170282</v>
      </c>
      <c r="C64" s="41">
        <f t="shared" si="5"/>
        <v>249977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21883</v>
      </c>
      <c r="C65" s="41">
        <f t="shared" si="5"/>
        <v>51318</v>
      </c>
      <c r="D65" s="41">
        <f t="shared" si="6"/>
        <v>15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Octubre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41977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492</v>
      </c>
      <c r="C8" s="30">
        <v>39</v>
      </c>
      <c r="D8" s="30">
        <v>18869</v>
      </c>
      <c r="E8" s="30">
        <v>18062</v>
      </c>
      <c r="F8" s="13">
        <f t="shared" ref="F8:F35" si="0">((E8*100)/D8)-100</f>
        <v>-4.2768562191955084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4524269</v>
      </c>
      <c r="C11" s="29">
        <v>4447568</v>
      </c>
      <c r="D11" s="29">
        <v>41099979</v>
      </c>
      <c r="E11" s="29">
        <v>42945142</v>
      </c>
      <c r="F11" s="10">
        <f t="shared" si="0"/>
        <v>4.4894499824440288</v>
      </c>
      <c r="G11" s="1"/>
      <c r="H11" s="1"/>
      <c r="I11" s="1"/>
    </row>
    <row r="12" spans="1:12" x14ac:dyDescent="0.25">
      <c r="A12" s="11" t="s">
        <v>49</v>
      </c>
      <c r="B12" s="30">
        <v>38</v>
      </c>
      <c r="C12" s="30">
        <v>0</v>
      </c>
      <c r="D12" s="30">
        <v>38</v>
      </c>
      <c r="E12" s="30">
        <v>5410</v>
      </c>
      <c r="F12" s="13">
        <f t="shared" si="0"/>
        <v>14136.842105263158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0</v>
      </c>
      <c r="D13" s="29">
        <v>57</v>
      </c>
      <c r="E13" s="29">
        <v>107</v>
      </c>
      <c r="F13" s="10">
        <f t="shared" si="0"/>
        <v>87.719298245614027</v>
      </c>
      <c r="G13" s="1"/>
      <c r="H13" s="1"/>
      <c r="I13" s="1"/>
    </row>
    <row r="14" spans="1:12" x14ac:dyDescent="0.25">
      <c r="A14" s="11" t="s">
        <v>51</v>
      </c>
      <c r="B14" s="30">
        <v>231452</v>
      </c>
      <c r="C14" s="30">
        <v>260407</v>
      </c>
      <c r="D14" s="30">
        <v>2753703</v>
      </c>
      <c r="E14" s="30">
        <v>2550308</v>
      </c>
      <c r="F14" s="13">
        <f t="shared" si="0"/>
        <v>-7.3862359157832174</v>
      </c>
      <c r="G14" s="1"/>
      <c r="H14" s="1"/>
      <c r="I14" s="1"/>
    </row>
    <row r="15" spans="1:12" x14ac:dyDescent="0.25">
      <c r="A15" s="8" t="s">
        <v>52</v>
      </c>
      <c r="B15" s="29">
        <v>302</v>
      </c>
      <c r="C15" s="29">
        <v>7243</v>
      </c>
      <c r="D15" s="29">
        <v>13503</v>
      </c>
      <c r="E15" s="29">
        <v>17971</v>
      </c>
      <c r="F15" s="10">
        <f t="shared" si="0"/>
        <v>33.088943197807907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11</v>
      </c>
      <c r="D16" s="30">
        <v>0</v>
      </c>
      <c r="E16" s="30">
        <v>1007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312</v>
      </c>
      <c r="C17" s="29">
        <v>8900</v>
      </c>
      <c r="D17" s="29">
        <v>22110</v>
      </c>
      <c r="E17" s="29">
        <v>109084</v>
      </c>
      <c r="F17" s="10">
        <f t="shared" si="0"/>
        <v>393.36951605608323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214</v>
      </c>
      <c r="E20" s="30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529966</v>
      </c>
      <c r="C22" s="30">
        <v>662058</v>
      </c>
      <c r="D22" s="30">
        <v>6806186</v>
      </c>
      <c r="E22" s="30">
        <v>6402945</v>
      </c>
      <c r="F22" s="13">
        <f t="shared" si="0"/>
        <v>-5.9246250396330566</v>
      </c>
      <c r="G22" s="1"/>
      <c r="H22" s="1"/>
      <c r="I22" s="1"/>
    </row>
    <row r="23" spans="1:9" x14ac:dyDescent="0.25">
      <c r="A23" s="8" t="s">
        <v>60</v>
      </c>
      <c r="B23" s="29">
        <v>47615</v>
      </c>
      <c r="C23" s="29">
        <v>0</v>
      </c>
      <c r="D23" s="29">
        <v>738781</v>
      </c>
      <c r="E23" s="29">
        <v>175163</v>
      </c>
      <c r="F23" s="10">
        <f t="shared" si="0"/>
        <v>-76.290267345803429</v>
      </c>
      <c r="G23" s="1"/>
      <c r="H23" s="1"/>
      <c r="I23" s="1"/>
    </row>
    <row r="24" spans="1:9" x14ac:dyDescent="0.25">
      <c r="A24" s="11" t="s">
        <v>61</v>
      </c>
      <c r="B24" s="30">
        <v>1825</v>
      </c>
      <c r="C24" s="30">
        <v>2681</v>
      </c>
      <c r="D24" s="30">
        <v>25268</v>
      </c>
      <c r="E24" s="30">
        <v>16349</v>
      </c>
      <c r="F24" s="13">
        <f t="shared" si="0"/>
        <v>-35.297609624821902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90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3716</v>
      </c>
      <c r="C28" s="30">
        <v>2047</v>
      </c>
      <c r="D28" s="30">
        <v>30814</v>
      </c>
      <c r="E28" s="30">
        <v>26396</v>
      </c>
      <c r="F28" s="13">
        <f t="shared" si="0"/>
        <v>-14.337638735639644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90289</v>
      </c>
      <c r="C31" s="29">
        <v>59446</v>
      </c>
      <c r="D31" s="29">
        <v>768704</v>
      </c>
      <c r="E31" s="29">
        <v>715193</v>
      </c>
      <c r="F31" s="10">
        <f t="shared" si="0"/>
        <v>-6.9611970277245803</v>
      </c>
      <c r="G31" s="1"/>
      <c r="H31" s="1"/>
      <c r="I31" s="1"/>
    </row>
    <row r="32" spans="1:9" x14ac:dyDescent="0.25">
      <c r="A32" s="11" t="s">
        <v>69</v>
      </c>
      <c r="B32" s="30">
        <v>2516250</v>
      </c>
      <c r="C32" s="30">
        <v>2605620</v>
      </c>
      <c r="D32" s="30">
        <v>26189149</v>
      </c>
      <c r="E32" s="30">
        <v>25326814</v>
      </c>
      <c r="F32" s="13">
        <f t="shared" si="0"/>
        <v>-3.2927186752040001</v>
      </c>
      <c r="G32" s="1"/>
      <c r="H32" s="1"/>
      <c r="I32" s="1"/>
    </row>
    <row r="33" spans="1:9" x14ac:dyDescent="0.25">
      <c r="A33" s="8" t="s">
        <v>70</v>
      </c>
      <c r="B33" s="29">
        <v>5497</v>
      </c>
      <c r="C33" s="29">
        <v>10388</v>
      </c>
      <c r="D33" s="29">
        <v>99417</v>
      </c>
      <c r="E33" s="29">
        <v>83741</v>
      </c>
      <c r="F33" s="10">
        <f t="shared" si="0"/>
        <v>-15.767927014494504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0</v>
      </c>
      <c r="E34" s="30">
        <v>94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7952023</v>
      </c>
      <c r="C35" s="15">
        <f t="shared" ref="C35:E35" si="1">SUM(C7:C34)</f>
        <v>8066408</v>
      </c>
      <c r="D35" s="15">
        <f t="shared" si="1"/>
        <v>78566792</v>
      </c>
      <c r="E35" s="15">
        <f t="shared" si="1"/>
        <v>78393876</v>
      </c>
      <c r="F35" s="16">
        <f t="shared" si="0"/>
        <v>-0.22008789667776796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42945142</v>
      </c>
      <c r="G38" s="42">
        <f>LOOKUP(E38,$A$38:$A$65,$C$38:$C$65)</f>
        <v>41099979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18062</v>
      </c>
      <c r="C39" s="41">
        <f t="shared" ref="C39:C65" si="5">D8</f>
        <v>18869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25326814</v>
      </c>
      <c r="G39" s="42">
        <f t="shared" ref="G39:G65" si="8">LOOKUP(E39,$A$38:$A$65,$C$38:$C$65)</f>
        <v>26189149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6402945</v>
      </c>
      <c r="G40" s="42">
        <f t="shared" si="8"/>
        <v>6806186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2550308</v>
      </c>
      <c r="G41" s="42">
        <f t="shared" si="8"/>
        <v>2753703</v>
      </c>
    </row>
    <row r="42" spans="1:9" x14ac:dyDescent="0.25">
      <c r="A42" s="42" t="str">
        <f t="shared" si="3"/>
        <v>BAHIA DE ALGECIRAS</v>
      </c>
      <c r="B42" s="41">
        <f t="shared" si="4"/>
        <v>42945142</v>
      </c>
      <c r="C42" s="41">
        <f t="shared" si="5"/>
        <v>41099979</v>
      </c>
      <c r="D42" s="41">
        <f t="shared" si="6"/>
        <v>1</v>
      </c>
      <c r="E42" s="42" t="str">
        <f t="shared" si="2"/>
        <v>TARRAGONA</v>
      </c>
      <c r="F42" s="42">
        <f t="shared" si="7"/>
        <v>715193</v>
      </c>
      <c r="G42" s="42">
        <f t="shared" si="8"/>
        <v>768704</v>
      </c>
    </row>
    <row r="43" spans="1:9" x14ac:dyDescent="0.25">
      <c r="A43" s="42" t="str">
        <f t="shared" si="3"/>
        <v>BAHIA DE CADIZ</v>
      </c>
      <c r="B43" s="41">
        <f t="shared" si="4"/>
        <v>5410</v>
      </c>
      <c r="C43" s="41">
        <f t="shared" si="5"/>
        <v>38</v>
      </c>
      <c r="D43" s="41">
        <f t="shared" si="6"/>
        <v>13</v>
      </c>
      <c r="E43" s="42" t="str">
        <f t="shared" si="2"/>
        <v>MALAGA</v>
      </c>
      <c r="F43" s="42">
        <f t="shared" si="7"/>
        <v>175163</v>
      </c>
      <c r="G43" s="42">
        <f t="shared" si="8"/>
        <v>738781</v>
      </c>
    </row>
    <row r="44" spans="1:9" x14ac:dyDescent="0.25">
      <c r="A44" s="42" t="str">
        <f t="shared" si="3"/>
        <v>BALEARES</v>
      </c>
      <c r="B44" s="41">
        <f t="shared" si="4"/>
        <v>107</v>
      </c>
      <c r="C44" s="41">
        <f t="shared" si="5"/>
        <v>57</v>
      </c>
      <c r="D44" s="41">
        <f t="shared" si="6"/>
        <v>15</v>
      </c>
      <c r="E44" s="42" t="str">
        <f t="shared" si="2"/>
        <v>CASTELLON</v>
      </c>
      <c r="F44" s="42">
        <f t="shared" si="7"/>
        <v>109084</v>
      </c>
      <c r="G44" s="42">
        <f t="shared" si="8"/>
        <v>22110</v>
      </c>
    </row>
    <row r="45" spans="1:9" x14ac:dyDescent="0.25">
      <c r="A45" s="42" t="str">
        <f t="shared" si="3"/>
        <v>BARCELONA</v>
      </c>
      <c r="B45" s="41">
        <f t="shared" si="4"/>
        <v>2550308</v>
      </c>
      <c r="C45" s="41">
        <f t="shared" si="5"/>
        <v>2753703</v>
      </c>
      <c r="D45" s="41">
        <f t="shared" si="6"/>
        <v>4</v>
      </c>
      <c r="E45" s="42" t="str">
        <f t="shared" si="2"/>
        <v>VIGO</v>
      </c>
      <c r="F45" s="42">
        <f t="shared" si="7"/>
        <v>83741</v>
      </c>
      <c r="G45" s="42">
        <f t="shared" si="8"/>
        <v>99417</v>
      </c>
    </row>
    <row r="46" spans="1:9" x14ac:dyDescent="0.25">
      <c r="A46" s="42" t="str">
        <f t="shared" si="3"/>
        <v>BILBAO</v>
      </c>
      <c r="B46" s="41">
        <f t="shared" si="4"/>
        <v>17971</v>
      </c>
      <c r="C46" s="41">
        <f t="shared" si="5"/>
        <v>13503</v>
      </c>
      <c r="D46" s="41">
        <f t="shared" si="6"/>
        <v>11</v>
      </c>
      <c r="E46" s="42" t="str">
        <f t="shared" si="2"/>
        <v>SANTA CRUZ DE TENERIFE</v>
      </c>
      <c r="F46" s="42">
        <f t="shared" si="7"/>
        <v>26396</v>
      </c>
      <c r="G46" s="42">
        <f t="shared" si="8"/>
        <v>30814</v>
      </c>
    </row>
    <row r="47" spans="1:9" x14ac:dyDescent="0.25">
      <c r="A47" s="42" t="str">
        <f t="shared" si="3"/>
        <v>CARTAGENA</v>
      </c>
      <c r="B47" s="41">
        <f t="shared" si="4"/>
        <v>1007</v>
      </c>
      <c r="C47" s="41">
        <f t="shared" si="5"/>
        <v>0</v>
      </c>
      <c r="D47" s="41">
        <f t="shared" si="6"/>
        <v>14</v>
      </c>
      <c r="E47" s="42" t="str">
        <f t="shared" si="2"/>
        <v>ALICANTE</v>
      </c>
      <c r="F47" s="42">
        <f t="shared" si="7"/>
        <v>18062</v>
      </c>
      <c r="G47" s="42">
        <f t="shared" si="8"/>
        <v>18869</v>
      </c>
    </row>
    <row r="48" spans="1:9" x14ac:dyDescent="0.25">
      <c r="A48" s="42" t="str">
        <f t="shared" si="3"/>
        <v>CASTELLON</v>
      </c>
      <c r="B48" s="41">
        <f t="shared" si="4"/>
        <v>109084</v>
      </c>
      <c r="C48" s="41">
        <f t="shared" si="5"/>
        <v>22110</v>
      </c>
      <c r="D48" s="41">
        <f t="shared" si="6"/>
        <v>7</v>
      </c>
      <c r="E48" s="42" t="str">
        <f t="shared" si="2"/>
        <v>BILBAO</v>
      </c>
      <c r="F48" s="42">
        <f t="shared" si="7"/>
        <v>17971</v>
      </c>
      <c r="G48" s="42">
        <f t="shared" si="8"/>
        <v>13503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MARIN Y RIA DE PONTEVEDRA</v>
      </c>
      <c r="F49" s="42">
        <f t="shared" si="7"/>
        <v>16349</v>
      </c>
      <c r="G49" s="42">
        <f t="shared" si="8"/>
        <v>25268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5410</v>
      </c>
      <c r="G50" s="42">
        <f t="shared" si="8"/>
        <v>38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214</v>
      </c>
      <c r="D51" s="41">
        <f t="shared" si="6"/>
        <v>28</v>
      </c>
      <c r="E51" s="42" t="str">
        <f t="shared" si="2"/>
        <v>CARTAGENA</v>
      </c>
      <c r="F51" s="42">
        <f t="shared" si="7"/>
        <v>1007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107</v>
      </c>
      <c r="G52" s="42">
        <f t="shared" si="8"/>
        <v>57</v>
      </c>
    </row>
    <row r="53" spans="1:7" x14ac:dyDescent="0.25">
      <c r="A53" s="42" t="str">
        <f t="shared" si="3"/>
        <v>LAS PALMAS</v>
      </c>
      <c r="B53" s="41">
        <f t="shared" si="4"/>
        <v>6402945</v>
      </c>
      <c r="C53" s="41">
        <f t="shared" si="5"/>
        <v>6806186</v>
      </c>
      <c r="D53" s="41">
        <f t="shared" si="6"/>
        <v>3</v>
      </c>
      <c r="E53" s="42" t="str">
        <f t="shared" si="2"/>
        <v>VILAGARCIA</v>
      </c>
      <c r="F53" s="42">
        <f t="shared" si="7"/>
        <v>94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175163</v>
      </c>
      <c r="C54" s="41">
        <f t="shared" si="5"/>
        <v>738781</v>
      </c>
      <c r="D54" s="41">
        <f t="shared" si="6"/>
        <v>6</v>
      </c>
      <c r="E54" s="42" t="str">
        <f t="shared" si="2"/>
        <v>MOTRIL</v>
      </c>
      <c r="F54" s="42">
        <f t="shared" si="7"/>
        <v>90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16349</v>
      </c>
      <c r="C55" s="41">
        <f t="shared" si="5"/>
        <v>25268</v>
      </c>
      <c r="D55" s="41">
        <f t="shared" si="6"/>
        <v>12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90</v>
      </c>
      <c r="C57" s="41">
        <f t="shared" si="5"/>
        <v>0</v>
      </c>
      <c r="D57" s="41">
        <f t="shared" si="6"/>
        <v>17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26396</v>
      </c>
      <c r="C59" s="41">
        <f t="shared" si="5"/>
        <v>30814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715193</v>
      </c>
      <c r="C62" s="41">
        <f t="shared" si="5"/>
        <v>768704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25326814</v>
      </c>
      <c r="C63" s="41">
        <f t="shared" si="5"/>
        <v>26189149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83741</v>
      </c>
      <c r="C64" s="41">
        <f t="shared" si="5"/>
        <v>99417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94</v>
      </c>
      <c r="C65" s="41">
        <f t="shared" si="5"/>
        <v>0</v>
      </c>
      <c r="D65" s="41">
        <f t="shared" si="6"/>
        <v>16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Octubre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41977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1">
        <v>3826</v>
      </c>
      <c r="C7" s="31">
        <v>1993</v>
      </c>
      <c r="D7" s="31">
        <v>46064</v>
      </c>
      <c r="E7" s="31">
        <v>22626</v>
      </c>
      <c r="F7" s="10">
        <f>((E7*100)/D7)-100</f>
        <v>-50.881382424452937</v>
      </c>
      <c r="G7" s="1"/>
      <c r="H7" s="1"/>
      <c r="I7" s="1"/>
    </row>
    <row r="8" spans="1:12" x14ac:dyDescent="0.25">
      <c r="A8" s="11" t="s">
        <v>45</v>
      </c>
      <c r="B8" s="32">
        <v>92846</v>
      </c>
      <c r="C8" s="32">
        <v>92439</v>
      </c>
      <c r="D8" s="32">
        <v>971000</v>
      </c>
      <c r="E8" s="32">
        <v>873235</v>
      </c>
      <c r="F8" s="13">
        <f t="shared" ref="F8:F35" si="0">((E8*100)/D8)-100</f>
        <v>-10.068486096807419</v>
      </c>
      <c r="G8" s="1"/>
      <c r="H8" s="1"/>
      <c r="I8" s="1"/>
    </row>
    <row r="9" spans="1:12" x14ac:dyDescent="0.25">
      <c r="A9" s="8" t="s">
        <v>46</v>
      </c>
      <c r="B9" s="31">
        <v>7187</v>
      </c>
      <c r="C9" s="31">
        <v>5351</v>
      </c>
      <c r="D9" s="31">
        <v>69706</v>
      </c>
      <c r="E9" s="31">
        <v>63587</v>
      </c>
      <c r="F9" s="10">
        <f t="shared" si="0"/>
        <v>-8.7782974205950666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12</v>
      </c>
      <c r="E10" s="3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1">
        <v>4835607</v>
      </c>
      <c r="C11" s="31">
        <v>4792325</v>
      </c>
      <c r="D11" s="31">
        <v>44131731</v>
      </c>
      <c r="E11" s="31">
        <v>45984092</v>
      </c>
      <c r="F11" s="10">
        <f t="shared" si="0"/>
        <v>4.1973449897081991</v>
      </c>
      <c r="G11" s="1"/>
      <c r="H11" s="1"/>
      <c r="I11" s="1"/>
    </row>
    <row r="12" spans="1:12" x14ac:dyDescent="0.25">
      <c r="A12" s="11" t="s">
        <v>49</v>
      </c>
      <c r="B12" s="32">
        <v>67185</v>
      </c>
      <c r="C12" s="32">
        <v>60651</v>
      </c>
      <c r="D12" s="32">
        <v>727459</v>
      </c>
      <c r="E12" s="32">
        <v>662746</v>
      </c>
      <c r="F12" s="13">
        <f t="shared" si="0"/>
        <v>-8.8957590737072536</v>
      </c>
      <c r="G12" s="1"/>
      <c r="H12" s="1"/>
      <c r="I12" s="1"/>
    </row>
    <row r="13" spans="1:12" x14ac:dyDescent="0.25">
      <c r="A13" s="8" t="s">
        <v>50</v>
      </c>
      <c r="B13" s="31">
        <v>18149</v>
      </c>
      <c r="C13" s="31">
        <v>24562</v>
      </c>
      <c r="D13" s="31">
        <v>209763</v>
      </c>
      <c r="E13" s="31">
        <v>246652</v>
      </c>
      <c r="F13" s="10">
        <f t="shared" si="0"/>
        <v>17.586037575740235</v>
      </c>
      <c r="G13" s="1"/>
      <c r="H13" s="1"/>
      <c r="I13" s="1"/>
    </row>
    <row r="14" spans="1:12" x14ac:dyDescent="0.25">
      <c r="A14" s="11" t="s">
        <v>51</v>
      </c>
      <c r="B14" s="32">
        <v>1437720</v>
      </c>
      <c r="C14" s="32">
        <v>1655832</v>
      </c>
      <c r="D14" s="32">
        <v>14361111</v>
      </c>
      <c r="E14" s="32">
        <v>14745934</v>
      </c>
      <c r="F14" s="13">
        <f t="shared" si="0"/>
        <v>2.6796185893974354</v>
      </c>
      <c r="G14" s="1"/>
      <c r="H14" s="1"/>
      <c r="I14" s="1"/>
    </row>
    <row r="15" spans="1:12" x14ac:dyDescent="0.25">
      <c r="A15" s="8" t="s">
        <v>52</v>
      </c>
      <c r="B15" s="31">
        <v>579088</v>
      </c>
      <c r="C15" s="31">
        <v>591244</v>
      </c>
      <c r="D15" s="31">
        <v>5228314</v>
      </c>
      <c r="E15" s="31">
        <v>5437265</v>
      </c>
      <c r="F15" s="10">
        <f t="shared" si="0"/>
        <v>3.9965273700087636</v>
      </c>
      <c r="G15" s="1"/>
      <c r="H15" s="1"/>
      <c r="I15" s="1"/>
    </row>
    <row r="16" spans="1:12" x14ac:dyDescent="0.25">
      <c r="A16" s="11" t="s">
        <v>53</v>
      </c>
      <c r="B16" s="32">
        <v>73963</v>
      </c>
      <c r="C16" s="32">
        <v>83338</v>
      </c>
      <c r="D16" s="32">
        <v>783171</v>
      </c>
      <c r="E16" s="32">
        <v>906860</v>
      </c>
      <c r="F16" s="13">
        <f t="shared" si="0"/>
        <v>15.793358027812573</v>
      </c>
      <c r="G16" s="1"/>
      <c r="H16" s="1"/>
      <c r="I16" s="1"/>
    </row>
    <row r="17" spans="1:9" x14ac:dyDescent="0.25">
      <c r="A17" s="8" t="s">
        <v>54</v>
      </c>
      <c r="B17" s="31">
        <v>208851</v>
      </c>
      <c r="C17" s="31">
        <v>202273</v>
      </c>
      <c r="D17" s="31">
        <v>2159736</v>
      </c>
      <c r="E17" s="31">
        <v>2286749</v>
      </c>
      <c r="F17" s="10">
        <f t="shared" si="0"/>
        <v>5.8809502642915561</v>
      </c>
      <c r="G17" s="1"/>
      <c r="H17" s="1"/>
      <c r="I17" s="1"/>
    </row>
    <row r="18" spans="1:9" x14ac:dyDescent="0.25">
      <c r="A18" s="11" t="s">
        <v>55</v>
      </c>
      <c r="B18" s="32">
        <v>9799</v>
      </c>
      <c r="C18" s="32">
        <v>10341</v>
      </c>
      <c r="D18" s="32">
        <v>80145</v>
      </c>
      <c r="E18" s="32">
        <v>96172</v>
      </c>
      <c r="F18" s="13">
        <f t="shared" si="0"/>
        <v>19.997504523051973</v>
      </c>
      <c r="G18" s="1"/>
      <c r="H18" s="1"/>
      <c r="I18" s="1"/>
    </row>
    <row r="19" spans="1:9" x14ac:dyDescent="0.25">
      <c r="A19" s="8" t="s">
        <v>56</v>
      </c>
      <c r="B19" s="31">
        <v>512</v>
      </c>
      <c r="C19" s="31">
        <v>679</v>
      </c>
      <c r="D19" s="31">
        <v>6515</v>
      </c>
      <c r="E19" s="31">
        <v>5337</v>
      </c>
      <c r="F19" s="10">
        <f t="shared" si="0"/>
        <v>-18.081350729086722</v>
      </c>
      <c r="G19" s="1"/>
      <c r="H19" s="1"/>
      <c r="I19" s="1"/>
    </row>
    <row r="20" spans="1:9" x14ac:dyDescent="0.25">
      <c r="A20" s="11" t="s">
        <v>57</v>
      </c>
      <c r="B20" s="32">
        <v>61214</v>
      </c>
      <c r="C20" s="32">
        <v>56967</v>
      </c>
      <c r="D20" s="32">
        <v>642401</v>
      </c>
      <c r="E20" s="32">
        <v>586964</v>
      </c>
      <c r="F20" s="13">
        <f t="shared" si="0"/>
        <v>-8.629656554083823</v>
      </c>
      <c r="G20" s="1"/>
      <c r="H20" s="1"/>
      <c r="I20" s="1"/>
    </row>
    <row r="21" spans="1:9" x14ac:dyDescent="0.25">
      <c r="A21" s="8" t="s">
        <v>58</v>
      </c>
      <c r="B21" s="31">
        <v>4227</v>
      </c>
      <c r="C21" s="31">
        <v>3029</v>
      </c>
      <c r="D21" s="31">
        <v>12531</v>
      </c>
      <c r="E21" s="31">
        <v>52887</v>
      </c>
      <c r="F21" s="10">
        <f t="shared" si="0"/>
        <v>322.04931769212351</v>
      </c>
      <c r="G21" s="1"/>
      <c r="H21" s="1"/>
      <c r="I21" s="1"/>
    </row>
    <row r="22" spans="1:9" x14ac:dyDescent="0.25">
      <c r="A22" s="11" t="s">
        <v>59</v>
      </c>
      <c r="B22" s="32">
        <v>804216</v>
      </c>
      <c r="C22" s="32">
        <v>973623</v>
      </c>
      <c r="D22" s="32">
        <v>9351850</v>
      </c>
      <c r="E22" s="32">
        <v>9151746</v>
      </c>
      <c r="F22" s="13">
        <f t="shared" si="0"/>
        <v>-2.1397263643022484</v>
      </c>
      <c r="G22" s="1"/>
      <c r="H22" s="1"/>
      <c r="I22" s="1"/>
    </row>
    <row r="23" spans="1:9" x14ac:dyDescent="0.25">
      <c r="A23" s="8" t="s">
        <v>60</v>
      </c>
      <c r="B23" s="31">
        <v>76390</v>
      </c>
      <c r="C23" s="31">
        <v>26135</v>
      </c>
      <c r="D23" s="31">
        <v>982756</v>
      </c>
      <c r="E23" s="31">
        <v>456010</v>
      </c>
      <c r="F23" s="10">
        <f t="shared" si="0"/>
        <v>-53.598858719763605</v>
      </c>
      <c r="G23" s="1"/>
      <c r="H23" s="1"/>
      <c r="I23" s="1"/>
    </row>
    <row r="24" spans="1:9" x14ac:dyDescent="0.25">
      <c r="A24" s="11" t="s">
        <v>61</v>
      </c>
      <c r="B24" s="32">
        <v>24494</v>
      </c>
      <c r="C24" s="32">
        <v>22103</v>
      </c>
      <c r="D24" s="32">
        <v>228372</v>
      </c>
      <c r="E24" s="32">
        <v>202574</v>
      </c>
      <c r="F24" s="13">
        <f t="shared" si="0"/>
        <v>-11.296481179829399</v>
      </c>
      <c r="G24" s="1"/>
      <c r="H24" s="1"/>
      <c r="I24" s="1"/>
    </row>
    <row r="25" spans="1:9" x14ac:dyDescent="0.25">
      <c r="A25" s="8" t="s">
        <v>62</v>
      </c>
      <c r="B25" s="31">
        <v>23278</v>
      </c>
      <c r="C25" s="31">
        <v>16311</v>
      </c>
      <c r="D25" s="31">
        <v>215211</v>
      </c>
      <c r="E25" s="31">
        <v>228791</v>
      </c>
      <c r="F25" s="10">
        <f t="shared" si="0"/>
        <v>6.3100863803430087</v>
      </c>
      <c r="G25" s="1"/>
      <c r="H25" s="1"/>
      <c r="I25" s="1"/>
    </row>
    <row r="26" spans="1:9" x14ac:dyDescent="0.25">
      <c r="A26" s="11" t="s">
        <v>63</v>
      </c>
      <c r="B26" s="32">
        <v>6253</v>
      </c>
      <c r="C26" s="32">
        <v>0</v>
      </c>
      <c r="D26" s="32">
        <v>45021</v>
      </c>
      <c r="E26" s="32">
        <v>15377</v>
      </c>
      <c r="F26" s="13">
        <f t="shared" si="0"/>
        <v>-65.844827969169941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173</v>
      </c>
      <c r="D27" s="31">
        <v>0</v>
      </c>
      <c r="E27" s="31">
        <v>195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224060</v>
      </c>
      <c r="C28" s="32">
        <v>237866</v>
      </c>
      <c r="D28" s="32">
        <v>1998301</v>
      </c>
      <c r="E28" s="32">
        <v>2045629</v>
      </c>
      <c r="F28" s="13">
        <f t="shared" si="0"/>
        <v>2.3684119659650804</v>
      </c>
      <c r="G28" s="1"/>
      <c r="H28" s="1"/>
      <c r="I28" s="1"/>
    </row>
    <row r="29" spans="1:9" x14ac:dyDescent="0.25">
      <c r="A29" s="8" t="s">
        <v>66</v>
      </c>
      <c r="B29" s="31">
        <v>1058</v>
      </c>
      <c r="C29" s="31">
        <v>631</v>
      </c>
      <c r="D29" s="31">
        <v>11876</v>
      </c>
      <c r="E29" s="31">
        <v>9632</v>
      </c>
      <c r="F29" s="10">
        <f t="shared" si="0"/>
        <v>-18.895250926237793</v>
      </c>
      <c r="G29" s="1"/>
      <c r="H29" s="1"/>
      <c r="I29" s="1"/>
    </row>
    <row r="30" spans="1:9" x14ac:dyDescent="0.25">
      <c r="A30" s="11" t="s">
        <v>67</v>
      </c>
      <c r="B30" s="32">
        <v>90978</v>
      </c>
      <c r="C30" s="32">
        <v>120061</v>
      </c>
      <c r="D30" s="32">
        <v>879483</v>
      </c>
      <c r="E30" s="32">
        <v>1050789</v>
      </c>
      <c r="F30" s="13">
        <f t="shared" si="0"/>
        <v>19.47803425421526</v>
      </c>
      <c r="G30" s="1"/>
      <c r="H30" s="1"/>
      <c r="I30" s="1"/>
    </row>
    <row r="31" spans="1:9" x14ac:dyDescent="0.25">
      <c r="A31" s="8" t="s">
        <v>68</v>
      </c>
      <c r="B31" s="31">
        <v>160242</v>
      </c>
      <c r="C31" s="31">
        <v>126144</v>
      </c>
      <c r="D31" s="31">
        <v>1333328</v>
      </c>
      <c r="E31" s="31">
        <v>1429304</v>
      </c>
      <c r="F31" s="10">
        <f t="shared" si="0"/>
        <v>7.1982287929151738</v>
      </c>
      <c r="G31" s="1"/>
      <c r="H31" s="1"/>
      <c r="I31" s="1"/>
    </row>
    <row r="32" spans="1:9" x14ac:dyDescent="0.25">
      <c r="A32" s="11" t="s">
        <v>69</v>
      </c>
      <c r="B32" s="32">
        <v>4103594</v>
      </c>
      <c r="C32" s="32">
        <v>4401103</v>
      </c>
      <c r="D32" s="32">
        <v>41466540</v>
      </c>
      <c r="E32" s="32">
        <v>41187089</v>
      </c>
      <c r="F32" s="13">
        <f t="shared" si="0"/>
        <v>-0.67391926116816592</v>
      </c>
      <c r="G32" s="1"/>
      <c r="H32" s="1"/>
      <c r="I32" s="1"/>
    </row>
    <row r="33" spans="1:9" x14ac:dyDescent="0.25">
      <c r="A33" s="8" t="s">
        <v>70</v>
      </c>
      <c r="B33" s="31">
        <v>199227</v>
      </c>
      <c r="C33" s="31">
        <v>211277</v>
      </c>
      <c r="D33" s="31">
        <v>2002368</v>
      </c>
      <c r="E33" s="31">
        <v>1983194</v>
      </c>
      <c r="F33" s="10">
        <f t="shared" si="0"/>
        <v>-0.95756624156997816</v>
      </c>
      <c r="G33" s="1"/>
      <c r="H33" s="1"/>
      <c r="I33" s="1"/>
    </row>
    <row r="34" spans="1:9" x14ac:dyDescent="0.25">
      <c r="A34" s="11" t="s">
        <v>71</v>
      </c>
      <c r="B34" s="32">
        <v>21324</v>
      </c>
      <c r="C34" s="32">
        <v>21506</v>
      </c>
      <c r="D34" s="32">
        <v>222448</v>
      </c>
      <c r="E34" s="32">
        <v>238843</v>
      </c>
      <c r="F34" s="13">
        <f t="shared" si="0"/>
        <v>7.3702618139969758</v>
      </c>
      <c r="G34" s="1"/>
      <c r="H34" s="1"/>
      <c r="I34" s="1"/>
    </row>
    <row r="35" spans="1:9" x14ac:dyDescent="0.25">
      <c r="A35" s="14" t="s">
        <v>72</v>
      </c>
      <c r="B35" s="15">
        <f>SUM(B7:B34)</f>
        <v>13135288</v>
      </c>
      <c r="C35" s="15">
        <f t="shared" ref="C35:E35" si="1">SUM(C7:C34)</f>
        <v>13737957</v>
      </c>
      <c r="D35" s="15">
        <f t="shared" si="1"/>
        <v>128167213</v>
      </c>
      <c r="E35" s="15">
        <f t="shared" si="1"/>
        <v>129970279</v>
      </c>
      <c r="F35" s="16">
        <f t="shared" si="0"/>
        <v>1.406807527288592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22626</v>
      </c>
      <c r="C38" s="41">
        <f>D7</f>
        <v>46064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45984092</v>
      </c>
      <c r="G38" s="42">
        <f>LOOKUP(E38,$A$38:$A$65,$C$38:$C$65)</f>
        <v>44131731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873235</v>
      </c>
      <c r="C39" s="41">
        <f t="shared" ref="C39:C65" si="5">D8</f>
        <v>971000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41187089</v>
      </c>
      <c r="G39" s="42">
        <f t="shared" ref="G39:G65" si="8">LOOKUP(E39,$A$38:$A$65,$C$38:$C$65)</f>
        <v>41466540</v>
      </c>
    </row>
    <row r="40" spans="1:9" x14ac:dyDescent="0.25">
      <c r="A40" s="42" t="str">
        <f t="shared" si="3"/>
        <v>ALMERIA</v>
      </c>
      <c r="B40" s="41">
        <f t="shared" si="4"/>
        <v>63587</v>
      </c>
      <c r="C40" s="41">
        <f t="shared" si="5"/>
        <v>69706</v>
      </c>
      <c r="D40" s="41">
        <f t="shared" si="6"/>
        <v>21</v>
      </c>
      <c r="E40" s="42" t="str">
        <f t="shared" si="2"/>
        <v>BARCELONA</v>
      </c>
      <c r="F40" s="42">
        <f t="shared" si="7"/>
        <v>14745934</v>
      </c>
      <c r="G40" s="42">
        <f t="shared" si="8"/>
        <v>14361111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12</v>
      </c>
      <c r="D41" s="41">
        <f t="shared" si="6"/>
        <v>28</v>
      </c>
      <c r="E41" s="42" t="str">
        <f t="shared" si="2"/>
        <v>LAS PALMAS</v>
      </c>
      <c r="F41" s="42">
        <f t="shared" si="7"/>
        <v>9151746</v>
      </c>
      <c r="G41" s="42">
        <f t="shared" si="8"/>
        <v>9351850</v>
      </c>
    </row>
    <row r="42" spans="1:9" x14ac:dyDescent="0.25">
      <c r="A42" s="42" t="str">
        <f t="shared" si="3"/>
        <v>BAHIA DE ALGECIRAS</v>
      </c>
      <c r="B42" s="41">
        <f t="shared" si="4"/>
        <v>45984092</v>
      </c>
      <c r="C42" s="41">
        <f t="shared" si="5"/>
        <v>44131731</v>
      </c>
      <c r="D42" s="41">
        <f t="shared" si="6"/>
        <v>1</v>
      </c>
      <c r="E42" s="42" t="str">
        <f t="shared" si="2"/>
        <v>BILBAO</v>
      </c>
      <c r="F42" s="42">
        <f t="shared" si="7"/>
        <v>5437265</v>
      </c>
      <c r="G42" s="42">
        <f t="shared" si="8"/>
        <v>5228314</v>
      </c>
    </row>
    <row r="43" spans="1:9" x14ac:dyDescent="0.25">
      <c r="A43" s="42" t="str">
        <f t="shared" si="3"/>
        <v>BAHIA DE CADIZ</v>
      </c>
      <c r="B43" s="41">
        <f t="shared" si="4"/>
        <v>662746</v>
      </c>
      <c r="C43" s="41">
        <f t="shared" si="5"/>
        <v>727459</v>
      </c>
      <c r="D43" s="41">
        <f t="shared" si="6"/>
        <v>13</v>
      </c>
      <c r="E43" s="42" t="str">
        <f t="shared" si="2"/>
        <v>CASTELLON</v>
      </c>
      <c r="F43" s="42">
        <f t="shared" si="7"/>
        <v>2286749</v>
      </c>
      <c r="G43" s="42">
        <f t="shared" si="8"/>
        <v>2159736</v>
      </c>
    </row>
    <row r="44" spans="1:9" x14ac:dyDescent="0.25">
      <c r="A44" s="42" t="str">
        <f t="shared" si="3"/>
        <v>BALEARES</v>
      </c>
      <c r="B44" s="41">
        <f t="shared" si="4"/>
        <v>246652</v>
      </c>
      <c r="C44" s="41">
        <f t="shared" si="5"/>
        <v>209763</v>
      </c>
      <c r="D44" s="41">
        <f t="shared" si="6"/>
        <v>16</v>
      </c>
      <c r="E44" s="42" t="str">
        <f t="shared" si="2"/>
        <v>SANTA CRUZ DE TENERIFE</v>
      </c>
      <c r="F44" s="42">
        <f t="shared" si="7"/>
        <v>2045629</v>
      </c>
      <c r="G44" s="42">
        <f t="shared" si="8"/>
        <v>1998301</v>
      </c>
    </row>
    <row r="45" spans="1:9" x14ac:dyDescent="0.25">
      <c r="A45" s="42" t="str">
        <f t="shared" si="3"/>
        <v>BARCELONA</v>
      </c>
      <c r="B45" s="41">
        <f t="shared" si="4"/>
        <v>14745934</v>
      </c>
      <c r="C45" s="41">
        <f t="shared" si="5"/>
        <v>14361111</v>
      </c>
      <c r="D45" s="41">
        <f t="shared" si="6"/>
        <v>3</v>
      </c>
      <c r="E45" s="42" t="str">
        <f t="shared" si="2"/>
        <v>VIGO</v>
      </c>
      <c r="F45" s="42">
        <f t="shared" si="7"/>
        <v>1983194</v>
      </c>
      <c r="G45" s="42">
        <f t="shared" si="8"/>
        <v>2002368</v>
      </c>
    </row>
    <row r="46" spans="1:9" x14ac:dyDescent="0.25">
      <c r="A46" s="42" t="str">
        <f t="shared" si="3"/>
        <v>BILBAO</v>
      </c>
      <c r="B46" s="41">
        <f t="shared" si="4"/>
        <v>5437265</v>
      </c>
      <c r="C46" s="41">
        <f t="shared" si="5"/>
        <v>5228314</v>
      </c>
      <c r="D46" s="41">
        <f t="shared" si="6"/>
        <v>5</v>
      </c>
      <c r="E46" s="42" t="str">
        <f t="shared" si="2"/>
        <v>TARRAGONA</v>
      </c>
      <c r="F46" s="42">
        <f t="shared" si="7"/>
        <v>1429304</v>
      </c>
      <c r="G46" s="42">
        <f t="shared" si="8"/>
        <v>1333328</v>
      </c>
    </row>
    <row r="47" spans="1:9" x14ac:dyDescent="0.25">
      <c r="A47" s="42" t="str">
        <f t="shared" si="3"/>
        <v>CARTAGENA</v>
      </c>
      <c r="B47" s="41">
        <f t="shared" si="4"/>
        <v>906860</v>
      </c>
      <c r="C47" s="41">
        <f t="shared" si="5"/>
        <v>783171</v>
      </c>
      <c r="D47" s="41">
        <f t="shared" si="6"/>
        <v>11</v>
      </c>
      <c r="E47" s="42" t="str">
        <f t="shared" si="2"/>
        <v>SEVILLA</v>
      </c>
      <c r="F47" s="42">
        <f t="shared" si="7"/>
        <v>1050789</v>
      </c>
      <c r="G47" s="42">
        <f t="shared" si="8"/>
        <v>879483</v>
      </c>
    </row>
    <row r="48" spans="1:9" x14ac:dyDescent="0.25">
      <c r="A48" s="42" t="str">
        <f t="shared" si="3"/>
        <v>CASTELLON</v>
      </c>
      <c r="B48" s="41">
        <f t="shared" si="4"/>
        <v>2286749</v>
      </c>
      <c r="C48" s="41">
        <f t="shared" si="5"/>
        <v>2159736</v>
      </c>
      <c r="D48" s="41">
        <f t="shared" si="6"/>
        <v>6</v>
      </c>
      <c r="E48" s="42" t="str">
        <f t="shared" si="2"/>
        <v>CARTAGENA</v>
      </c>
      <c r="F48" s="42">
        <f t="shared" si="7"/>
        <v>906860</v>
      </c>
      <c r="G48" s="42">
        <f t="shared" si="8"/>
        <v>783171</v>
      </c>
    </row>
    <row r="49" spans="1:7" x14ac:dyDescent="0.25">
      <c r="A49" s="42" t="str">
        <f t="shared" si="3"/>
        <v>CEUTA</v>
      </c>
      <c r="B49" s="41">
        <f t="shared" si="4"/>
        <v>96172</v>
      </c>
      <c r="C49" s="41">
        <f t="shared" si="5"/>
        <v>80145</v>
      </c>
      <c r="D49" s="41">
        <f t="shared" si="6"/>
        <v>20</v>
      </c>
      <c r="E49" s="42" t="str">
        <f t="shared" si="2"/>
        <v>ALICANTE</v>
      </c>
      <c r="F49" s="42">
        <f t="shared" si="7"/>
        <v>873235</v>
      </c>
      <c r="G49" s="42">
        <f t="shared" si="8"/>
        <v>971000</v>
      </c>
    </row>
    <row r="50" spans="1:7" x14ac:dyDescent="0.25">
      <c r="A50" s="42" t="str">
        <f t="shared" si="3"/>
        <v>FERROL-SAN CIBRAO</v>
      </c>
      <c r="B50" s="41">
        <f t="shared" si="4"/>
        <v>5337</v>
      </c>
      <c r="C50" s="41">
        <f t="shared" si="5"/>
        <v>6515</v>
      </c>
      <c r="D50" s="41">
        <f t="shared" si="6"/>
        <v>26</v>
      </c>
      <c r="E50" s="42" t="str">
        <f t="shared" si="2"/>
        <v>BAHIA DE CADIZ</v>
      </c>
      <c r="F50" s="42">
        <f t="shared" si="7"/>
        <v>662746</v>
      </c>
      <c r="G50" s="42">
        <f t="shared" si="8"/>
        <v>727459</v>
      </c>
    </row>
    <row r="51" spans="1:7" x14ac:dyDescent="0.25">
      <c r="A51" s="42" t="str">
        <f t="shared" si="3"/>
        <v>GIJON</v>
      </c>
      <c r="B51" s="41">
        <f t="shared" si="4"/>
        <v>586964</v>
      </c>
      <c r="C51" s="41">
        <f t="shared" si="5"/>
        <v>642401</v>
      </c>
      <c r="D51" s="41">
        <f t="shared" si="6"/>
        <v>14</v>
      </c>
      <c r="E51" s="42" t="str">
        <f t="shared" si="2"/>
        <v>GIJON</v>
      </c>
      <c r="F51" s="42">
        <f t="shared" si="7"/>
        <v>586964</v>
      </c>
      <c r="G51" s="42">
        <f t="shared" si="8"/>
        <v>642401</v>
      </c>
    </row>
    <row r="52" spans="1:7" x14ac:dyDescent="0.25">
      <c r="A52" s="42" t="str">
        <f t="shared" si="3"/>
        <v>HUELVA</v>
      </c>
      <c r="B52" s="41">
        <f t="shared" si="4"/>
        <v>52887</v>
      </c>
      <c r="C52" s="41">
        <f t="shared" si="5"/>
        <v>12531</v>
      </c>
      <c r="D52" s="41">
        <f t="shared" si="6"/>
        <v>22</v>
      </c>
      <c r="E52" s="42" t="str">
        <f t="shared" si="2"/>
        <v>MALAGA</v>
      </c>
      <c r="F52" s="42">
        <f t="shared" si="7"/>
        <v>456010</v>
      </c>
      <c r="G52" s="42">
        <f t="shared" si="8"/>
        <v>982756</v>
      </c>
    </row>
    <row r="53" spans="1:7" x14ac:dyDescent="0.25">
      <c r="A53" s="42" t="str">
        <f t="shared" si="3"/>
        <v>LAS PALMAS</v>
      </c>
      <c r="B53" s="41">
        <f t="shared" si="4"/>
        <v>9151746</v>
      </c>
      <c r="C53" s="41">
        <f t="shared" si="5"/>
        <v>9351850</v>
      </c>
      <c r="D53" s="41">
        <f t="shared" si="6"/>
        <v>4</v>
      </c>
      <c r="E53" s="42" t="str">
        <f t="shared" si="2"/>
        <v>BALEARES</v>
      </c>
      <c r="F53" s="42">
        <f t="shared" si="7"/>
        <v>246652</v>
      </c>
      <c r="G53" s="42">
        <f t="shared" si="8"/>
        <v>209763</v>
      </c>
    </row>
    <row r="54" spans="1:7" x14ac:dyDescent="0.25">
      <c r="A54" s="42" t="str">
        <f t="shared" si="3"/>
        <v>MALAGA</v>
      </c>
      <c r="B54" s="41">
        <f t="shared" si="4"/>
        <v>456010</v>
      </c>
      <c r="C54" s="41">
        <f t="shared" si="5"/>
        <v>982756</v>
      </c>
      <c r="D54" s="41">
        <f t="shared" si="6"/>
        <v>15</v>
      </c>
      <c r="E54" s="42" t="str">
        <f t="shared" si="2"/>
        <v>VILAGARCIA</v>
      </c>
      <c r="F54" s="42">
        <f t="shared" si="7"/>
        <v>238843</v>
      </c>
      <c r="G54" s="42">
        <f t="shared" si="8"/>
        <v>222448</v>
      </c>
    </row>
    <row r="55" spans="1:7" x14ac:dyDescent="0.25">
      <c r="A55" s="42" t="str">
        <f t="shared" si="3"/>
        <v>MARIN Y RIA DE PONTEVEDRA</v>
      </c>
      <c r="B55" s="41">
        <f t="shared" si="4"/>
        <v>202574</v>
      </c>
      <c r="C55" s="41">
        <f t="shared" si="5"/>
        <v>228372</v>
      </c>
      <c r="D55" s="41">
        <f t="shared" si="6"/>
        <v>19</v>
      </c>
      <c r="E55" s="42" t="str">
        <f t="shared" si="2"/>
        <v>MELILLA</v>
      </c>
      <c r="F55" s="42">
        <f t="shared" ref="F55:F65" si="9">LOOKUP(E55,$A$38:$A$65,$B$38:$B$65)</f>
        <v>228791</v>
      </c>
      <c r="G55" s="42">
        <f t="shared" si="8"/>
        <v>215211</v>
      </c>
    </row>
    <row r="56" spans="1:7" x14ac:dyDescent="0.25">
      <c r="A56" s="42" t="str">
        <f t="shared" si="3"/>
        <v>MELILLA</v>
      </c>
      <c r="B56" s="41">
        <f t="shared" si="4"/>
        <v>228791</v>
      </c>
      <c r="C56" s="41">
        <f t="shared" si="5"/>
        <v>215211</v>
      </c>
      <c r="D56" s="41">
        <f t="shared" si="6"/>
        <v>18</v>
      </c>
      <c r="E56" s="42" t="str">
        <f t="shared" si="2"/>
        <v>MARIN Y RIA DE PONTEVEDRA</v>
      </c>
      <c r="F56" s="42">
        <f t="shared" si="9"/>
        <v>202574</v>
      </c>
      <c r="G56" s="42">
        <f t="shared" si="8"/>
        <v>228372</v>
      </c>
    </row>
    <row r="57" spans="1:7" x14ac:dyDescent="0.25">
      <c r="A57" s="42" t="str">
        <f t="shared" si="3"/>
        <v>MOTRIL</v>
      </c>
      <c r="B57" s="41">
        <f t="shared" si="4"/>
        <v>15377</v>
      </c>
      <c r="C57" s="41">
        <f t="shared" si="5"/>
        <v>45021</v>
      </c>
      <c r="D57" s="41">
        <f t="shared" si="6"/>
        <v>24</v>
      </c>
      <c r="E57" s="42" t="str">
        <f t="shared" si="2"/>
        <v>CEUTA</v>
      </c>
      <c r="F57" s="42">
        <f t="shared" si="9"/>
        <v>96172</v>
      </c>
      <c r="G57" s="42">
        <f t="shared" si="8"/>
        <v>80145</v>
      </c>
    </row>
    <row r="58" spans="1:7" x14ac:dyDescent="0.25">
      <c r="A58" s="42" t="str">
        <f t="shared" si="3"/>
        <v>PASAIA</v>
      </c>
      <c r="B58" s="41">
        <f t="shared" si="4"/>
        <v>195</v>
      </c>
      <c r="C58" s="41">
        <f t="shared" si="5"/>
        <v>0</v>
      </c>
      <c r="D58" s="41">
        <f t="shared" si="6"/>
        <v>27</v>
      </c>
      <c r="E58" s="42" t="str">
        <f t="shared" si="2"/>
        <v>ALMERIA</v>
      </c>
      <c r="F58" s="42">
        <f t="shared" si="9"/>
        <v>63587</v>
      </c>
      <c r="G58" s="42">
        <f t="shared" si="8"/>
        <v>69706</v>
      </c>
    </row>
    <row r="59" spans="1:7" x14ac:dyDescent="0.25">
      <c r="A59" s="42" t="str">
        <f t="shared" si="3"/>
        <v>SANTA CRUZ DE TENERIFE</v>
      </c>
      <c r="B59" s="41">
        <f t="shared" si="4"/>
        <v>2045629</v>
      </c>
      <c r="C59" s="41">
        <f t="shared" si="5"/>
        <v>1998301</v>
      </c>
      <c r="D59" s="41">
        <f t="shared" si="6"/>
        <v>7</v>
      </c>
      <c r="E59" s="42" t="str">
        <f t="shared" si="2"/>
        <v>HUELVA</v>
      </c>
      <c r="F59" s="42">
        <f t="shared" si="9"/>
        <v>52887</v>
      </c>
      <c r="G59" s="42">
        <f t="shared" si="8"/>
        <v>12531</v>
      </c>
    </row>
    <row r="60" spans="1:7" x14ac:dyDescent="0.25">
      <c r="A60" s="42" t="str">
        <f t="shared" si="3"/>
        <v>SANTANDER</v>
      </c>
      <c r="B60" s="41">
        <f t="shared" si="4"/>
        <v>9632</v>
      </c>
      <c r="C60" s="41">
        <f t="shared" si="5"/>
        <v>11876</v>
      </c>
      <c r="D60" s="41">
        <f t="shared" si="6"/>
        <v>25</v>
      </c>
      <c r="E60" s="42" t="str">
        <f t="shared" si="2"/>
        <v>A CORUÑA</v>
      </c>
      <c r="F60" s="42">
        <f t="shared" si="9"/>
        <v>22626</v>
      </c>
      <c r="G60" s="42">
        <f t="shared" si="8"/>
        <v>46064</v>
      </c>
    </row>
    <row r="61" spans="1:7" x14ac:dyDescent="0.25">
      <c r="A61" s="42" t="str">
        <f t="shared" si="3"/>
        <v>SEVILLA</v>
      </c>
      <c r="B61" s="41">
        <f t="shared" si="4"/>
        <v>1050789</v>
      </c>
      <c r="C61" s="41">
        <f t="shared" si="5"/>
        <v>879483</v>
      </c>
      <c r="D61" s="41">
        <f t="shared" si="6"/>
        <v>10</v>
      </c>
      <c r="E61" s="42" t="str">
        <f t="shared" si="2"/>
        <v>MOTRIL</v>
      </c>
      <c r="F61" s="42">
        <f t="shared" si="9"/>
        <v>15377</v>
      </c>
      <c r="G61" s="42">
        <f t="shared" si="8"/>
        <v>45021</v>
      </c>
    </row>
    <row r="62" spans="1:7" x14ac:dyDescent="0.25">
      <c r="A62" s="42" t="str">
        <f t="shared" si="3"/>
        <v>TARRAGONA</v>
      </c>
      <c r="B62" s="41">
        <f t="shared" si="4"/>
        <v>1429304</v>
      </c>
      <c r="C62" s="41">
        <f t="shared" si="5"/>
        <v>1333328</v>
      </c>
      <c r="D62" s="41">
        <f t="shared" si="6"/>
        <v>9</v>
      </c>
      <c r="E62" s="42" t="str">
        <f t="shared" si="2"/>
        <v>SANTANDER</v>
      </c>
      <c r="F62" s="42">
        <f t="shared" si="9"/>
        <v>9632</v>
      </c>
      <c r="G62" s="42">
        <f t="shared" si="8"/>
        <v>11876</v>
      </c>
    </row>
    <row r="63" spans="1:7" x14ac:dyDescent="0.25">
      <c r="A63" s="42" t="str">
        <f t="shared" si="3"/>
        <v>VALENCIA</v>
      </c>
      <c r="B63" s="41">
        <f t="shared" si="4"/>
        <v>41187089</v>
      </c>
      <c r="C63" s="41">
        <f t="shared" si="5"/>
        <v>41466540</v>
      </c>
      <c r="D63" s="41">
        <f t="shared" si="6"/>
        <v>2</v>
      </c>
      <c r="E63" s="42" t="str">
        <f t="shared" si="2"/>
        <v>FERROL-SAN CIBRAO</v>
      </c>
      <c r="F63" s="42">
        <f t="shared" si="9"/>
        <v>5337</v>
      </c>
      <c r="G63" s="42">
        <f t="shared" si="8"/>
        <v>6515</v>
      </c>
    </row>
    <row r="64" spans="1:7" x14ac:dyDescent="0.25">
      <c r="A64" s="42" t="str">
        <f t="shared" si="3"/>
        <v>VIGO</v>
      </c>
      <c r="B64" s="41">
        <f t="shared" si="4"/>
        <v>1983194</v>
      </c>
      <c r="C64" s="41">
        <f t="shared" si="5"/>
        <v>2002368</v>
      </c>
      <c r="D64" s="41">
        <f t="shared" si="6"/>
        <v>8</v>
      </c>
      <c r="E64" s="42" t="str">
        <f t="shared" si="2"/>
        <v>PASAIA</v>
      </c>
      <c r="F64" s="42">
        <f t="shared" si="9"/>
        <v>195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238843</v>
      </c>
      <c r="C65" s="41">
        <f t="shared" si="5"/>
        <v>222448</v>
      </c>
      <c r="D65" s="41">
        <f t="shared" si="6"/>
        <v>17</v>
      </c>
      <c r="E65" s="42" t="str">
        <f t="shared" si="2"/>
        <v>AVILES</v>
      </c>
      <c r="F65" s="42">
        <f t="shared" si="9"/>
        <v>0</v>
      </c>
      <c r="G65" s="42">
        <f t="shared" si="8"/>
        <v>12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Octubre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41977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7488</v>
      </c>
      <c r="C8" s="34">
        <v>8755</v>
      </c>
      <c r="D8" s="34">
        <v>78840</v>
      </c>
      <c r="E8" s="34">
        <v>82604</v>
      </c>
      <c r="F8" s="13">
        <f t="shared" ref="F8:F35" si="0">((E8*100)/D8)-100</f>
        <v>4.7742262810755989</v>
      </c>
      <c r="G8" s="1"/>
      <c r="H8" s="1"/>
      <c r="I8" s="1"/>
    </row>
    <row r="9" spans="1:12" x14ac:dyDescent="0.25">
      <c r="A9" s="8" t="s">
        <v>46</v>
      </c>
      <c r="B9" s="33">
        <v>24701</v>
      </c>
      <c r="C9" s="33">
        <v>22911</v>
      </c>
      <c r="D9" s="33">
        <v>297931</v>
      </c>
      <c r="E9" s="33">
        <v>270974</v>
      </c>
      <c r="F9" s="10">
        <f t="shared" si="0"/>
        <v>-9.0480681768597435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1759</v>
      </c>
      <c r="D10" s="34">
        <v>0</v>
      </c>
      <c r="E10" s="34">
        <v>1759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397652</v>
      </c>
      <c r="C11" s="33">
        <v>465614</v>
      </c>
      <c r="D11" s="33">
        <v>4922003</v>
      </c>
      <c r="E11" s="33">
        <v>5222945</v>
      </c>
      <c r="F11" s="10">
        <f t="shared" si="0"/>
        <v>6.1142181343652169</v>
      </c>
      <c r="G11" s="1"/>
      <c r="H11" s="1"/>
      <c r="I11" s="1"/>
    </row>
    <row r="12" spans="1:12" x14ac:dyDescent="0.25">
      <c r="A12" s="11" t="s">
        <v>49</v>
      </c>
      <c r="B12" s="34">
        <v>51911</v>
      </c>
      <c r="C12" s="34">
        <v>59904</v>
      </c>
      <c r="D12" s="34">
        <v>603058</v>
      </c>
      <c r="E12" s="34">
        <v>611301</v>
      </c>
      <c r="F12" s="13">
        <f t="shared" si="0"/>
        <v>1.366866868526742</v>
      </c>
      <c r="G12" s="1"/>
      <c r="H12" s="1"/>
      <c r="I12" s="1"/>
    </row>
    <row r="13" spans="1:12" x14ac:dyDescent="0.25">
      <c r="A13" s="8" t="s">
        <v>50</v>
      </c>
      <c r="B13" s="33">
        <v>662153</v>
      </c>
      <c r="C13" s="33">
        <v>770494</v>
      </c>
      <c r="D13" s="33">
        <v>7319514</v>
      </c>
      <c r="E13" s="33">
        <v>8296761</v>
      </c>
      <c r="F13" s="10">
        <f t="shared" si="0"/>
        <v>13.351255288260944</v>
      </c>
      <c r="G13" s="1"/>
      <c r="H13" s="1"/>
      <c r="I13" s="1"/>
    </row>
    <row r="14" spans="1:12" x14ac:dyDescent="0.25">
      <c r="A14" s="11" t="s">
        <v>51</v>
      </c>
      <c r="B14" s="34">
        <v>783809</v>
      </c>
      <c r="C14" s="34">
        <v>808282</v>
      </c>
      <c r="D14" s="34">
        <v>7832509</v>
      </c>
      <c r="E14" s="34">
        <v>8242973</v>
      </c>
      <c r="F14" s="13">
        <f t="shared" si="0"/>
        <v>5.2405174382819126</v>
      </c>
      <c r="G14" s="1"/>
      <c r="H14" s="1"/>
      <c r="I14" s="1"/>
    </row>
    <row r="15" spans="1:12" x14ac:dyDescent="0.25">
      <c r="A15" s="8" t="s">
        <v>52</v>
      </c>
      <c r="B15" s="33">
        <v>79832</v>
      </c>
      <c r="C15" s="33">
        <v>79487</v>
      </c>
      <c r="D15" s="33">
        <v>752427</v>
      </c>
      <c r="E15" s="33">
        <v>641025</v>
      </c>
      <c r="F15" s="10">
        <f t="shared" si="0"/>
        <v>-14.805688791072086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0</v>
      </c>
      <c r="D16" s="34">
        <v>4366</v>
      </c>
      <c r="E16" s="34">
        <v>0</v>
      </c>
      <c r="F16" s="17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33">
        <v>39956</v>
      </c>
      <c r="C17" s="33">
        <v>21697</v>
      </c>
      <c r="D17" s="33">
        <v>384457</v>
      </c>
      <c r="E17" s="33">
        <v>366614</v>
      </c>
      <c r="F17" s="10">
        <f t="shared" si="0"/>
        <v>-4.6410912013567156</v>
      </c>
      <c r="G17" s="1"/>
      <c r="H17" s="1"/>
      <c r="I17" s="1"/>
    </row>
    <row r="18" spans="1:9" x14ac:dyDescent="0.25">
      <c r="A18" s="11" t="s">
        <v>55</v>
      </c>
      <c r="B18" s="34">
        <v>87120</v>
      </c>
      <c r="C18" s="34">
        <v>82038</v>
      </c>
      <c r="D18" s="34">
        <v>794183</v>
      </c>
      <c r="E18" s="34">
        <v>800957</v>
      </c>
      <c r="F18" s="13">
        <f t="shared" si="0"/>
        <v>0.85295202742945264</v>
      </c>
      <c r="G18" s="1"/>
      <c r="H18" s="1"/>
      <c r="I18" s="1"/>
    </row>
    <row r="19" spans="1:9" x14ac:dyDescent="0.25">
      <c r="A19" s="8" t="s">
        <v>56</v>
      </c>
      <c r="B19" s="33">
        <v>3948</v>
      </c>
      <c r="C19" s="33">
        <v>5592</v>
      </c>
      <c r="D19" s="33">
        <v>40899</v>
      </c>
      <c r="E19" s="33">
        <v>47775</v>
      </c>
      <c r="F19" s="10">
        <f t="shared" si="0"/>
        <v>16.812146996259074</v>
      </c>
      <c r="G19" s="1"/>
      <c r="H19" s="1"/>
      <c r="I19" s="1"/>
    </row>
    <row r="20" spans="1:9" x14ac:dyDescent="0.25">
      <c r="A20" s="11" t="s">
        <v>57</v>
      </c>
      <c r="B20" s="34">
        <v>50017</v>
      </c>
      <c r="C20" s="34">
        <v>700</v>
      </c>
      <c r="D20" s="34">
        <v>559516</v>
      </c>
      <c r="E20" s="34">
        <v>479294</v>
      </c>
      <c r="F20" s="13">
        <f t="shared" si="0"/>
        <v>-14.337749054539998</v>
      </c>
      <c r="G20" s="1"/>
      <c r="H20" s="1"/>
      <c r="I20" s="1"/>
    </row>
    <row r="21" spans="1:9" x14ac:dyDescent="0.25">
      <c r="A21" s="8" t="s">
        <v>58</v>
      </c>
      <c r="B21" s="33">
        <v>5922</v>
      </c>
      <c r="C21" s="33">
        <v>8857</v>
      </c>
      <c r="D21" s="33">
        <v>136610</v>
      </c>
      <c r="E21" s="33">
        <v>110876</v>
      </c>
      <c r="F21" s="10">
        <f t="shared" si="0"/>
        <v>-18.837566795988579</v>
      </c>
      <c r="G21" s="1"/>
      <c r="H21" s="1"/>
      <c r="I21" s="1"/>
    </row>
    <row r="22" spans="1:9" x14ac:dyDescent="0.25">
      <c r="A22" s="11" t="s">
        <v>59</v>
      </c>
      <c r="B22" s="34">
        <v>266363</v>
      </c>
      <c r="C22" s="34">
        <v>308078</v>
      </c>
      <c r="D22" s="34">
        <v>2324975</v>
      </c>
      <c r="E22" s="34">
        <v>2736198</v>
      </c>
      <c r="F22" s="13">
        <f t="shared" si="0"/>
        <v>17.687200937644491</v>
      </c>
      <c r="G22" s="1"/>
      <c r="H22" s="1"/>
      <c r="I22" s="1"/>
    </row>
    <row r="23" spans="1:9" x14ac:dyDescent="0.25">
      <c r="A23" s="8" t="s">
        <v>60</v>
      </c>
      <c r="B23" s="33">
        <v>45011</v>
      </c>
      <c r="C23" s="33">
        <v>42560</v>
      </c>
      <c r="D23" s="33">
        <v>409997</v>
      </c>
      <c r="E23" s="33">
        <v>418858</v>
      </c>
      <c r="F23" s="10">
        <f t="shared" si="0"/>
        <v>2.1612353261121484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59806</v>
      </c>
      <c r="C25" s="33">
        <v>57145</v>
      </c>
      <c r="D25" s="33">
        <v>580521</v>
      </c>
      <c r="E25" s="33">
        <v>580511</v>
      </c>
      <c r="F25" s="10">
        <f t="shared" si="0"/>
        <v>-1.722590569499971E-3</v>
      </c>
      <c r="G25" s="1"/>
      <c r="H25" s="1"/>
      <c r="I25" s="1"/>
    </row>
    <row r="26" spans="1:9" x14ac:dyDescent="0.25">
      <c r="A26" s="11" t="s">
        <v>63</v>
      </c>
      <c r="B26" s="34">
        <v>13813</v>
      </c>
      <c r="C26" s="34">
        <v>13560</v>
      </c>
      <c r="D26" s="34">
        <v>136171</v>
      </c>
      <c r="E26" s="34">
        <v>153986</v>
      </c>
      <c r="F26" s="13">
        <f t="shared" si="0"/>
        <v>13.082814989975844</v>
      </c>
      <c r="G26" s="1"/>
      <c r="H26" s="1"/>
      <c r="I26" s="1"/>
    </row>
    <row r="27" spans="1:9" x14ac:dyDescent="0.25">
      <c r="A27" s="8" t="s">
        <v>64</v>
      </c>
      <c r="B27" s="33">
        <v>42976</v>
      </c>
      <c r="C27" s="33">
        <v>53475</v>
      </c>
      <c r="D27" s="33">
        <v>391728</v>
      </c>
      <c r="E27" s="33">
        <v>453052</v>
      </c>
      <c r="F27" s="10">
        <f t="shared" si="0"/>
        <v>15.654740023689911</v>
      </c>
      <c r="G27" s="1"/>
      <c r="H27" s="1"/>
      <c r="I27" s="1"/>
    </row>
    <row r="28" spans="1:9" x14ac:dyDescent="0.25">
      <c r="A28" s="11" t="s">
        <v>65</v>
      </c>
      <c r="B28" s="34">
        <v>272000</v>
      </c>
      <c r="C28" s="34">
        <v>290289</v>
      </c>
      <c r="D28" s="34">
        <v>2532791</v>
      </c>
      <c r="E28" s="34">
        <v>2638920</v>
      </c>
      <c r="F28" s="13">
        <f t="shared" si="0"/>
        <v>4.190199665112516</v>
      </c>
      <c r="G28" s="1"/>
      <c r="H28" s="1"/>
      <c r="I28" s="1"/>
    </row>
    <row r="29" spans="1:9" x14ac:dyDescent="0.25">
      <c r="A29" s="8" t="s">
        <v>66</v>
      </c>
      <c r="B29" s="33">
        <v>95717</v>
      </c>
      <c r="C29" s="33">
        <v>109307</v>
      </c>
      <c r="D29" s="33">
        <v>970441</v>
      </c>
      <c r="E29" s="33">
        <v>1094019</v>
      </c>
      <c r="F29" s="10">
        <f t="shared" si="0"/>
        <v>12.734210529027521</v>
      </c>
      <c r="G29" s="1"/>
      <c r="H29" s="1"/>
      <c r="I29" s="1"/>
    </row>
    <row r="30" spans="1:9" x14ac:dyDescent="0.25">
      <c r="A30" s="11" t="s">
        <v>67</v>
      </c>
      <c r="B30" s="34">
        <v>23854</v>
      </c>
      <c r="C30" s="34">
        <v>21413</v>
      </c>
      <c r="D30" s="34">
        <v>196983</v>
      </c>
      <c r="E30" s="34">
        <v>237625</v>
      </c>
      <c r="F30" s="13">
        <f t="shared" si="0"/>
        <v>20.632237299665448</v>
      </c>
      <c r="G30" s="1"/>
      <c r="H30" s="1"/>
      <c r="I30" s="1"/>
    </row>
    <row r="31" spans="1:9" x14ac:dyDescent="0.25">
      <c r="A31" s="8" t="s">
        <v>68</v>
      </c>
      <c r="B31" s="33">
        <v>4896</v>
      </c>
      <c r="C31" s="33">
        <v>6996</v>
      </c>
      <c r="D31" s="33">
        <v>121850</v>
      </c>
      <c r="E31" s="33">
        <v>73635</v>
      </c>
      <c r="F31" s="10">
        <f t="shared" si="0"/>
        <v>-39.569142388182193</v>
      </c>
      <c r="G31" s="1"/>
      <c r="H31" s="1"/>
      <c r="I31" s="1"/>
    </row>
    <row r="32" spans="1:9" x14ac:dyDescent="0.25">
      <c r="A32" s="11" t="s">
        <v>69</v>
      </c>
      <c r="B32" s="34">
        <v>590695</v>
      </c>
      <c r="C32" s="34">
        <v>697519</v>
      </c>
      <c r="D32" s="34">
        <v>5357669</v>
      </c>
      <c r="E32" s="34">
        <v>6369973</v>
      </c>
      <c r="F32" s="13">
        <f t="shared" si="0"/>
        <v>18.89448564291672</v>
      </c>
      <c r="G32" s="1"/>
      <c r="H32" s="1"/>
      <c r="I32" s="1"/>
    </row>
    <row r="33" spans="1:9" x14ac:dyDescent="0.25">
      <c r="A33" s="8" t="s">
        <v>70</v>
      </c>
      <c r="B33" s="33">
        <v>79843</v>
      </c>
      <c r="C33" s="33">
        <v>73784</v>
      </c>
      <c r="D33" s="33">
        <v>808875</v>
      </c>
      <c r="E33" s="33">
        <v>694965</v>
      </c>
      <c r="F33" s="10">
        <f t="shared" si="0"/>
        <v>-14.082522021325914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3689483</v>
      </c>
      <c r="C35" s="15">
        <f t="shared" ref="C35:E35" si="1">SUM(C7:C34)</f>
        <v>4010216</v>
      </c>
      <c r="D35" s="15">
        <f t="shared" si="1"/>
        <v>37558314</v>
      </c>
      <c r="E35" s="15">
        <f t="shared" si="1"/>
        <v>40627600</v>
      </c>
      <c r="F35" s="16">
        <f t="shared" si="0"/>
        <v>8.1720547945788979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BALEARES</v>
      </c>
      <c r="F38" s="42">
        <f>LOOKUP(E38,$A$38:$A$65,$B$38:$B$65)</f>
        <v>8296761</v>
      </c>
      <c r="G38" s="42">
        <f>LOOKUP(E38,$A$38:$A$65,$C$38:$C$65)</f>
        <v>7319514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82604</v>
      </c>
      <c r="C39" s="41">
        <f t="shared" ref="C39:C65" si="5">D8</f>
        <v>78840</v>
      </c>
      <c r="D39" s="41">
        <f t="shared" ref="D39:D65" si="6">_xlfn.RANK.EQ(B39,$B$38:$B$65)+COUNTIF($B$38:$B$65,B39)-1</f>
        <v>21</v>
      </c>
      <c r="E39" s="42" t="str">
        <f t="shared" si="2"/>
        <v>BARCELONA</v>
      </c>
      <c r="F39" s="42">
        <f t="shared" ref="F39:F54" si="7">LOOKUP(E39,$A$38:$A$65,$B$38:$B$65)</f>
        <v>8242973</v>
      </c>
      <c r="G39" s="42">
        <f t="shared" ref="G39:G65" si="8">LOOKUP(E39,$A$38:$A$65,$C$38:$C$65)</f>
        <v>7832509</v>
      </c>
    </row>
    <row r="40" spans="1:9" x14ac:dyDescent="0.25">
      <c r="A40" s="42" t="str">
        <f t="shared" si="3"/>
        <v>ALMERIA</v>
      </c>
      <c r="B40" s="41">
        <f t="shared" si="4"/>
        <v>270974</v>
      </c>
      <c r="C40" s="41">
        <f t="shared" si="5"/>
        <v>297931</v>
      </c>
      <c r="D40" s="41">
        <f t="shared" si="6"/>
        <v>17</v>
      </c>
      <c r="E40" s="42" t="str">
        <f t="shared" si="2"/>
        <v>VALENCIA</v>
      </c>
      <c r="F40" s="42">
        <f t="shared" si="7"/>
        <v>6369973</v>
      </c>
      <c r="G40" s="42">
        <f t="shared" si="8"/>
        <v>5357669</v>
      </c>
    </row>
    <row r="41" spans="1:9" x14ac:dyDescent="0.25">
      <c r="A41" s="42" t="str">
        <f t="shared" si="3"/>
        <v>AVILES</v>
      </c>
      <c r="B41" s="41">
        <f t="shared" si="4"/>
        <v>1759</v>
      </c>
      <c r="C41" s="41">
        <f t="shared" si="5"/>
        <v>0</v>
      </c>
      <c r="D41" s="41">
        <f t="shared" si="6"/>
        <v>24</v>
      </c>
      <c r="E41" s="42" t="str">
        <f t="shared" si="2"/>
        <v>BAHIA DE ALGECIRAS</v>
      </c>
      <c r="F41" s="42">
        <f t="shared" si="7"/>
        <v>5222945</v>
      </c>
      <c r="G41" s="42">
        <f t="shared" si="8"/>
        <v>4922003</v>
      </c>
    </row>
    <row r="42" spans="1:9" x14ac:dyDescent="0.25">
      <c r="A42" s="42" t="str">
        <f t="shared" si="3"/>
        <v>BAHIA DE ALGECIRAS</v>
      </c>
      <c r="B42" s="41">
        <f t="shared" si="4"/>
        <v>5222945</v>
      </c>
      <c r="C42" s="41">
        <f t="shared" si="5"/>
        <v>4922003</v>
      </c>
      <c r="D42" s="41">
        <f t="shared" si="6"/>
        <v>4</v>
      </c>
      <c r="E42" s="42" t="str">
        <f t="shared" si="2"/>
        <v>LAS PALMAS</v>
      </c>
      <c r="F42" s="42">
        <f t="shared" si="7"/>
        <v>2736198</v>
      </c>
      <c r="G42" s="42">
        <f t="shared" si="8"/>
        <v>2324975</v>
      </c>
    </row>
    <row r="43" spans="1:9" x14ac:dyDescent="0.25">
      <c r="A43" s="42" t="str">
        <f t="shared" si="3"/>
        <v>BAHIA DE CADIZ</v>
      </c>
      <c r="B43" s="41">
        <f t="shared" si="4"/>
        <v>611301</v>
      </c>
      <c r="C43" s="41">
        <f t="shared" si="5"/>
        <v>603058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2638920</v>
      </c>
      <c r="G43" s="42">
        <f t="shared" si="8"/>
        <v>2532791</v>
      </c>
    </row>
    <row r="44" spans="1:9" x14ac:dyDescent="0.25">
      <c r="A44" s="42" t="str">
        <f t="shared" si="3"/>
        <v>BALEARES</v>
      </c>
      <c r="B44" s="41">
        <f t="shared" si="4"/>
        <v>8296761</v>
      </c>
      <c r="C44" s="41">
        <f t="shared" si="5"/>
        <v>7319514</v>
      </c>
      <c r="D44" s="41">
        <f t="shared" si="6"/>
        <v>1</v>
      </c>
      <c r="E44" s="42" t="str">
        <f t="shared" si="2"/>
        <v>SANTANDER</v>
      </c>
      <c r="F44" s="42">
        <f t="shared" si="7"/>
        <v>1094019</v>
      </c>
      <c r="G44" s="42">
        <f t="shared" si="8"/>
        <v>970441</v>
      </c>
    </row>
    <row r="45" spans="1:9" x14ac:dyDescent="0.25">
      <c r="A45" s="42" t="str">
        <f t="shared" si="3"/>
        <v>BARCELONA</v>
      </c>
      <c r="B45" s="41">
        <f t="shared" si="4"/>
        <v>8242973</v>
      </c>
      <c r="C45" s="41">
        <f t="shared" si="5"/>
        <v>7832509</v>
      </c>
      <c r="D45" s="41">
        <f t="shared" si="6"/>
        <v>2</v>
      </c>
      <c r="E45" s="42" t="str">
        <f t="shared" si="2"/>
        <v>CEUTA</v>
      </c>
      <c r="F45" s="42">
        <f t="shared" si="7"/>
        <v>800957</v>
      </c>
      <c r="G45" s="42">
        <f t="shared" si="8"/>
        <v>794183</v>
      </c>
    </row>
    <row r="46" spans="1:9" x14ac:dyDescent="0.25">
      <c r="A46" s="42" t="str">
        <f t="shared" si="3"/>
        <v>BILBAO</v>
      </c>
      <c r="B46" s="41">
        <f t="shared" si="4"/>
        <v>641025</v>
      </c>
      <c r="C46" s="41">
        <f t="shared" si="5"/>
        <v>752427</v>
      </c>
      <c r="D46" s="41">
        <f t="shared" si="6"/>
        <v>10</v>
      </c>
      <c r="E46" s="42" t="str">
        <f t="shared" si="2"/>
        <v>VIGO</v>
      </c>
      <c r="F46" s="42">
        <f t="shared" si="7"/>
        <v>694965</v>
      </c>
      <c r="G46" s="42">
        <f t="shared" si="8"/>
        <v>808875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4366</v>
      </c>
      <c r="D47" s="41">
        <f t="shared" si="6"/>
        <v>28</v>
      </c>
      <c r="E47" s="42" t="str">
        <f t="shared" si="2"/>
        <v>BILBAO</v>
      </c>
      <c r="F47" s="42">
        <f t="shared" si="7"/>
        <v>641025</v>
      </c>
      <c r="G47" s="42">
        <f t="shared" si="8"/>
        <v>752427</v>
      </c>
    </row>
    <row r="48" spans="1:9" x14ac:dyDescent="0.25">
      <c r="A48" s="42" t="str">
        <f t="shared" si="3"/>
        <v>CASTELLON</v>
      </c>
      <c r="B48" s="41">
        <f t="shared" si="4"/>
        <v>366614</v>
      </c>
      <c r="C48" s="41">
        <f t="shared" si="5"/>
        <v>384457</v>
      </c>
      <c r="D48" s="41">
        <f t="shared" si="6"/>
        <v>16</v>
      </c>
      <c r="E48" s="42" t="str">
        <f t="shared" si="2"/>
        <v>BAHIA DE CADIZ</v>
      </c>
      <c r="F48" s="42">
        <f t="shared" si="7"/>
        <v>611301</v>
      </c>
      <c r="G48" s="42">
        <f t="shared" si="8"/>
        <v>603058</v>
      </c>
    </row>
    <row r="49" spans="1:7" x14ac:dyDescent="0.25">
      <c r="A49" s="42" t="str">
        <f t="shared" si="3"/>
        <v>CEUTA</v>
      </c>
      <c r="B49" s="41">
        <f t="shared" si="4"/>
        <v>800957</v>
      </c>
      <c r="C49" s="41">
        <f t="shared" si="5"/>
        <v>794183</v>
      </c>
      <c r="D49" s="41">
        <f t="shared" si="6"/>
        <v>8</v>
      </c>
      <c r="E49" s="42" t="str">
        <f t="shared" si="2"/>
        <v>MELILLA</v>
      </c>
      <c r="F49" s="42">
        <f t="shared" si="7"/>
        <v>580511</v>
      </c>
      <c r="G49" s="42">
        <f t="shared" si="8"/>
        <v>580521</v>
      </c>
    </row>
    <row r="50" spans="1:7" x14ac:dyDescent="0.25">
      <c r="A50" s="42" t="str">
        <f t="shared" si="3"/>
        <v>FERROL-SAN CIBRAO</v>
      </c>
      <c r="B50" s="41">
        <f t="shared" si="4"/>
        <v>47775</v>
      </c>
      <c r="C50" s="41">
        <f t="shared" si="5"/>
        <v>40899</v>
      </c>
      <c r="D50" s="41">
        <f t="shared" si="6"/>
        <v>23</v>
      </c>
      <c r="E50" s="42" t="str">
        <f t="shared" si="2"/>
        <v>GIJON</v>
      </c>
      <c r="F50" s="42">
        <f t="shared" si="7"/>
        <v>479294</v>
      </c>
      <c r="G50" s="42">
        <f t="shared" si="8"/>
        <v>559516</v>
      </c>
    </row>
    <row r="51" spans="1:7" x14ac:dyDescent="0.25">
      <c r="A51" s="42" t="str">
        <f t="shared" si="3"/>
        <v>GIJON</v>
      </c>
      <c r="B51" s="41">
        <f t="shared" si="4"/>
        <v>479294</v>
      </c>
      <c r="C51" s="41">
        <f t="shared" si="5"/>
        <v>559516</v>
      </c>
      <c r="D51" s="41">
        <f t="shared" si="6"/>
        <v>13</v>
      </c>
      <c r="E51" s="42" t="str">
        <f t="shared" si="2"/>
        <v>PASAIA</v>
      </c>
      <c r="F51" s="42">
        <f t="shared" si="7"/>
        <v>453052</v>
      </c>
      <c r="G51" s="42">
        <f t="shared" si="8"/>
        <v>391728</v>
      </c>
    </row>
    <row r="52" spans="1:7" x14ac:dyDescent="0.25">
      <c r="A52" s="42" t="str">
        <f t="shared" si="3"/>
        <v>HUELVA</v>
      </c>
      <c r="B52" s="41">
        <f t="shared" si="4"/>
        <v>110876</v>
      </c>
      <c r="C52" s="41">
        <f t="shared" si="5"/>
        <v>136610</v>
      </c>
      <c r="D52" s="41">
        <f t="shared" si="6"/>
        <v>20</v>
      </c>
      <c r="E52" s="42" t="str">
        <f t="shared" si="2"/>
        <v>MALAGA</v>
      </c>
      <c r="F52" s="42">
        <f t="shared" si="7"/>
        <v>418858</v>
      </c>
      <c r="G52" s="42">
        <f t="shared" si="8"/>
        <v>409997</v>
      </c>
    </row>
    <row r="53" spans="1:7" x14ac:dyDescent="0.25">
      <c r="A53" s="42" t="str">
        <f t="shared" si="3"/>
        <v>LAS PALMAS</v>
      </c>
      <c r="B53" s="41">
        <f t="shared" si="4"/>
        <v>2736198</v>
      </c>
      <c r="C53" s="41">
        <f t="shared" si="5"/>
        <v>2324975</v>
      </c>
      <c r="D53" s="41">
        <f t="shared" si="6"/>
        <v>5</v>
      </c>
      <c r="E53" s="42" t="str">
        <f t="shared" si="2"/>
        <v>CASTELLON</v>
      </c>
      <c r="F53" s="42">
        <f t="shared" si="7"/>
        <v>366614</v>
      </c>
      <c r="G53" s="42">
        <f t="shared" si="8"/>
        <v>384457</v>
      </c>
    </row>
    <row r="54" spans="1:7" x14ac:dyDescent="0.25">
      <c r="A54" s="42" t="str">
        <f t="shared" si="3"/>
        <v>MALAGA</v>
      </c>
      <c r="B54" s="41">
        <f t="shared" si="4"/>
        <v>418858</v>
      </c>
      <c r="C54" s="41">
        <f t="shared" si="5"/>
        <v>409997</v>
      </c>
      <c r="D54" s="41">
        <f t="shared" si="6"/>
        <v>15</v>
      </c>
      <c r="E54" s="42" t="str">
        <f t="shared" si="2"/>
        <v>ALMERIA</v>
      </c>
      <c r="F54" s="42">
        <f t="shared" si="7"/>
        <v>270974</v>
      </c>
      <c r="G54" s="42">
        <f t="shared" si="8"/>
        <v>297931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237625</v>
      </c>
      <c r="G55" s="42">
        <f t="shared" si="8"/>
        <v>196983</v>
      </c>
    </row>
    <row r="56" spans="1:7" x14ac:dyDescent="0.25">
      <c r="A56" s="42" t="str">
        <f t="shared" si="3"/>
        <v>MELILLA</v>
      </c>
      <c r="B56" s="41">
        <f t="shared" si="4"/>
        <v>580511</v>
      </c>
      <c r="C56" s="41">
        <f t="shared" si="5"/>
        <v>580521</v>
      </c>
      <c r="D56" s="41">
        <f t="shared" si="6"/>
        <v>12</v>
      </c>
      <c r="E56" s="42" t="str">
        <f t="shared" si="2"/>
        <v>MOTRIL</v>
      </c>
      <c r="F56" s="42">
        <f t="shared" si="9"/>
        <v>153986</v>
      </c>
      <c r="G56" s="42">
        <f t="shared" si="8"/>
        <v>136171</v>
      </c>
    </row>
    <row r="57" spans="1:7" x14ac:dyDescent="0.25">
      <c r="A57" s="42" t="str">
        <f t="shared" si="3"/>
        <v>MOTRIL</v>
      </c>
      <c r="B57" s="41">
        <f t="shared" si="4"/>
        <v>153986</v>
      </c>
      <c r="C57" s="41">
        <f t="shared" si="5"/>
        <v>136171</v>
      </c>
      <c r="D57" s="41">
        <f t="shared" si="6"/>
        <v>19</v>
      </c>
      <c r="E57" s="42" t="str">
        <f t="shared" si="2"/>
        <v>HUELVA</v>
      </c>
      <c r="F57" s="42">
        <f t="shared" si="9"/>
        <v>110876</v>
      </c>
      <c r="G57" s="42">
        <f t="shared" si="8"/>
        <v>136610</v>
      </c>
    </row>
    <row r="58" spans="1:7" x14ac:dyDescent="0.25">
      <c r="A58" s="42" t="str">
        <f t="shared" si="3"/>
        <v>PASAIA</v>
      </c>
      <c r="B58" s="41">
        <f t="shared" si="4"/>
        <v>453052</v>
      </c>
      <c r="C58" s="41">
        <f t="shared" si="5"/>
        <v>391728</v>
      </c>
      <c r="D58" s="41">
        <f t="shared" si="6"/>
        <v>14</v>
      </c>
      <c r="E58" s="42" t="str">
        <f t="shared" si="2"/>
        <v>ALICANTE</v>
      </c>
      <c r="F58" s="42">
        <f t="shared" si="9"/>
        <v>82604</v>
      </c>
      <c r="G58" s="42">
        <f t="shared" si="8"/>
        <v>78840</v>
      </c>
    </row>
    <row r="59" spans="1:7" x14ac:dyDescent="0.25">
      <c r="A59" s="42" t="str">
        <f t="shared" si="3"/>
        <v>SANTA CRUZ DE TENERIFE</v>
      </c>
      <c r="B59" s="41">
        <f t="shared" si="4"/>
        <v>2638920</v>
      </c>
      <c r="C59" s="41">
        <f t="shared" si="5"/>
        <v>2532791</v>
      </c>
      <c r="D59" s="41">
        <f t="shared" si="6"/>
        <v>6</v>
      </c>
      <c r="E59" s="42" t="str">
        <f t="shared" si="2"/>
        <v>TARRAGONA</v>
      </c>
      <c r="F59" s="42">
        <f t="shared" si="9"/>
        <v>73635</v>
      </c>
      <c r="G59" s="42">
        <f t="shared" si="8"/>
        <v>121850</v>
      </c>
    </row>
    <row r="60" spans="1:7" x14ac:dyDescent="0.25">
      <c r="A60" s="42" t="str">
        <f t="shared" si="3"/>
        <v>SANTANDER</v>
      </c>
      <c r="B60" s="41">
        <f t="shared" si="4"/>
        <v>1094019</v>
      </c>
      <c r="C60" s="41">
        <f t="shared" si="5"/>
        <v>970441</v>
      </c>
      <c r="D60" s="41">
        <f t="shared" si="6"/>
        <v>7</v>
      </c>
      <c r="E60" s="42" t="str">
        <f t="shared" si="2"/>
        <v>FERROL-SAN CIBRAO</v>
      </c>
      <c r="F60" s="42">
        <f t="shared" si="9"/>
        <v>47775</v>
      </c>
      <c r="G60" s="42">
        <f t="shared" si="8"/>
        <v>40899</v>
      </c>
    </row>
    <row r="61" spans="1:7" x14ac:dyDescent="0.25">
      <c r="A61" s="42" t="str">
        <f t="shared" si="3"/>
        <v>SEVILLA</v>
      </c>
      <c r="B61" s="41">
        <f t="shared" si="4"/>
        <v>237625</v>
      </c>
      <c r="C61" s="41">
        <f t="shared" si="5"/>
        <v>196983</v>
      </c>
      <c r="D61" s="41">
        <f t="shared" si="6"/>
        <v>18</v>
      </c>
      <c r="E61" s="42" t="str">
        <f t="shared" si="2"/>
        <v>AVILES</v>
      </c>
      <c r="F61" s="42">
        <f t="shared" si="9"/>
        <v>1759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73635</v>
      </c>
      <c r="C62" s="41">
        <f t="shared" si="5"/>
        <v>121850</v>
      </c>
      <c r="D62" s="41">
        <f t="shared" si="6"/>
        <v>22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6369973</v>
      </c>
      <c r="C63" s="41">
        <f t="shared" si="5"/>
        <v>5357669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694965</v>
      </c>
      <c r="C64" s="41">
        <f t="shared" si="5"/>
        <v>808875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Octubre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41977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5">
        <v>363</v>
      </c>
      <c r="C7" s="35">
        <v>181</v>
      </c>
      <c r="D7" s="35">
        <v>4615</v>
      </c>
      <c r="E7" s="35">
        <v>1961</v>
      </c>
      <c r="F7" s="10">
        <f>((E7*100)/D7)-100</f>
        <v>-57.508125677139759</v>
      </c>
      <c r="G7" s="1"/>
      <c r="H7" s="1"/>
      <c r="I7" s="1"/>
    </row>
    <row r="8" spans="1:12" x14ac:dyDescent="0.25">
      <c r="A8" s="11" t="s">
        <v>45</v>
      </c>
      <c r="B8" s="36">
        <v>12051</v>
      </c>
      <c r="C8" s="36">
        <v>12752</v>
      </c>
      <c r="D8" s="36">
        <v>124104</v>
      </c>
      <c r="E8" s="36">
        <v>117415</v>
      </c>
      <c r="F8" s="13">
        <f t="shared" ref="F8:F35" si="0">((E8*100)/D8)-100</f>
        <v>-5.389834332495326</v>
      </c>
      <c r="G8" s="1"/>
      <c r="H8" s="1"/>
      <c r="I8" s="1"/>
    </row>
    <row r="9" spans="1:12" x14ac:dyDescent="0.25">
      <c r="A9" s="8" t="s">
        <v>46</v>
      </c>
      <c r="B9" s="35">
        <v>559</v>
      </c>
      <c r="C9" s="35">
        <v>472</v>
      </c>
      <c r="D9" s="35">
        <v>6053</v>
      </c>
      <c r="E9" s="35">
        <v>5418</v>
      </c>
      <c r="F9" s="10">
        <f t="shared" si="0"/>
        <v>-10.490665785560878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2</v>
      </c>
      <c r="E10" s="36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5">
        <v>400786</v>
      </c>
      <c r="C11" s="35">
        <v>391881</v>
      </c>
      <c r="D11" s="35">
        <v>3600561</v>
      </c>
      <c r="E11" s="35">
        <v>3856731</v>
      </c>
      <c r="F11" s="10">
        <f t="shared" si="0"/>
        <v>7.11472462207972</v>
      </c>
      <c r="G11" s="1"/>
      <c r="H11" s="1"/>
      <c r="I11" s="1"/>
    </row>
    <row r="12" spans="1:12" x14ac:dyDescent="0.25">
      <c r="A12" s="11" t="s">
        <v>49</v>
      </c>
      <c r="B12" s="36">
        <v>6852</v>
      </c>
      <c r="C12" s="36">
        <v>6361</v>
      </c>
      <c r="D12" s="36">
        <v>75239</v>
      </c>
      <c r="E12" s="36">
        <v>70963.5</v>
      </c>
      <c r="F12" s="13">
        <f t="shared" si="0"/>
        <v>-5.6825582477172674</v>
      </c>
      <c r="G12" s="1"/>
      <c r="H12" s="1"/>
      <c r="I12" s="1"/>
    </row>
    <row r="13" spans="1:12" x14ac:dyDescent="0.25">
      <c r="A13" s="8" t="s">
        <v>50</v>
      </c>
      <c r="B13" s="35">
        <v>4885</v>
      </c>
      <c r="C13" s="35">
        <v>6413</v>
      </c>
      <c r="D13" s="35">
        <v>52889</v>
      </c>
      <c r="E13" s="35">
        <v>59195</v>
      </c>
      <c r="F13" s="10">
        <f t="shared" si="0"/>
        <v>11.92308419520127</v>
      </c>
      <c r="G13" s="1"/>
      <c r="H13" s="1"/>
      <c r="I13" s="1"/>
    </row>
    <row r="14" spans="1:12" x14ac:dyDescent="0.25">
      <c r="A14" s="11" t="s">
        <v>51</v>
      </c>
      <c r="B14" s="36">
        <v>147947</v>
      </c>
      <c r="C14" s="36">
        <v>177540</v>
      </c>
      <c r="D14" s="36">
        <v>1453795</v>
      </c>
      <c r="E14" s="36">
        <v>1561504</v>
      </c>
      <c r="F14" s="13">
        <f t="shared" si="0"/>
        <v>7.4088162361268246</v>
      </c>
      <c r="G14" s="1"/>
      <c r="H14" s="1"/>
      <c r="I14" s="1"/>
    </row>
    <row r="15" spans="1:12" x14ac:dyDescent="0.25">
      <c r="A15" s="8" t="s">
        <v>52</v>
      </c>
      <c r="B15" s="35">
        <v>55294.25</v>
      </c>
      <c r="C15" s="35">
        <v>56222.25</v>
      </c>
      <c r="D15" s="35">
        <v>502050</v>
      </c>
      <c r="E15" s="35">
        <v>518642.5</v>
      </c>
      <c r="F15" s="10">
        <f t="shared" si="0"/>
        <v>3.3049497062045674</v>
      </c>
      <c r="G15" s="1"/>
      <c r="H15" s="1"/>
      <c r="I15" s="1"/>
    </row>
    <row r="16" spans="1:12" x14ac:dyDescent="0.25">
      <c r="A16" s="11" t="s">
        <v>53</v>
      </c>
      <c r="B16" s="36">
        <v>6788</v>
      </c>
      <c r="C16" s="36">
        <v>7310</v>
      </c>
      <c r="D16" s="36">
        <v>66254</v>
      </c>
      <c r="E16" s="36">
        <v>77111</v>
      </c>
      <c r="F16" s="13">
        <f t="shared" si="0"/>
        <v>16.386935128445074</v>
      </c>
      <c r="G16" s="1"/>
      <c r="H16" s="1"/>
      <c r="I16" s="1"/>
    </row>
    <row r="17" spans="1:9" x14ac:dyDescent="0.25">
      <c r="A17" s="8" t="s">
        <v>54</v>
      </c>
      <c r="B17" s="35">
        <v>14890</v>
      </c>
      <c r="C17" s="35">
        <v>15276</v>
      </c>
      <c r="D17" s="35">
        <v>159435</v>
      </c>
      <c r="E17" s="35">
        <v>174067</v>
      </c>
      <c r="F17" s="10">
        <f t="shared" si="0"/>
        <v>9.1774077210148306</v>
      </c>
      <c r="G17" s="1"/>
      <c r="H17" s="1"/>
      <c r="I17" s="1"/>
    </row>
    <row r="18" spans="1:9" x14ac:dyDescent="0.25">
      <c r="A18" s="11" t="s">
        <v>55</v>
      </c>
      <c r="B18" s="36">
        <v>1876</v>
      </c>
      <c r="C18" s="36">
        <v>1654</v>
      </c>
      <c r="D18" s="36">
        <v>15602</v>
      </c>
      <c r="E18" s="36">
        <v>16410</v>
      </c>
      <c r="F18" s="13">
        <f t="shared" si="0"/>
        <v>5.1788232277913124</v>
      </c>
      <c r="G18" s="1"/>
      <c r="H18" s="1"/>
      <c r="I18" s="1"/>
    </row>
    <row r="19" spans="1:9" x14ac:dyDescent="0.25">
      <c r="A19" s="8" t="s">
        <v>56</v>
      </c>
      <c r="B19" s="35">
        <v>83</v>
      </c>
      <c r="C19" s="35">
        <v>72</v>
      </c>
      <c r="D19" s="35">
        <v>819</v>
      </c>
      <c r="E19" s="35">
        <v>724</v>
      </c>
      <c r="F19" s="10">
        <f t="shared" si="0"/>
        <v>-11.599511599511601</v>
      </c>
      <c r="G19" s="1"/>
      <c r="H19" s="1"/>
      <c r="I19" s="1"/>
    </row>
    <row r="20" spans="1:9" x14ac:dyDescent="0.25">
      <c r="A20" s="11" t="s">
        <v>57</v>
      </c>
      <c r="B20" s="36">
        <v>4929</v>
      </c>
      <c r="C20" s="36">
        <v>4824</v>
      </c>
      <c r="D20" s="36">
        <v>51968</v>
      </c>
      <c r="E20" s="36">
        <v>44817</v>
      </c>
      <c r="F20" s="13">
        <f t="shared" si="0"/>
        <v>-13.760391009852214</v>
      </c>
      <c r="G20" s="1"/>
      <c r="H20" s="1"/>
      <c r="I20" s="1"/>
    </row>
    <row r="21" spans="1:9" x14ac:dyDescent="0.25">
      <c r="A21" s="8" t="s">
        <v>58</v>
      </c>
      <c r="B21" s="35">
        <v>401</v>
      </c>
      <c r="C21" s="35">
        <v>266</v>
      </c>
      <c r="D21" s="35">
        <v>1404</v>
      </c>
      <c r="E21" s="35">
        <v>4299</v>
      </c>
      <c r="F21" s="10">
        <f t="shared" si="0"/>
        <v>206.19658119658118</v>
      </c>
      <c r="G21" s="1"/>
      <c r="H21" s="1"/>
      <c r="I21" s="1"/>
    </row>
    <row r="22" spans="1:9" x14ac:dyDescent="0.25">
      <c r="A22" s="11" t="s">
        <v>59</v>
      </c>
      <c r="B22" s="36">
        <v>76726</v>
      </c>
      <c r="C22" s="36">
        <v>81882</v>
      </c>
      <c r="D22" s="36">
        <v>853767</v>
      </c>
      <c r="E22" s="36">
        <v>817402</v>
      </c>
      <c r="F22" s="13">
        <f t="shared" si="0"/>
        <v>-4.2593588180381801</v>
      </c>
      <c r="G22" s="1"/>
      <c r="H22" s="1"/>
      <c r="I22" s="1"/>
    </row>
    <row r="23" spans="1:9" x14ac:dyDescent="0.25">
      <c r="A23" s="8" t="s">
        <v>60</v>
      </c>
      <c r="B23" s="35">
        <v>23799</v>
      </c>
      <c r="C23" s="35">
        <v>3142</v>
      </c>
      <c r="D23" s="35">
        <v>234036</v>
      </c>
      <c r="E23" s="35">
        <v>82650</v>
      </c>
      <c r="F23" s="10">
        <f t="shared" si="0"/>
        <v>-64.68492026867662</v>
      </c>
      <c r="G23" s="1"/>
      <c r="H23" s="1"/>
      <c r="I23" s="1"/>
    </row>
    <row r="24" spans="1:9" x14ac:dyDescent="0.25">
      <c r="A24" s="11" t="s">
        <v>61</v>
      </c>
      <c r="B24" s="36">
        <v>2886</v>
      </c>
      <c r="C24" s="36">
        <v>2704</v>
      </c>
      <c r="D24" s="36">
        <v>25184</v>
      </c>
      <c r="E24" s="36">
        <v>23675</v>
      </c>
      <c r="F24" s="13">
        <f t="shared" si="0"/>
        <v>-5.99189961880559</v>
      </c>
      <c r="G24" s="1"/>
      <c r="H24" s="1"/>
      <c r="I24" s="1"/>
    </row>
    <row r="25" spans="1:9" x14ac:dyDescent="0.25">
      <c r="A25" s="8" t="s">
        <v>62</v>
      </c>
      <c r="B25" s="35">
        <v>3034</v>
      </c>
      <c r="C25" s="35">
        <v>2421</v>
      </c>
      <c r="D25" s="35">
        <v>29102</v>
      </c>
      <c r="E25" s="35">
        <v>29957</v>
      </c>
      <c r="F25" s="10">
        <f t="shared" si="0"/>
        <v>2.9379424094563973</v>
      </c>
      <c r="G25" s="1"/>
      <c r="H25" s="1"/>
      <c r="I25" s="1"/>
    </row>
    <row r="26" spans="1:9" x14ac:dyDescent="0.25">
      <c r="A26" s="11" t="s">
        <v>63</v>
      </c>
      <c r="B26" s="36">
        <v>686</v>
      </c>
      <c r="C26" s="36">
        <v>0</v>
      </c>
      <c r="D26" s="36">
        <v>4965</v>
      </c>
      <c r="E26" s="36">
        <v>1717</v>
      </c>
      <c r="F26" s="13">
        <f t="shared" si="0"/>
        <v>-65.417925478348437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29345</v>
      </c>
      <c r="C28" s="36">
        <v>31323</v>
      </c>
      <c r="D28" s="36">
        <v>255082</v>
      </c>
      <c r="E28" s="36">
        <v>267206</v>
      </c>
      <c r="F28" s="13">
        <f t="shared" si="0"/>
        <v>4.7529813942183239</v>
      </c>
      <c r="G28" s="1"/>
      <c r="H28" s="1"/>
      <c r="I28" s="1"/>
    </row>
    <row r="29" spans="1:9" x14ac:dyDescent="0.25">
      <c r="A29" s="8" t="s">
        <v>66</v>
      </c>
      <c r="B29" s="35">
        <v>83</v>
      </c>
      <c r="C29" s="35">
        <v>46</v>
      </c>
      <c r="D29" s="35">
        <v>961</v>
      </c>
      <c r="E29" s="35">
        <v>662</v>
      </c>
      <c r="F29" s="10">
        <f t="shared" si="0"/>
        <v>-31.113423517169622</v>
      </c>
      <c r="G29" s="1"/>
      <c r="H29" s="1"/>
      <c r="I29" s="1"/>
    </row>
    <row r="30" spans="1:9" x14ac:dyDescent="0.25">
      <c r="A30" s="11" t="s">
        <v>67</v>
      </c>
      <c r="B30" s="36">
        <v>11952</v>
      </c>
      <c r="C30" s="36">
        <v>14828</v>
      </c>
      <c r="D30" s="36">
        <v>114880</v>
      </c>
      <c r="E30" s="36">
        <v>133185</v>
      </c>
      <c r="F30" s="13">
        <f t="shared" si="0"/>
        <v>15.934018105849589</v>
      </c>
      <c r="G30" s="1"/>
      <c r="H30" s="1"/>
      <c r="I30" s="1"/>
    </row>
    <row r="31" spans="1:9" x14ac:dyDescent="0.25">
      <c r="A31" s="8" t="s">
        <v>68</v>
      </c>
      <c r="B31" s="35">
        <v>15220</v>
      </c>
      <c r="C31" s="35">
        <v>12337</v>
      </c>
      <c r="D31" s="35">
        <v>125696</v>
      </c>
      <c r="E31" s="35">
        <v>130890</v>
      </c>
      <c r="F31" s="10">
        <f t="shared" si="0"/>
        <v>4.1321919551934769</v>
      </c>
      <c r="G31" s="1"/>
      <c r="H31" s="1"/>
      <c r="I31" s="1"/>
    </row>
    <row r="32" spans="1:9" x14ac:dyDescent="0.25">
      <c r="A32" s="11" t="s">
        <v>69</v>
      </c>
      <c r="B32" s="36">
        <v>359190</v>
      </c>
      <c r="C32" s="36">
        <v>399634</v>
      </c>
      <c r="D32" s="36">
        <v>3636855</v>
      </c>
      <c r="E32" s="36">
        <v>3702520</v>
      </c>
      <c r="F32" s="13">
        <f t="shared" si="0"/>
        <v>1.805543525931057</v>
      </c>
      <c r="G32" s="1"/>
      <c r="H32" s="1"/>
      <c r="I32" s="1"/>
    </row>
    <row r="33" spans="1:9" x14ac:dyDescent="0.25">
      <c r="A33" s="8" t="s">
        <v>70</v>
      </c>
      <c r="B33" s="35">
        <v>17771.5</v>
      </c>
      <c r="C33" s="35">
        <v>17368</v>
      </c>
      <c r="D33" s="35">
        <v>176267</v>
      </c>
      <c r="E33" s="35">
        <v>168205</v>
      </c>
      <c r="F33" s="10">
        <f t="shared" si="0"/>
        <v>-4.5737432417866017</v>
      </c>
      <c r="G33" s="1"/>
      <c r="H33" s="1"/>
      <c r="I33" s="1"/>
    </row>
    <row r="34" spans="1:9" x14ac:dyDescent="0.25">
      <c r="A34" s="11" t="s">
        <v>71</v>
      </c>
      <c r="B34" s="36">
        <v>2517</v>
      </c>
      <c r="C34" s="36">
        <v>2388</v>
      </c>
      <c r="D34" s="36">
        <v>27158</v>
      </c>
      <c r="E34" s="36">
        <v>27934</v>
      </c>
      <c r="F34" s="13">
        <f t="shared" si="0"/>
        <v>2.8573532660726073</v>
      </c>
      <c r="G34" s="1"/>
      <c r="H34" s="1"/>
      <c r="I34" s="1"/>
    </row>
    <row r="35" spans="1:9" x14ac:dyDescent="0.25">
      <c r="A35" s="14" t="s">
        <v>72</v>
      </c>
      <c r="B35" s="15">
        <f>SUM(B7:B34)</f>
        <v>1200913.75</v>
      </c>
      <c r="C35" s="15">
        <f t="shared" ref="C35:E35" si="1">SUM(C7:C34)</f>
        <v>1249297.25</v>
      </c>
      <c r="D35" s="15">
        <f t="shared" si="1"/>
        <v>11598743</v>
      </c>
      <c r="E35" s="15">
        <f t="shared" si="1"/>
        <v>11895261</v>
      </c>
      <c r="F35" s="16">
        <f t="shared" si="0"/>
        <v>2.5564666791910184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1961</v>
      </c>
      <c r="C38" s="41">
        <f>D7</f>
        <v>4615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3856731</v>
      </c>
      <c r="G38" s="42">
        <f>LOOKUP(E38,$A$38:$A$65,$C$38:$C$65)</f>
        <v>3600561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117415</v>
      </c>
      <c r="C39" s="41">
        <f t="shared" ref="C39:C65" si="5">D8</f>
        <v>124104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3702520</v>
      </c>
      <c r="G39" s="42">
        <f t="shared" ref="G39:G65" si="8">LOOKUP(E39,$A$38:$A$65,$C$38:$C$65)</f>
        <v>3636855</v>
      </c>
    </row>
    <row r="40" spans="1:9" x14ac:dyDescent="0.25">
      <c r="A40" s="42" t="str">
        <f t="shared" si="3"/>
        <v>ALMERIA</v>
      </c>
      <c r="B40" s="41">
        <f t="shared" si="4"/>
        <v>5418</v>
      </c>
      <c r="C40" s="41">
        <f t="shared" si="5"/>
        <v>6053</v>
      </c>
      <c r="D40" s="41">
        <f t="shared" si="6"/>
        <v>21</v>
      </c>
      <c r="E40" s="42" t="str">
        <f t="shared" si="2"/>
        <v>BARCELONA</v>
      </c>
      <c r="F40" s="42">
        <f t="shared" si="7"/>
        <v>1561504</v>
      </c>
      <c r="G40" s="42">
        <f t="shared" si="8"/>
        <v>1453795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LAS PALMAS</v>
      </c>
      <c r="F41" s="42">
        <f t="shared" si="7"/>
        <v>817402</v>
      </c>
      <c r="G41" s="42">
        <f t="shared" si="8"/>
        <v>853767</v>
      </c>
    </row>
    <row r="42" spans="1:9" x14ac:dyDescent="0.25">
      <c r="A42" s="42" t="str">
        <f t="shared" si="3"/>
        <v>BAHIA DE ALGECIRAS</v>
      </c>
      <c r="B42" s="41">
        <f t="shared" si="4"/>
        <v>3856731</v>
      </c>
      <c r="C42" s="41">
        <f t="shared" si="5"/>
        <v>3600561</v>
      </c>
      <c r="D42" s="41">
        <f t="shared" si="6"/>
        <v>1</v>
      </c>
      <c r="E42" s="42" t="str">
        <f t="shared" si="2"/>
        <v>BILBAO</v>
      </c>
      <c r="F42" s="42">
        <f t="shared" si="7"/>
        <v>518642.5</v>
      </c>
      <c r="G42" s="42">
        <f t="shared" si="8"/>
        <v>502050</v>
      </c>
    </row>
    <row r="43" spans="1:9" x14ac:dyDescent="0.25">
      <c r="A43" s="42" t="str">
        <f t="shared" si="3"/>
        <v>BAHIA DE CADIZ</v>
      </c>
      <c r="B43" s="41">
        <f t="shared" si="4"/>
        <v>70963.5</v>
      </c>
      <c r="C43" s="41">
        <f t="shared" si="5"/>
        <v>75239</v>
      </c>
      <c r="D43" s="41">
        <f t="shared" si="6"/>
        <v>14</v>
      </c>
      <c r="E43" s="42" t="str">
        <f t="shared" si="2"/>
        <v>SANTA CRUZ DE TENERIFE</v>
      </c>
      <c r="F43" s="42">
        <f t="shared" si="7"/>
        <v>267206</v>
      </c>
      <c r="G43" s="42">
        <f t="shared" si="8"/>
        <v>255082</v>
      </c>
    </row>
    <row r="44" spans="1:9" x14ac:dyDescent="0.25">
      <c r="A44" s="42" t="str">
        <f t="shared" si="3"/>
        <v>BALEARES</v>
      </c>
      <c r="B44" s="41">
        <f t="shared" si="4"/>
        <v>59195</v>
      </c>
      <c r="C44" s="41">
        <f t="shared" si="5"/>
        <v>52889</v>
      </c>
      <c r="D44" s="41">
        <f t="shared" si="6"/>
        <v>15</v>
      </c>
      <c r="E44" s="42" t="str">
        <f t="shared" si="2"/>
        <v>CASTELLON</v>
      </c>
      <c r="F44" s="42">
        <f t="shared" si="7"/>
        <v>174067</v>
      </c>
      <c r="G44" s="42">
        <f t="shared" si="8"/>
        <v>159435</v>
      </c>
    </row>
    <row r="45" spans="1:9" x14ac:dyDescent="0.25">
      <c r="A45" s="42" t="str">
        <f t="shared" si="3"/>
        <v>BARCELONA</v>
      </c>
      <c r="B45" s="41">
        <f t="shared" si="4"/>
        <v>1561504</v>
      </c>
      <c r="C45" s="41">
        <f t="shared" si="5"/>
        <v>1453795</v>
      </c>
      <c r="D45" s="41">
        <f t="shared" si="6"/>
        <v>3</v>
      </c>
      <c r="E45" s="42" t="str">
        <f t="shared" si="2"/>
        <v>VIGO</v>
      </c>
      <c r="F45" s="42">
        <f t="shared" si="7"/>
        <v>168205</v>
      </c>
      <c r="G45" s="42">
        <f t="shared" si="8"/>
        <v>176267</v>
      </c>
    </row>
    <row r="46" spans="1:9" x14ac:dyDescent="0.25">
      <c r="A46" s="42" t="str">
        <f t="shared" si="3"/>
        <v>BILBAO</v>
      </c>
      <c r="B46" s="41">
        <f t="shared" si="4"/>
        <v>518642.5</v>
      </c>
      <c r="C46" s="41">
        <f t="shared" si="5"/>
        <v>502050</v>
      </c>
      <c r="D46" s="41">
        <f t="shared" si="6"/>
        <v>5</v>
      </c>
      <c r="E46" s="42" t="str">
        <f t="shared" si="2"/>
        <v>SEVILLA</v>
      </c>
      <c r="F46" s="42">
        <f t="shared" si="7"/>
        <v>133185</v>
      </c>
      <c r="G46" s="42">
        <f t="shared" si="8"/>
        <v>114880</v>
      </c>
    </row>
    <row r="47" spans="1:9" x14ac:dyDescent="0.25">
      <c r="A47" s="42" t="str">
        <f t="shared" si="3"/>
        <v>CARTAGENA</v>
      </c>
      <c r="B47" s="41">
        <f t="shared" si="4"/>
        <v>77111</v>
      </c>
      <c r="C47" s="41">
        <f t="shared" si="5"/>
        <v>66254</v>
      </c>
      <c r="D47" s="41">
        <f t="shared" si="6"/>
        <v>13</v>
      </c>
      <c r="E47" s="42" t="str">
        <f t="shared" si="2"/>
        <v>TARRAGONA</v>
      </c>
      <c r="F47" s="42">
        <f t="shared" si="7"/>
        <v>130890</v>
      </c>
      <c r="G47" s="42">
        <f t="shared" si="8"/>
        <v>125696</v>
      </c>
    </row>
    <row r="48" spans="1:9" x14ac:dyDescent="0.25">
      <c r="A48" s="42" t="str">
        <f t="shared" si="3"/>
        <v>CASTELLON</v>
      </c>
      <c r="B48" s="41">
        <f t="shared" si="4"/>
        <v>174067</v>
      </c>
      <c r="C48" s="41">
        <f t="shared" si="5"/>
        <v>159435</v>
      </c>
      <c r="D48" s="41">
        <f t="shared" si="6"/>
        <v>7</v>
      </c>
      <c r="E48" s="42" t="str">
        <f t="shared" si="2"/>
        <v>ALICANTE</v>
      </c>
      <c r="F48" s="42">
        <f t="shared" si="7"/>
        <v>117415</v>
      </c>
      <c r="G48" s="42">
        <f t="shared" si="8"/>
        <v>124104</v>
      </c>
    </row>
    <row r="49" spans="1:7" x14ac:dyDescent="0.25">
      <c r="A49" s="42" t="str">
        <f t="shared" si="3"/>
        <v>CEUTA</v>
      </c>
      <c r="B49" s="41">
        <f t="shared" si="4"/>
        <v>16410</v>
      </c>
      <c r="C49" s="41">
        <f t="shared" si="5"/>
        <v>15602</v>
      </c>
      <c r="D49" s="41">
        <f t="shared" si="6"/>
        <v>20</v>
      </c>
      <c r="E49" s="42" t="str">
        <f t="shared" si="2"/>
        <v>MALAGA</v>
      </c>
      <c r="F49" s="42">
        <f t="shared" si="7"/>
        <v>82650</v>
      </c>
      <c r="G49" s="42">
        <f t="shared" si="8"/>
        <v>234036</v>
      </c>
    </row>
    <row r="50" spans="1:7" x14ac:dyDescent="0.25">
      <c r="A50" s="42" t="str">
        <f t="shared" si="3"/>
        <v>FERROL-SAN CIBRAO</v>
      </c>
      <c r="B50" s="41">
        <f t="shared" si="4"/>
        <v>724</v>
      </c>
      <c r="C50" s="41">
        <f t="shared" si="5"/>
        <v>819</v>
      </c>
      <c r="D50" s="41">
        <f t="shared" si="6"/>
        <v>25</v>
      </c>
      <c r="E50" s="42" t="str">
        <f t="shared" si="2"/>
        <v>CARTAGENA</v>
      </c>
      <c r="F50" s="42">
        <f t="shared" si="7"/>
        <v>77111</v>
      </c>
      <c r="G50" s="42">
        <f t="shared" si="8"/>
        <v>66254</v>
      </c>
    </row>
    <row r="51" spans="1:7" x14ac:dyDescent="0.25">
      <c r="A51" s="42" t="str">
        <f t="shared" si="3"/>
        <v>GIJON</v>
      </c>
      <c r="B51" s="41">
        <f t="shared" si="4"/>
        <v>44817</v>
      </c>
      <c r="C51" s="41">
        <f t="shared" si="5"/>
        <v>51968</v>
      </c>
      <c r="D51" s="41">
        <f t="shared" si="6"/>
        <v>16</v>
      </c>
      <c r="E51" s="42" t="str">
        <f t="shared" si="2"/>
        <v>BAHIA DE CADIZ</v>
      </c>
      <c r="F51" s="42">
        <f t="shared" si="7"/>
        <v>70963.5</v>
      </c>
      <c r="G51" s="42">
        <f t="shared" si="8"/>
        <v>75239</v>
      </c>
    </row>
    <row r="52" spans="1:7" x14ac:dyDescent="0.25">
      <c r="A52" s="42" t="str">
        <f t="shared" si="3"/>
        <v>HUELVA</v>
      </c>
      <c r="B52" s="41">
        <f t="shared" si="4"/>
        <v>4299</v>
      </c>
      <c r="C52" s="41">
        <f t="shared" si="5"/>
        <v>1404</v>
      </c>
      <c r="D52" s="41">
        <f t="shared" si="6"/>
        <v>22</v>
      </c>
      <c r="E52" s="42" t="str">
        <f t="shared" si="2"/>
        <v>BALEARES</v>
      </c>
      <c r="F52" s="42">
        <f t="shared" si="7"/>
        <v>59195</v>
      </c>
      <c r="G52" s="42">
        <f t="shared" si="8"/>
        <v>52889</v>
      </c>
    </row>
    <row r="53" spans="1:7" x14ac:dyDescent="0.25">
      <c r="A53" s="42" t="str">
        <f t="shared" si="3"/>
        <v>LAS PALMAS</v>
      </c>
      <c r="B53" s="41">
        <f t="shared" si="4"/>
        <v>817402</v>
      </c>
      <c r="C53" s="41">
        <f t="shared" si="5"/>
        <v>853767</v>
      </c>
      <c r="D53" s="41">
        <f t="shared" si="6"/>
        <v>4</v>
      </c>
      <c r="E53" s="42" t="str">
        <f t="shared" si="2"/>
        <v>GIJON</v>
      </c>
      <c r="F53" s="42">
        <f t="shared" si="7"/>
        <v>44817</v>
      </c>
      <c r="G53" s="42">
        <f t="shared" si="8"/>
        <v>51968</v>
      </c>
    </row>
    <row r="54" spans="1:7" x14ac:dyDescent="0.25">
      <c r="A54" s="42" t="str">
        <f t="shared" si="3"/>
        <v>MALAGA</v>
      </c>
      <c r="B54" s="41">
        <f t="shared" si="4"/>
        <v>82650</v>
      </c>
      <c r="C54" s="41">
        <f t="shared" si="5"/>
        <v>234036</v>
      </c>
      <c r="D54" s="41">
        <f t="shared" si="6"/>
        <v>12</v>
      </c>
      <c r="E54" s="42" t="str">
        <f t="shared" si="2"/>
        <v>MELILLA</v>
      </c>
      <c r="F54" s="42">
        <f t="shared" si="7"/>
        <v>29957</v>
      </c>
      <c r="G54" s="42">
        <f t="shared" si="8"/>
        <v>29102</v>
      </c>
    </row>
    <row r="55" spans="1:7" x14ac:dyDescent="0.25">
      <c r="A55" s="42" t="str">
        <f t="shared" si="3"/>
        <v>MARIN Y RIA DE PONTEVEDRA</v>
      </c>
      <c r="B55" s="41">
        <f t="shared" si="4"/>
        <v>23675</v>
      </c>
      <c r="C55" s="41">
        <f t="shared" si="5"/>
        <v>25184</v>
      </c>
      <c r="D55" s="41">
        <f t="shared" si="6"/>
        <v>19</v>
      </c>
      <c r="E55" s="42" t="str">
        <f t="shared" si="2"/>
        <v>VILAGARCIA</v>
      </c>
      <c r="F55" s="42">
        <f t="shared" ref="F55:F65" si="9">LOOKUP(E55,$A$38:$A$65,$B$38:$B$65)</f>
        <v>27934</v>
      </c>
      <c r="G55" s="42">
        <f t="shared" si="8"/>
        <v>27158</v>
      </c>
    </row>
    <row r="56" spans="1:7" x14ac:dyDescent="0.25">
      <c r="A56" s="42" t="str">
        <f t="shared" si="3"/>
        <v>MELILLA</v>
      </c>
      <c r="B56" s="41">
        <f t="shared" si="4"/>
        <v>29957</v>
      </c>
      <c r="C56" s="41">
        <f t="shared" si="5"/>
        <v>29102</v>
      </c>
      <c r="D56" s="41">
        <f t="shared" si="6"/>
        <v>17</v>
      </c>
      <c r="E56" s="42" t="str">
        <f t="shared" si="2"/>
        <v>MARIN Y RIA DE PONTEVEDRA</v>
      </c>
      <c r="F56" s="42">
        <f t="shared" si="9"/>
        <v>23675</v>
      </c>
      <c r="G56" s="42">
        <f t="shared" si="8"/>
        <v>25184</v>
      </c>
    </row>
    <row r="57" spans="1:7" x14ac:dyDescent="0.25">
      <c r="A57" s="42" t="str">
        <f t="shared" si="3"/>
        <v>MOTRIL</v>
      </c>
      <c r="B57" s="41">
        <f t="shared" si="4"/>
        <v>1717</v>
      </c>
      <c r="C57" s="41">
        <f t="shared" si="5"/>
        <v>4965</v>
      </c>
      <c r="D57" s="41">
        <f t="shared" si="6"/>
        <v>24</v>
      </c>
      <c r="E57" s="42" t="str">
        <f t="shared" si="2"/>
        <v>CEUTA</v>
      </c>
      <c r="F57" s="42">
        <f t="shared" si="9"/>
        <v>16410</v>
      </c>
      <c r="G57" s="42">
        <f t="shared" si="8"/>
        <v>15602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5418</v>
      </c>
      <c r="G58" s="42">
        <f t="shared" si="8"/>
        <v>6053</v>
      </c>
    </row>
    <row r="59" spans="1:7" x14ac:dyDescent="0.25">
      <c r="A59" s="42" t="str">
        <f t="shared" si="3"/>
        <v>SANTA CRUZ DE TENERIFE</v>
      </c>
      <c r="B59" s="41">
        <f t="shared" si="4"/>
        <v>267206</v>
      </c>
      <c r="C59" s="41">
        <f t="shared" si="5"/>
        <v>255082</v>
      </c>
      <c r="D59" s="41">
        <f t="shared" si="6"/>
        <v>6</v>
      </c>
      <c r="E59" s="42" t="str">
        <f t="shared" si="2"/>
        <v>HUELVA</v>
      </c>
      <c r="F59" s="42">
        <f t="shared" si="9"/>
        <v>4299</v>
      </c>
      <c r="G59" s="42">
        <f t="shared" si="8"/>
        <v>1404</v>
      </c>
    </row>
    <row r="60" spans="1:7" x14ac:dyDescent="0.25">
      <c r="A60" s="42" t="str">
        <f t="shared" si="3"/>
        <v>SANTANDER</v>
      </c>
      <c r="B60" s="41">
        <f t="shared" si="4"/>
        <v>662</v>
      </c>
      <c r="C60" s="41">
        <f t="shared" si="5"/>
        <v>961</v>
      </c>
      <c r="D60" s="41">
        <f t="shared" si="6"/>
        <v>26</v>
      </c>
      <c r="E60" s="42" t="str">
        <f t="shared" si="2"/>
        <v>A CORUÑA</v>
      </c>
      <c r="F60" s="42">
        <f t="shared" si="9"/>
        <v>1961</v>
      </c>
      <c r="G60" s="42">
        <f t="shared" si="8"/>
        <v>4615</v>
      </c>
    </row>
    <row r="61" spans="1:7" x14ac:dyDescent="0.25">
      <c r="A61" s="42" t="str">
        <f t="shared" si="3"/>
        <v>SEVILLA</v>
      </c>
      <c r="B61" s="41">
        <f t="shared" si="4"/>
        <v>133185</v>
      </c>
      <c r="C61" s="41">
        <f t="shared" si="5"/>
        <v>114880</v>
      </c>
      <c r="D61" s="41">
        <f t="shared" si="6"/>
        <v>9</v>
      </c>
      <c r="E61" s="42" t="str">
        <f t="shared" si="2"/>
        <v>MOTRIL</v>
      </c>
      <c r="F61" s="42">
        <f t="shared" si="9"/>
        <v>1717</v>
      </c>
      <c r="G61" s="42">
        <f t="shared" si="8"/>
        <v>4965</v>
      </c>
    </row>
    <row r="62" spans="1:7" x14ac:dyDescent="0.25">
      <c r="A62" s="42" t="str">
        <f t="shared" si="3"/>
        <v>TARRAGONA</v>
      </c>
      <c r="B62" s="41">
        <f t="shared" si="4"/>
        <v>130890</v>
      </c>
      <c r="C62" s="41">
        <f t="shared" si="5"/>
        <v>125696</v>
      </c>
      <c r="D62" s="41">
        <f t="shared" si="6"/>
        <v>10</v>
      </c>
      <c r="E62" s="42" t="str">
        <f t="shared" si="2"/>
        <v>FERROL-SAN CIBRAO</v>
      </c>
      <c r="F62" s="42">
        <f t="shared" si="9"/>
        <v>724</v>
      </c>
      <c r="G62" s="42">
        <f t="shared" si="8"/>
        <v>819</v>
      </c>
    </row>
    <row r="63" spans="1:7" x14ac:dyDescent="0.25">
      <c r="A63" s="42" t="str">
        <f t="shared" si="3"/>
        <v>VALENCIA</v>
      </c>
      <c r="B63" s="41">
        <f t="shared" si="4"/>
        <v>3702520</v>
      </c>
      <c r="C63" s="41">
        <f t="shared" si="5"/>
        <v>3636855</v>
      </c>
      <c r="D63" s="41">
        <f t="shared" si="6"/>
        <v>2</v>
      </c>
      <c r="E63" s="42" t="str">
        <f t="shared" si="2"/>
        <v>SANTANDER</v>
      </c>
      <c r="F63" s="42">
        <f t="shared" si="9"/>
        <v>662</v>
      </c>
      <c r="G63" s="42">
        <f t="shared" si="8"/>
        <v>961</v>
      </c>
    </row>
    <row r="64" spans="1:7" x14ac:dyDescent="0.25">
      <c r="A64" s="42" t="str">
        <f t="shared" si="3"/>
        <v>VIGO</v>
      </c>
      <c r="B64" s="41">
        <f t="shared" si="4"/>
        <v>168205</v>
      </c>
      <c r="C64" s="41">
        <f t="shared" si="5"/>
        <v>176267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27934</v>
      </c>
      <c r="C65" s="41">
        <f t="shared" si="5"/>
        <v>27158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2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Octubre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41977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33</v>
      </c>
      <c r="C8" s="38">
        <v>4</v>
      </c>
      <c r="D8" s="38">
        <v>1391</v>
      </c>
      <c r="E8" s="38">
        <v>1504</v>
      </c>
      <c r="F8" s="13">
        <f t="shared" ref="F8:F35" si="0">((E8*100)/D8)-100</f>
        <v>8.1236520488856883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364320</v>
      </c>
      <c r="C11" s="37">
        <v>361322</v>
      </c>
      <c r="D11" s="37">
        <v>3271809</v>
      </c>
      <c r="E11" s="37">
        <v>3552096</v>
      </c>
      <c r="F11" s="10">
        <f t="shared" si="0"/>
        <v>8.5667286812891632</v>
      </c>
      <c r="G11" s="1"/>
      <c r="H11" s="1"/>
      <c r="I11" s="1"/>
    </row>
    <row r="12" spans="1:12" x14ac:dyDescent="0.25">
      <c r="A12" s="11" t="s">
        <v>49</v>
      </c>
      <c r="B12" s="38">
        <v>5</v>
      </c>
      <c r="C12" s="38">
        <v>0</v>
      </c>
      <c r="D12" s="38">
        <v>5</v>
      </c>
      <c r="E12" s="38">
        <v>118</v>
      </c>
      <c r="F12" s="13">
        <f t="shared" si="0"/>
        <v>2260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0</v>
      </c>
      <c r="D13" s="37">
        <v>11</v>
      </c>
      <c r="E13" s="37">
        <v>32</v>
      </c>
      <c r="F13" s="10">
        <f t="shared" si="0"/>
        <v>190.90909090909093</v>
      </c>
      <c r="G13" s="1"/>
      <c r="H13" s="1"/>
      <c r="I13" s="1"/>
    </row>
    <row r="14" spans="1:12" x14ac:dyDescent="0.25">
      <c r="A14" s="11" t="s">
        <v>51</v>
      </c>
      <c r="B14" s="38">
        <v>20027.5</v>
      </c>
      <c r="C14" s="38">
        <v>27280.5</v>
      </c>
      <c r="D14" s="38">
        <v>232252</v>
      </c>
      <c r="E14" s="38">
        <v>255956.5</v>
      </c>
      <c r="F14" s="13">
        <f t="shared" si="0"/>
        <v>10.20637066634518</v>
      </c>
      <c r="G14" s="1"/>
      <c r="H14" s="1"/>
      <c r="I14" s="1"/>
    </row>
    <row r="15" spans="1:12" x14ac:dyDescent="0.25">
      <c r="A15" s="8" t="s">
        <v>52</v>
      </c>
      <c r="B15" s="37">
        <v>28</v>
      </c>
      <c r="C15" s="37">
        <v>728.5</v>
      </c>
      <c r="D15" s="37">
        <v>847.25</v>
      </c>
      <c r="E15" s="37">
        <v>1769.75</v>
      </c>
      <c r="F15" s="10">
        <f t="shared" si="0"/>
        <v>108.88167601062261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5</v>
      </c>
      <c r="D16" s="38">
        <v>0</v>
      </c>
      <c r="E16" s="38">
        <v>213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156</v>
      </c>
      <c r="C17" s="37">
        <v>770</v>
      </c>
      <c r="D17" s="37">
        <v>1666</v>
      </c>
      <c r="E17" s="37">
        <v>8437</v>
      </c>
      <c r="F17" s="10">
        <f t="shared" si="0"/>
        <v>406.42256902761102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40</v>
      </c>
      <c r="E20" s="38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40307</v>
      </c>
      <c r="C22" s="38">
        <v>40864</v>
      </c>
      <c r="D22" s="38">
        <v>512130</v>
      </c>
      <c r="E22" s="38">
        <v>447376</v>
      </c>
      <c r="F22" s="13">
        <f t="shared" si="0"/>
        <v>-12.644055220354204</v>
      </c>
      <c r="G22" s="1"/>
      <c r="H22" s="1"/>
      <c r="I22" s="1"/>
    </row>
    <row r="23" spans="1:9" x14ac:dyDescent="0.25">
      <c r="A23" s="8" t="s">
        <v>60</v>
      </c>
      <c r="B23" s="37">
        <v>20678</v>
      </c>
      <c r="C23" s="37">
        <v>0</v>
      </c>
      <c r="D23" s="37">
        <v>205598</v>
      </c>
      <c r="E23" s="37">
        <v>50735</v>
      </c>
      <c r="F23" s="10">
        <f t="shared" si="0"/>
        <v>-75.323203533108298</v>
      </c>
      <c r="G23" s="1"/>
      <c r="H23" s="1"/>
      <c r="I23" s="1"/>
    </row>
    <row r="24" spans="1:9" x14ac:dyDescent="0.25">
      <c r="A24" s="11" t="s">
        <v>61</v>
      </c>
      <c r="B24" s="38">
        <v>311</v>
      </c>
      <c r="C24" s="38">
        <v>564</v>
      </c>
      <c r="D24" s="38">
        <v>2782</v>
      </c>
      <c r="E24" s="38">
        <v>2929</v>
      </c>
      <c r="F24" s="13">
        <f t="shared" si="0"/>
        <v>5.2839683680805223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10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352</v>
      </c>
      <c r="C28" s="38">
        <v>228</v>
      </c>
      <c r="D28" s="38">
        <v>2501</v>
      </c>
      <c r="E28" s="38">
        <v>2646</v>
      </c>
      <c r="F28" s="13">
        <f t="shared" si="0"/>
        <v>5.7976809276289458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7530</v>
      </c>
      <c r="C31" s="37">
        <v>4580</v>
      </c>
      <c r="D31" s="37">
        <v>63662</v>
      </c>
      <c r="E31" s="37">
        <v>55714</v>
      </c>
      <c r="F31" s="10">
        <f t="shared" si="0"/>
        <v>-12.484684741289939</v>
      </c>
      <c r="G31" s="1"/>
      <c r="H31" s="1"/>
      <c r="I31" s="1"/>
    </row>
    <row r="32" spans="1:9" x14ac:dyDescent="0.25">
      <c r="A32" s="11" t="s">
        <v>69</v>
      </c>
      <c r="B32" s="38">
        <v>178200</v>
      </c>
      <c r="C32" s="38">
        <v>195595</v>
      </c>
      <c r="D32" s="38">
        <v>1787446</v>
      </c>
      <c r="E32" s="38">
        <v>1955952</v>
      </c>
      <c r="F32" s="13">
        <f t="shared" si="0"/>
        <v>9.4271938844586032</v>
      </c>
      <c r="G32" s="1"/>
      <c r="H32" s="1"/>
      <c r="I32" s="1"/>
    </row>
    <row r="33" spans="1:9" x14ac:dyDescent="0.25">
      <c r="A33" s="8" t="s">
        <v>70</v>
      </c>
      <c r="B33" s="37">
        <v>284</v>
      </c>
      <c r="C33" s="37">
        <v>592</v>
      </c>
      <c r="D33" s="37">
        <v>6637</v>
      </c>
      <c r="E33" s="37">
        <v>4903</v>
      </c>
      <c r="F33" s="10">
        <f t="shared" si="0"/>
        <v>-26.126261865300592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0</v>
      </c>
      <c r="E34" s="38">
        <v>10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632231.5</v>
      </c>
      <c r="C35" s="15">
        <f t="shared" ref="C35:E35" si="1">SUM(C7:C34)</f>
        <v>632533</v>
      </c>
      <c r="D35" s="15">
        <f t="shared" si="1"/>
        <v>6088777.25</v>
      </c>
      <c r="E35" s="15">
        <f t="shared" si="1"/>
        <v>6340401.25</v>
      </c>
      <c r="F35" s="16">
        <f t="shared" si="0"/>
        <v>4.1325867192793169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3552096</v>
      </c>
      <c r="G38" s="42">
        <f>LOOKUP(E38,$A$38:$A$65,$C$38:$C$65)</f>
        <v>3271809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1504</v>
      </c>
      <c r="C39" s="41">
        <f t="shared" ref="C39:C65" si="5">D8</f>
        <v>1391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1955952</v>
      </c>
      <c r="G39" s="42">
        <f t="shared" ref="G39:G65" si="8">LOOKUP(E39,$A$38:$A$65,$C$38:$C$65)</f>
        <v>1787446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447376</v>
      </c>
      <c r="G40" s="42">
        <f t="shared" si="8"/>
        <v>512130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255956.5</v>
      </c>
      <c r="G41" s="42">
        <f t="shared" si="8"/>
        <v>232252</v>
      </c>
    </row>
    <row r="42" spans="1:9" x14ac:dyDescent="0.25">
      <c r="A42" s="42" t="str">
        <f t="shared" si="3"/>
        <v>BAHIA DE ALGECIRAS</v>
      </c>
      <c r="B42" s="41">
        <f t="shared" si="4"/>
        <v>3552096</v>
      </c>
      <c r="C42" s="41">
        <f t="shared" si="5"/>
        <v>3271809</v>
      </c>
      <c r="D42" s="41">
        <f t="shared" si="6"/>
        <v>1</v>
      </c>
      <c r="E42" s="42" t="str">
        <f t="shared" si="2"/>
        <v>TARRAGONA</v>
      </c>
      <c r="F42" s="42">
        <f t="shared" si="7"/>
        <v>55714</v>
      </c>
      <c r="G42" s="42">
        <f t="shared" si="8"/>
        <v>63662</v>
      </c>
    </row>
    <row r="43" spans="1:9" x14ac:dyDescent="0.25">
      <c r="A43" s="42" t="str">
        <f t="shared" si="3"/>
        <v>BAHIA DE CADIZ</v>
      </c>
      <c r="B43" s="41">
        <f t="shared" si="4"/>
        <v>118</v>
      </c>
      <c r="C43" s="41">
        <f t="shared" si="5"/>
        <v>5</v>
      </c>
      <c r="D43" s="41">
        <f t="shared" si="6"/>
        <v>14</v>
      </c>
      <c r="E43" s="42" t="str">
        <f t="shared" si="2"/>
        <v>MALAGA</v>
      </c>
      <c r="F43" s="42">
        <f t="shared" si="7"/>
        <v>50735</v>
      </c>
      <c r="G43" s="42">
        <f t="shared" si="8"/>
        <v>205598</v>
      </c>
    </row>
    <row r="44" spans="1:9" x14ac:dyDescent="0.25">
      <c r="A44" s="42" t="str">
        <f t="shared" si="3"/>
        <v>BALEARES</v>
      </c>
      <c r="B44" s="41">
        <f t="shared" si="4"/>
        <v>32</v>
      </c>
      <c r="C44" s="41">
        <f t="shared" si="5"/>
        <v>11</v>
      </c>
      <c r="D44" s="41">
        <f t="shared" si="6"/>
        <v>15</v>
      </c>
      <c r="E44" s="42" t="str">
        <f t="shared" si="2"/>
        <v>CASTELLON</v>
      </c>
      <c r="F44" s="42">
        <f t="shared" si="7"/>
        <v>8437</v>
      </c>
      <c r="G44" s="42">
        <f t="shared" si="8"/>
        <v>1666</v>
      </c>
    </row>
    <row r="45" spans="1:9" x14ac:dyDescent="0.25">
      <c r="A45" s="42" t="str">
        <f t="shared" si="3"/>
        <v>BARCELONA</v>
      </c>
      <c r="B45" s="41">
        <f t="shared" si="4"/>
        <v>255956.5</v>
      </c>
      <c r="C45" s="41">
        <f t="shared" si="5"/>
        <v>232252</v>
      </c>
      <c r="D45" s="41">
        <f t="shared" si="6"/>
        <v>4</v>
      </c>
      <c r="E45" s="42" t="str">
        <f t="shared" si="2"/>
        <v>VIGO</v>
      </c>
      <c r="F45" s="42">
        <f t="shared" si="7"/>
        <v>4903</v>
      </c>
      <c r="G45" s="42">
        <f t="shared" si="8"/>
        <v>6637</v>
      </c>
    </row>
    <row r="46" spans="1:9" x14ac:dyDescent="0.25">
      <c r="A46" s="42" t="str">
        <f t="shared" si="3"/>
        <v>BILBAO</v>
      </c>
      <c r="B46" s="41">
        <f t="shared" si="4"/>
        <v>1769.75</v>
      </c>
      <c r="C46" s="41">
        <f t="shared" si="5"/>
        <v>847.25</v>
      </c>
      <c r="D46" s="41">
        <f t="shared" si="6"/>
        <v>11</v>
      </c>
      <c r="E46" s="42" t="str">
        <f t="shared" si="2"/>
        <v>MARIN Y RIA DE PONTEVEDRA</v>
      </c>
      <c r="F46" s="42">
        <f t="shared" si="7"/>
        <v>2929</v>
      </c>
      <c r="G46" s="42">
        <f t="shared" si="8"/>
        <v>2782</v>
      </c>
    </row>
    <row r="47" spans="1:9" x14ac:dyDescent="0.25">
      <c r="A47" s="42" t="str">
        <f t="shared" si="3"/>
        <v>CARTAGENA</v>
      </c>
      <c r="B47" s="41">
        <f t="shared" si="4"/>
        <v>213</v>
      </c>
      <c r="C47" s="41">
        <f t="shared" si="5"/>
        <v>0</v>
      </c>
      <c r="D47" s="41">
        <f t="shared" si="6"/>
        <v>13</v>
      </c>
      <c r="E47" s="42" t="str">
        <f t="shared" si="2"/>
        <v>SANTA CRUZ DE TENERIFE</v>
      </c>
      <c r="F47" s="42">
        <f t="shared" si="7"/>
        <v>2646</v>
      </c>
      <c r="G47" s="42">
        <f t="shared" si="8"/>
        <v>2501</v>
      </c>
    </row>
    <row r="48" spans="1:9" x14ac:dyDescent="0.25">
      <c r="A48" s="42" t="str">
        <f t="shared" si="3"/>
        <v>CASTELLON</v>
      </c>
      <c r="B48" s="41">
        <f t="shared" si="4"/>
        <v>8437</v>
      </c>
      <c r="C48" s="41">
        <f t="shared" si="5"/>
        <v>1666</v>
      </c>
      <c r="D48" s="41">
        <f t="shared" si="6"/>
        <v>7</v>
      </c>
      <c r="E48" s="42" t="str">
        <f t="shared" si="2"/>
        <v>BILBAO</v>
      </c>
      <c r="F48" s="42">
        <f t="shared" si="7"/>
        <v>1769.75</v>
      </c>
      <c r="G48" s="42">
        <f t="shared" si="8"/>
        <v>847.25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ALICANTE</v>
      </c>
      <c r="F49" s="42">
        <f t="shared" si="7"/>
        <v>1504</v>
      </c>
      <c r="G49" s="42">
        <f t="shared" si="8"/>
        <v>1391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213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40</v>
      </c>
      <c r="D51" s="41">
        <f t="shared" si="6"/>
        <v>28</v>
      </c>
      <c r="E51" s="42" t="str">
        <f t="shared" si="2"/>
        <v>BAHIA DE CADIZ</v>
      </c>
      <c r="F51" s="42">
        <f t="shared" si="7"/>
        <v>118</v>
      </c>
      <c r="G51" s="42">
        <f t="shared" si="8"/>
        <v>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32</v>
      </c>
      <c r="G52" s="42">
        <f t="shared" si="8"/>
        <v>11</v>
      </c>
    </row>
    <row r="53" spans="1:7" x14ac:dyDescent="0.25">
      <c r="A53" s="42" t="str">
        <f t="shared" si="3"/>
        <v>LAS PALMAS</v>
      </c>
      <c r="B53" s="41">
        <f t="shared" si="4"/>
        <v>447376</v>
      </c>
      <c r="C53" s="41">
        <f t="shared" si="5"/>
        <v>512130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50735</v>
      </c>
      <c r="C54" s="41">
        <f t="shared" si="5"/>
        <v>205598</v>
      </c>
      <c r="D54" s="41">
        <f t="shared" si="6"/>
        <v>6</v>
      </c>
      <c r="E54" s="42" t="str">
        <f t="shared" si="2"/>
        <v>MOTRIL</v>
      </c>
      <c r="F54" s="42">
        <f t="shared" si="7"/>
        <v>10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2929</v>
      </c>
      <c r="C55" s="41">
        <f t="shared" si="5"/>
        <v>2782</v>
      </c>
      <c r="D55" s="41">
        <f t="shared" si="6"/>
        <v>9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10</v>
      </c>
      <c r="C57" s="41">
        <f t="shared" si="5"/>
        <v>0</v>
      </c>
      <c r="D57" s="41">
        <f t="shared" si="6"/>
        <v>17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2646</v>
      </c>
      <c r="C59" s="41">
        <f t="shared" si="5"/>
        <v>2501</v>
      </c>
      <c r="D59" s="41">
        <f t="shared" si="6"/>
        <v>10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55714</v>
      </c>
      <c r="C62" s="41">
        <f t="shared" si="5"/>
        <v>63662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1955952</v>
      </c>
      <c r="C63" s="41">
        <f t="shared" si="5"/>
        <v>1787446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4903</v>
      </c>
      <c r="C64" s="41">
        <f t="shared" si="5"/>
        <v>6637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</v>
      </c>
      <c r="C65" s="41">
        <f t="shared" si="5"/>
        <v>0</v>
      </c>
      <c r="D65" s="41">
        <f t="shared" si="6"/>
        <v>17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Octubre</v>
      </c>
      <c r="C5" s="92"/>
      <c r="D5" s="91" t="s">
        <v>40</v>
      </c>
      <c r="E5" s="92"/>
      <c r="F5" s="92"/>
      <c r="L5" s="39">
        <f>'Resumen general'!I4</f>
        <v>41977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128</v>
      </c>
      <c r="C7" s="9">
        <v>4</v>
      </c>
      <c r="D7" s="9">
        <v>950</v>
      </c>
      <c r="E7" s="9">
        <v>161</v>
      </c>
      <c r="F7" s="10">
        <f>((E7*100)/D7)-100</f>
        <v>-83.05263157894737</v>
      </c>
      <c r="G7" s="1"/>
      <c r="H7" s="1"/>
      <c r="I7" s="1"/>
    </row>
    <row r="8" spans="1:12" x14ac:dyDescent="0.25">
      <c r="A8" s="11" t="s">
        <v>45</v>
      </c>
      <c r="B8" s="12">
        <v>9765</v>
      </c>
      <c r="C8" s="12">
        <v>11153</v>
      </c>
      <c r="D8" s="12">
        <v>97029</v>
      </c>
      <c r="E8" s="12">
        <v>96630</v>
      </c>
      <c r="F8" s="13">
        <f t="shared" ref="F8:F35" si="0">((E8*100)/D8)-100</f>
        <v>-0.41121726494141342</v>
      </c>
      <c r="G8" s="1"/>
      <c r="H8" s="1"/>
      <c r="I8" s="1"/>
    </row>
    <row r="9" spans="1:12" x14ac:dyDescent="0.25">
      <c r="A9" s="8" t="s">
        <v>46</v>
      </c>
      <c r="B9" s="9">
        <v>217</v>
      </c>
      <c r="C9" s="9">
        <v>365</v>
      </c>
      <c r="D9" s="9">
        <v>3036</v>
      </c>
      <c r="E9" s="9">
        <v>2265</v>
      </c>
      <c r="F9" s="10">
        <f t="shared" si="0"/>
        <v>-25.395256916996047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316</v>
      </c>
      <c r="D11" s="9">
        <v>367</v>
      </c>
      <c r="E11" s="9">
        <v>3252</v>
      </c>
      <c r="F11" s="10">
        <f t="shared" si="0"/>
        <v>786.10354223433239</v>
      </c>
      <c r="G11" s="1"/>
      <c r="H11" s="1"/>
      <c r="I11" s="1"/>
    </row>
    <row r="12" spans="1:12" x14ac:dyDescent="0.25">
      <c r="A12" s="11" t="s">
        <v>49</v>
      </c>
      <c r="B12" s="12">
        <v>2571</v>
      </c>
      <c r="C12" s="12">
        <v>2740</v>
      </c>
      <c r="D12" s="12">
        <v>26463.5</v>
      </c>
      <c r="E12" s="12">
        <v>25987</v>
      </c>
      <c r="F12" s="13">
        <f t="shared" si="0"/>
        <v>-1.8005932699756215</v>
      </c>
      <c r="G12" s="1"/>
      <c r="H12" s="1"/>
      <c r="I12" s="1"/>
    </row>
    <row r="13" spans="1:12" x14ac:dyDescent="0.25">
      <c r="A13" s="8" t="s">
        <v>50</v>
      </c>
      <c r="B13" s="9">
        <v>4885</v>
      </c>
      <c r="C13" s="9">
        <v>6413</v>
      </c>
      <c r="D13" s="9">
        <v>52853</v>
      </c>
      <c r="E13" s="9">
        <v>59113</v>
      </c>
      <c r="F13" s="10">
        <f t="shared" si="0"/>
        <v>11.844171570204153</v>
      </c>
      <c r="G13" s="1"/>
      <c r="H13" s="1"/>
      <c r="I13" s="1"/>
    </row>
    <row r="14" spans="1:12" x14ac:dyDescent="0.25">
      <c r="A14" s="11" t="s">
        <v>51</v>
      </c>
      <c r="B14" s="12">
        <v>16267</v>
      </c>
      <c r="C14" s="12">
        <v>18950</v>
      </c>
      <c r="D14" s="12">
        <v>151386</v>
      </c>
      <c r="E14" s="12">
        <v>162894.5</v>
      </c>
      <c r="F14" s="13">
        <f t="shared" si="0"/>
        <v>7.6020900215343516</v>
      </c>
      <c r="G14" s="1"/>
      <c r="H14" s="1"/>
      <c r="I14" s="1"/>
    </row>
    <row r="15" spans="1:12" x14ac:dyDescent="0.25">
      <c r="A15" s="8" t="s">
        <v>52</v>
      </c>
      <c r="B15" s="9">
        <v>5562.5</v>
      </c>
      <c r="C15" s="9">
        <v>5825.75</v>
      </c>
      <c r="D15" s="9">
        <v>54363.75</v>
      </c>
      <c r="E15" s="9">
        <v>59101</v>
      </c>
      <c r="F15" s="10">
        <f t="shared" si="0"/>
        <v>8.7139868018670512</v>
      </c>
      <c r="G15" s="1"/>
      <c r="H15" s="1"/>
      <c r="I15" s="1"/>
    </row>
    <row r="16" spans="1:12" x14ac:dyDescent="0.25">
      <c r="A16" s="11" t="s">
        <v>53</v>
      </c>
      <c r="B16" s="12">
        <v>1876</v>
      </c>
      <c r="C16" s="12">
        <v>2343</v>
      </c>
      <c r="D16" s="12">
        <v>17142</v>
      </c>
      <c r="E16" s="12">
        <v>22602</v>
      </c>
      <c r="F16" s="13">
        <f t="shared" si="0"/>
        <v>31.851592579628971</v>
      </c>
      <c r="G16" s="1"/>
      <c r="H16" s="1"/>
      <c r="I16" s="1"/>
    </row>
    <row r="17" spans="1:9" x14ac:dyDescent="0.25">
      <c r="A17" s="8" t="s">
        <v>54</v>
      </c>
      <c r="B17" s="9">
        <v>1592</v>
      </c>
      <c r="C17" s="9">
        <v>236</v>
      </c>
      <c r="D17" s="9">
        <v>3953</v>
      </c>
      <c r="E17" s="9">
        <v>5546</v>
      </c>
      <c r="F17" s="10">
        <f t="shared" si="0"/>
        <v>40.298507462686558</v>
      </c>
      <c r="G17" s="1"/>
      <c r="H17" s="1"/>
      <c r="I17" s="1"/>
    </row>
    <row r="18" spans="1:9" x14ac:dyDescent="0.25">
      <c r="A18" s="11" t="s">
        <v>55</v>
      </c>
      <c r="B18" s="12">
        <v>1874</v>
      </c>
      <c r="C18" s="12">
        <v>1654</v>
      </c>
      <c r="D18" s="12">
        <v>15581</v>
      </c>
      <c r="E18" s="12">
        <v>16383</v>
      </c>
      <c r="F18" s="13">
        <f t="shared" si="0"/>
        <v>5.1472947821064139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40</v>
      </c>
      <c r="E19" s="9">
        <v>0</v>
      </c>
      <c r="F19" s="18">
        <f t="shared" si="0"/>
        <v>-100</v>
      </c>
      <c r="G19" s="1"/>
      <c r="H19" s="1"/>
      <c r="I19" s="1"/>
    </row>
    <row r="20" spans="1:9" x14ac:dyDescent="0.25">
      <c r="A20" s="11" t="s">
        <v>57</v>
      </c>
      <c r="B20" s="12">
        <v>1023</v>
      </c>
      <c r="C20" s="12">
        <v>517</v>
      </c>
      <c r="D20" s="12">
        <v>8196</v>
      </c>
      <c r="E20" s="12">
        <v>6578</v>
      </c>
      <c r="F20" s="13">
        <f t="shared" si="0"/>
        <v>-19.741337237676916</v>
      </c>
      <c r="G20" s="1"/>
      <c r="H20" s="1"/>
      <c r="I20" s="1"/>
    </row>
    <row r="21" spans="1:9" x14ac:dyDescent="0.25">
      <c r="A21" s="8" t="s">
        <v>58</v>
      </c>
      <c r="B21" s="9">
        <v>138</v>
      </c>
      <c r="C21" s="9">
        <v>54</v>
      </c>
      <c r="D21" s="9">
        <v>1141</v>
      </c>
      <c r="E21" s="9">
        <v>558</v>
      </c>
      <c r="F21" s="10">
        <f t="shared" si="0"/>
        <v>-51.095530236634531</v>
      </c>
      <c r="G21" s="1"/>
      <c r="H21" s="1"/>
      <c r="I21" s="1"/>
    </row>
    <row r="22" spans="1:9" x14ac:dyDescent="0.25">
      <c r="A22" s="11" t="s">
        <v>59</v>
      </c>
      <c r="B22" s="12">
        <v>30657</v>
      </c>
      <c r="C22" s="12">
        <v>34133</v>
      </c>
      <c r="D22" s="12">
        <v>282039</v>
      </c>
      <c r="E22" s="12">
        <v>311453</v>
      </c>
      <c r="F22" s="13">
        <f t="shared" si="0"/>
        <v>10.429054137902909</v>
      </c>
      <c r="G22" s="1"/>
      <c r="H22" s="1"/>
      <c r="I22" s="1"/>
    </row>
    <row r="23" spans="1:9" x14ac:dyDescent="0.25">
      <c r="A23" s="8" t="s">
        <v>60</v>
      </c>
      <c r="B23" s="9">
        <v>1103</v>
      </c>
      <c r="C23" s="9">
        <v>1129</v>
      </c>
      <c r="D23" s="9">
        <v>11282</v>
      </c>
      <c r="E23" s="9">
        <v>11869</v>
      </c>
      <c r="F23" s="10">
        <f t="shared" si="0"/>
        <v>5.2029781953554277</v>
      </c>
      <c r="G23" s="1"/>
      <c r="H23" s="1"/>
      <c r="I23" s="1"/>
    </row>
    <row r="24" spans="1:9" x14ac:dyDescent="0.25">
      <c r="A24" s="11" t="s">
        <v>61</v>
      </c>
      <c r="B24" s="12">
        <v>873</v>
      </c>
      <c r="C24" s="12">
        <v>695</v>
      </c>
      <c r="D24" s="12">
        <v>5958</v>
      </c>
      <c r="E24" s="12">
        <v>6465</v>
      </c>
      <c r="F24" s="13">
        <f t="shared" si="0"/>
        <v>8.5095669687814706</v>
      </c>
      <c r="G24" s="1"/>
      <c r="H24" s="1"/>
      <c r="I24" s="1"/>
    </row>
    <row r="25" spans="1:9" x14ac:dyDescent="0.25">
      <c r="A25" s="8" t="s">
        <v>62</v>
      </c>
      <c r="B25" s="9">
        <v>1990</v>
      </c>
      <c r="C25" s="9">
        <v>1871</v>
      </c>
      <c r="D25" s="9">
        <v>17393</v>
      </c>
      <c r="E25" s="9">
        <v>19554</v>
      </c>
      <c r="F25" s="10">
        <f t="shared" si="0"/>
        <v>12.424538607485772</v>
      </c>
      <c r="G25" s="1"/>
      <c r="H25" s="1"/>
      <c r="I25" s="1"/>
    </row>
    <row r="26" spans="1:9" x14ac:dyDescent="0.25">
      <c r="A26" s="11" t="s">
        <v>63</v>
      </c>
      <c r="B26" s="12">
        <v>219</v>
      </c>
      <c r="C26" s="12">
        <v>0</v>
      </c>
      <c r="D26" s="12">
        <v>859</v>
      </c>
      <c r="E26" s="12">
        <v>350</v>
      </c>
      <c r="F26" s="13">
        <f t="shared" si="0"/>
        <v>-59.254947613504072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26083</v>
      </c>
      <c r="C28" s="12">
        <v>27687</v>
      </c>
      <c r="D28" s="12">
        <v>226110</v>
      </c>
      <c r="E28" s="12">
        <v>238114</v>
      </c>
      <c r="F28" s="13">
        <f t="shared" si="0"/>
        <v>5.3089204369554608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11085</v>
      </c>
      <c r="C30" s="12">
        <v>13304</v>
      </c>
      <c r="D30" s="12">
        <v>103785</v>
      </c>
      <c r="E30" s="12">
        <v>119345</v>
      </c>
      <c r="F30" s="13">
        <f t="shared" si="0"/>
        <v>14.99253263959146</v>
      </c>
      <c r="G30" s="1"/>
      <c r="H30" s="1"/>
      <c r="I30" s="1"/>
    </row>
    <row r="31" spans="1:9" x14ac:dyDescent="0.25">
      <c r="A31" s="8" t="s">
        <v>68</v>
      </c>
      <c r="B31" s="9">
        <v>1090</v>
      </c>
      <c r="C31" s="9">
        <v>1617</v>
      </c>
      <c r="D31" s="9">
        <v>12294</v>
      </c>
      <c r="E31" s="9">
        <v>8123</v>
      </c>
      <c r="F31" s="10">
        <f t="shared" si="0"/>
        <v>-33.927118919798275</v>
      </c>
      <c r="G31" s="1"/>
      <c r="H31" s="1"/>
      <c r="I31" s="1"/>
    </row>
    <row r="32" spans="1:9" x14ac:dyDescent="0.25">
      <c r="A32" s="11" t="s">
        <v>69</v>
      </c>
      <c r="B32" s="12">
        <v>11055</v>
      </c>
      <c r="C32" s="12">
        <v>13265</v>
      </c>
      <c r="D32" s="12">
        <v>119251</v>
      </c>
      <c r="E32" s="12">
        <v>137475</v>
      </c>
      <c r="F32" s="13">
        <f t="shared" si="0"/>
        <v>15.282052142120406</v>
      </c>
      <c r="G32" s="1"/>
      <c r="H32" s="1"/>
      <c r="I32" s="1"/>
    </row>
    <row r="33" spans="1:9" x14ac:dyDescent="0.25">
      <c r="A33" s="8" t="s">
        <v>70</v>
      </c>
      <c r="B33" s="9">
        <v>2885</v>
      </c>
      <c r="C33" s="9">
        <v>1822</v>
      </c>
      <c r="D33" s="9">
        <v>22300</v>
      </c>
      <c r="E33" s="9">
        <v>23016</v>
      </c>
      <c r="F33" s="10">
        <f t="shared" si="0"/>
        <v>3.2107623318385663</v>
      </c>
      <c r="G33" s="1"/>
      <c r="H33" s="1"/>
      <c r="I33" s="1"/>
    </row>
    <row r="34" spans="1:9" x14ac:dyDescent="0.25">
      <c r="A34" s="11" t="s">
        <v>71</v>
      </c>
      <c r="B34" s="12">
        <v>2448</v>
      </c>
      <c r="C34" s="12">
        <v>2322</v>
      </c>
      <c r="D34" s="12">
        <v>26243</v>
      </c>
      <c r="E34" s="12">
        <v>27286</v>
      </c>
      <c r="F34" s="13">
        <f t="shared" si="0"/>
        <v>3.9743931715124035</v>
      </c>
      <c r="G34" s="1"/>
      <c r="H34" s="1"/>
      <c r="I34" s="1"/>
    </row>
    <row r="35" spans="1:9" x14ac:dyDescent="0.25">
      <c r="A35" s="14" t="s">
        <v>72</v>
      </c>
      <c r="B35" s="15">
        <f>SUM(B7:B34)</f>
        <v>135386.5</v>
      </c>
      <c r="C35" s="15">
        <f t="shared" ref="C35:E35" si="1">SUM(C7:C34)</f>
        <v>148415.75</v>
      </c>
      <c r="D35" s="15">
        <f t="shared" si="1"/>
        <v>1260015.25</v>
      </c>
      <c r="E35" s="15">
        <f t="shared" si="1"/>
        <v>1364120.5</v>
      </c>
      <c r="F35" s="16">
        <f t="shared" si="0"/>
        <v>8.2622214294628549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161</v>
      </c>
      <c r="C38" s="41">
        <f>D7</f>
        <v>950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LAS PALMAS</v>
      </c>
      <c r="F38" s="42">
        <f>LOOKUP(E38,$A$38:$A$65,$B$38:$B$65)</f>
        <v>311453</v>
      </c>
      <c r="G38" s="42">
        <f>LOOKUP(E38,$A$38:$A$65,$C$38:$C$65)</f>
        <v>282039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96630</v>
      </c>
      <c r="C39" s="41">
        <f t="shared" ref="C39:C65" si="5">D8</f>
        <v>97029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238114</v>
      </c>
      <c r="G39" s="42">
        <f t="shared" ref="G39:G65" si="8">LOOKUP(E39,$A$38:$A$65,$C$38:$C$65)</f>
        <v>226110</v>
      </c>
    </row>
    <row r="40" spans="1:9" x14ac:dyDescent="0.25">
      <c r="A40" s="42" t="str">
        <f t="shared" si="3"/>
        <v>ALMERIA</v>
      </c>
      <c r="B40" s="41">
        <f t="shared" si="4"/>
        <v>2265</v>
      </c>
      <c r="C40" s="41">
        <f t="shared" si="5"/>
        <v>3036</v>
      </c>
      <c r="D40" s="41">
        <f t="shared" si="6"/>
        <v>21</v>
      </c>
      <c r="E40" s="42" t="str">
        <f t="shared" si="2"/>
        <v>BARCELONA</v>
      </c>
      <c r="F40" s="42">
        <f t="shared" si="7"/>
        <v>162894.5</v>
      </c>
      <c r="G40" s="42">
        <f t="shared" si="8"/>
        <v>151386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137475</v>
      </c>
      <c r="G41" s="42">
        <f t="shared" si="8"/>
        <v>119251</v>
      </c>
    </row>
    <row r="42" spans="1:9" x14ac:dyDescent="0.25">
      <c r="A42" s="42" t="str">
        <f t="shared" si="3"/>
        <v>BAHIA DE ALGECIRAS</v>
      </c>
      <c r="B42" s="41">
        <f t="shared" si="4"/>
        <v>3252</v>
      </c>
      <c r="C42" s="41">
        <f t="shared" si="5"/>
        <v>367</v>
      </c>
      <c r="D42" s="41">
        <f t="shared" si="6"/>
        <v>20</v>
      </c>
      <c r="E42" s="42" t="str">
        <f t="shared" si="2"/>
        <v>SEVILLA</v>
      </c>
      <c r="F42" s="42">
        <f t="shared" si="7"/>
        <v>119345</v>
      </c>
      <c r="G42" s="42">
        <f t="shared" si="8"/>
        <v>103785</v>
      </c>
    </row>
    <row r="43" spans="1:9" x14ac:dyDescent="0.25">
      <c r="A43" s="42" t="str">
        <f t="shared" si="3"/>
        <v>BAHIA DE CADIZ</v>
      </c>
      <c r="B43" s="41">
        <f t="shared" si="4"/>
        <v>25987</v>
      </c>
      <c r="C43" s="41">
        <f t="shared" si="5"/>
        <v>26463.5</v>
      </c>
      <c r="D43" s="41">
        <f t="shared" si="6"/>
        <v>10</v>
      </c>
      <c r="E43" s="42" t="str">
        <f t="shared" si="2"/>
        <v>ALICANTE</v>
      </c>
      <c r="F43" s="42">
        <f t="shared" si="7"/>
        <v>96630</v>
      </c>
      <c r="G43" s="42">
        <f t="shared" si="8"/>
        <v>97029</v>
      </c>
    </row>
    <row r="44" spans="1:9" x14ac:dyDescent="0.25">
      <c r="A44" s="42" t="str">
        <f t="shared" si="3"/>
        <v>BALEARES</v>
      </c>
      <c r="B44" s="41">
        <f t="shared" si="4"/>
        <v>59113</v>
      </c>
      <c r="C44" s="41">
        <f t="shared" si="5"/>
        <v>52853</v>
      </c>
      <c r="D44" s="41">
        <f t="shared" si="6"/>
        <v>7</v>
      </c>
      <c r="E44" s="42" t="str">
        <f t="shared" si="2"/>
        <v>BALEARES</v>
      </c>
      <c r="F44" s="42">
        <f t="shared" si="7"/>
        <v>59113</v>
      </c>
      <c r="G44" s="42">
        <f t="shared" si="8"/>
        <v>52853</v>
      </c>
    </row>
    <row r="45" spans="1:9" x14ac:dyDescent="0.25">
      <c r="A45" s="42" t="str">
        <f t="shared" si="3"/>
        <v>BARCELONA</v>
      </c>
      <c r="B45" s="41">
        <f t="shared" si="4"/>
        <v>162894.5</v>
      </c>
      <c r="C45" s="41">
        <f t="shared" si="5"/>
        <v>151386</v>
      </c>
      <c r="D45" s="41">
        <f t="shared" si="6"/>
        <v>3</v>
      </c>
      <c r="E45" s="42" t="str">
        <f t="shared" si="2"/>
        <v>BILBAO</v>
      </c>
      <c r="F45" s="42">
        <f t="shared" si="7"/>
        <v>59101</v>
      </c>
      <c r="G45" s="42">
        <f t="shared" si="8"/>
        <v>54363.75</v>
      </c>
    </row>
    <row r="46" spans="1:9" x14ac:dyDescent="0.25">
      <c r="A46" s="42" t="str">
        <f t="shared" si="3"/>
        <v>BILBAO</v>
      </c>
      <c r="B46" s="41">
        <f t="shared" si="4"/>
        <v>59101</v>
      </c>
      <c r="C46" s="41">
        <f t="shared" si="5"/>
        <v>54363.75</v>
      </c>
      <c r="D46" s="41">
        <f t="shared" si="6"/>
        <v>8</v>
      </c>
      <c r="E46" s="42" t="str">
        <f t="shared" si="2"/>
        <v>VILAGARCIA</v>
      </c>
      <c r="F46" s="42">
        <f t="shared" si="7"/>
        <v>27286</v>
      </c>
      <c r="G46" s="42">
        <f t="shared" si="8"/>
        <v>26243</v>
      </c>
    </row>
    <row r="47" spans="1:9" x14ac:dyDescent="0.25">
      <c r="A47" s="42" t="str">
        <f t="shared" si="3"/>
        <v>CARTAGENA</v>
      </c>
      <c r="B47" s="41">
        <f t="shared" si="4"/>
        <v>22602</v>
      </c>
      <c r="C47" s="41">
        <f t="shared" si="5"/>
        <v>17142</v>
      </c>
      <c r="D47" s="41">
        <f t="shared" si="6"/>
        <v>12</v>
      </c>
      <c r="E47" s="42" t="str">
        <f t="shared" si="2"/>
        <v>BAHIA DE CADIZ</v>
      </c>
      <c r="F47" s="42">
        <f t="shared" si="7"/>
        <v>25987</v>
      </c>
      <c r="G47" s="42">
        <f t="shared" si="8"/>
        <v>26463.5</v>
      </c>
    </row>
    <row r="48" spans="1:9" x14ac:dyDescent="0.25">
      <c r="A48" s="42" t="str">
        <f t="shared" si="3"/>
        <v>CASTELLON</v>
      </c>
      <c r="B48" s="41">
        <f t="shared" si="4"/>
        <v>5546</v>
      </c>
      <c r="C48" s="41">
        <f t="shared" si="5"/>
        <v>3953</v>
      </c>
      <c r="D48" s="41">
        <f t="shared" si="6"/>
        <v>19</v>
      </c>
      <c r="E48" s="42" t="str">
        <f t="shared" si="2"/>
        <v>VIGO</v>
      </c>
      <c r="F48" s="42">
        <f t="shared" si="7"/>
        <v>23016</v>
      </c>
      <c r="G48" s="42">
        <f t="shared" si="8"/>
        <v>22300</v>
      </c>
    </row>
    <row r="49" spans="1:7" x14ac:dyDescent="0.25">
      <c r="A49" s="42" t="str">
        <f t="shared" si="3"/>
        <v>CEUTA</v>
      </c>
      <c r="B49" s="41">
        <f t="shared" si="4"/>
        <v>16383</v>
      </c>
      <c r="C49" s="41">
        <f t="shared" si="5"/>
        <v>15581</v>
      </c>
      <c r="D49" s="41">
        <f t="shared" si="6"/>
        <v>14</v>
      </c>
      <c r="E49" s="42" t="str">
        <f t="shared" si="2"/>
        <v>CARTAGENA</v>
      </c>
      <c r="F49" s="42">
        <f t="shared" si="7"/>
        <v>22602</v>
      </c>
      <c r="G49" s="42">
        <f t="shared" si="8"/>
        <v>17142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40</v>
      </c>
      <c r="D50" s="41">
        <f t="shared" si="6"/>
        <v>28</v>
      </c>
      <c r="E50" s="42" t="str">
        <f t="shared" si="2"/>
        <v>MELILLA</v>
      </c>
      <c r="F50" s="42">
        <f t="shared" si="7"/>
        <v>19554</v>
      </c>
      <c r="G50" s="42">
        <f t="shared" si="8"/>
        <v>17393</v>
      </c>
    </row>
    <row r="51" spans="1:7" x14ac:dyDescent="0.25">
      <c r="A51" s="42" t="str">
        <f t="shared" si="3"/>
        <v>GIJON</v>
      </c>
      <c r="B51" s="41">
        <f t="shared" si="4"/>
        <v>6578</v>
      </c>
      <c r="C51" s="41">
        <f t="shared" si="5"/>
        <v>8196</v>
      </c>
      <c r="D51" s="41">
        <f t="shared" si="6"/>
        <v>17</v>
      </c>
      <c r="E51" s="42" t="str">
        <f t="shared" si="2"/>
        <v>CEUTA</v>
      </c>
      <c r="F51" s="42">
        <f t="shared" si="7"/>
        <v>16383</v>
      </c>
      <c r="G51" s="42">
        <f t="shared" si="8"/>
        <v>15581</v>
      </c>
    </row>
    <row r="52" spans="1:7" x14ac:dyDescent="0.25">
      <c r="A52" s="42" t="str">
        <f t="shared" si="3"/>
        <v>HUELVA</v>
      </c>
      <c r="B52" s="41">
        <f t="shared" si="4"/>
        <v>558</v>
      </c>
      <c r="C52" s="41">
        <f t="shared" si="5"/>
        <v>1141</v>
      </c>
      <c r="D52" s="41">
        <f t="shared" si="6"/>
        <v>22</v>
      </c>
      <c r="E52" s="42" t="str">
        <f t="shared" si="2"/>
        <v>MALAGA</v>
      </c>
      <c r="F52" s="42">
        <f t="shared" si="7"/>
        <v>11869</v>
      </c>
      <c r="G52" s="42">
        <f t="shared" si="8"/>
        <v>11282</v>
      </c>
    </row>
    <row r="53" spans="1:7" x14ac:dyDescent="0.25">
      <c r="A53" s="42" t="str">
        <f t="shared" si="3"/>
        <v>LAS PALMAS</v>
      </c>
      <c r="B53" s="41">
        <f t="shared" si="4"/>
        <v>311453</v>
      </c>
      <c r="C53" s="41">
        <f t="shared" si="5"/>
        <v>282039</v>
      </c>
      <c r="D53" s="41">
        <f t="shared" si="6"/>
        <v>1</v>
      </c>
      <c r="E53" s="42" t="str">
        <f t="shared" si="2"/>
        <v>TARRAGONA</v>
      </c>
      <c r="F53" s="42">
        <f t="shared" si="7"/>
        <v>8123</v>
      </c>
      <c r="G53" s="42">
        <f t="shared" si="8"/>
        <v>12294</v>
      </c>
    </row>
    <row r="54" spans="1:7" x14ac:dyDescent="0.25">
      <c r="A54" s="42" t="str">
        <f t="shared" si="3"/>
        <v>MALAGA</v>
      </c>
      <c r="B54" s="41">
        <f t="shared" si="4"/>
        <v>11869</v>
      </c>
      <c r="C54" s="41">
        <f t="shared" si="5"/>
        <v>11282</v>
      </c>
      <c r="D54" s="41">
        <f t="shared" si="6"/>
        <v>15</v>
      </c>
      <c r="E54" s="42" t="str">
        <f t="shared" si="2"/>
        <v>GIJON</v>
      </c>
      <c r="F54" s="42">
        <f t="shared" si="7"/>
        <v>6578</v>
      </c>
      <c r="G54" s="42">
        <f t="shared" si="8"/>
        <v>8196</v>
      </c>
    </row>
    <row r="55" spans="1:7" x14ac:dyDescent="0.25">
      <c r="A55" s="42" t="str">
        <f t="shared" si="3"/>
        <v>MARIN Y RIA DE PONTEVEDRA</v>
      </c>
      <c r="B55" s="41">
        <f t="shared" si="4"/>
        <v>6465</v>
      </c>
      <c r="C55" s="41">
        <f t="shared" si="5"/>
        <v>5958</v>
      </c>
      <c r="D55" s="41">
        <f t="shared" si="6"/>
        <v>18</v>
      </c>
      <c r="E55" s="42" t="str">
        <f t="shared" si="2"/>
        <v>MARIN Y RIA DE PONTEVEDRA</v>
      </c>
      <c r="F55" s="42">
        <f t="shared" si="7"/>
        <v>6465</v>
      </c>
      <c r="G55" s="42">
        <f t="shared" si="8"/>
        <v>5958</v>
      </c>
    </row>
    <row r="56" spans="1:7" x14ac:dyDescent="0.25">
      <c r="A56" s="42" t="str">
        <f t="shared" si="3"/>
        <v>MELILLA</v>
      </c>
      <c r="B56" s="41">
        <f t="shared" si="4"/>
        <v>19554</v>
      </c>
      <c r="C56" s="41">
        <f t="shared" si="5"/>
        <v>17393</v>
      </c>
      <c r="D56" s="41">
        <f t="shared" si="6"/>
        <v>13</v>
      </c>
      <c r="E56" s="42" t="str">
        <f t="shared" si="2"/>
        <v>CASTELLON</v>
      </c>
      <c r="F56" s="42">
        <f t="shared" si="7"/>
        <v>5546</v>
      </c>
      <c r="G56" s="42">
        <f t="shared" si="8"/>
        <v>3953</v>
      </c>
    </row>
    <row r="57" spans="1:7" x14ac:dyDescent="0.25">
      <c r="A57" s="42" t="str">
        <f t="shared" si="3"/>
        <v>MOTRIL</v>
      </c>
      <c r="B57" s="41">
        <f t="shared" si="4"/>
        <v>350</v>
      </c>
      <c r="C57" s="41">
        <f t="shared" si="5"/>
        <v>859</v>
      </c>
      <c r="D57" s="41">
        <f t="shared" si="6"/>
        <v>23</v>
      </c>
      <c r="E57" s="42" t="str">
        <f t="shared" si="2"/>
        <v>BAHIA DE ALGECIRAS</v>
      </c>
      <c r="F57" s="42">
        <f t="shared" si="7"/>
        <v>3252</v>
      </c>
      <c r="G57" s="42">
        <f t="shared" si="8"/>
        <v>367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2265</v>
      </c>
      <c r="G58" s="42">
        <f t="shared" si="8"/>
        <v>3036</v>
      </c>
    </row>
    <row r="59" spans="1:7" x14ac:dyDescent="0.25">
      <c r="A59" s="42" t="str">
        <f t="shared" si="3"/>
        <v>SANTA CRUZ DE TENERIFE</v>
      </c>
      <c r="B59" s="41">
        <f t="shared" si="4"/>
        <v>238114</v>
      </c>
      <c r="C59" s="41">
        <f t="shared" si="5"/>
        <v>226110</v>
      </c>
      <c r="D59" s="41">
        <f t="shared" si="6"/>
        <v>2</v>
      </c>
      <c r="E59" s="42" t="str">
        <f t="shared" si="2"/>
        <v>HUELVA</v>
      </c>
      <c r="F59" s="42">
        <f t="shared" si="7"/>
        <v>558</v>
      </c>
      <c r="G59" s="42">
        <f t="shared" si="8"/>
        <v>1141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MOTRIL</v>
      </c>
      <c r="F60" s="42">
        <f t="shared" si="7"/>
        <v>350</v>
      </c>
      <c r="G60" s="42">
        <f t="shared" si="8"/>
        <v>859</v>
      </c>
    </row>
    <row r="61" spans="1:7" x14ac:dyDescent="0.25">
      <c r="A61" s="42" t="str">
        <f t="shared" si="3"/>
        <v>SEVILLA</v>
      </c>
      <c r="B61" s="41">
        <f t="shared" si="4"/>
        <v>119345</v>
      </c>
      <c r="C61" s="41">
        <f t="shared" si="5"/>
        <v>103785</v>
      </c>
      <c r="D61" s="41">
        <f t="shared" si="6"/>
        <v>5</v>
      </c>
      <c r="E61" s="42" t="str">
        <f t="shared" si="2"/>
        <v>A CORUÑA</v>
      </c>
      <c r="F61" s="42">
        <f t="shared" si="7"/>
        <v>161</v>
      </c>
      <c r="G61" s="42">
        <f t="shared" si="8"/>
        <v>950</v>
      </c>
    </row>
    <row r="62" spans="1:7" x14ac:dyDescent="0.25">
      <c r="A62" s="42" t="str">
        <f t="shared" si="3"/>
        <v>TARRAGONA</v>
      </c>
      <c r="B62" s="41">
        <f t="shared" si="4"/>
        <v>8123</v>
      </c>
      <c r="C62" s="41">
        <f t="shared" si="5"/>
        <v>12294</v>
      </c>
      <c r="D62" s="41">
        <f t="shared" si="6"/>
        <v>16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137475</v>
      </c>
      <c r="C63" s="41">
        <f t="shared" si="5"/>
        <v>119251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23016</v>
      </c>
      <c r="C64" s="41">
        <f t="shared" si="5"/>
        <v>22300</v>
      </c>
      <c r="D64" s="41">
        <f t="shared" si="6"/>
        <v>11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27286</v>
      </c>
      <c r="C65" s="41">
        <f t="shared" si="5"/>
        <v>26243</v>
      </c>
      <c r="D65" s="41">
        <f t="shared" si="6"/>
        <v>9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Octubre</v>
      </c>
      <c r="C5" s="92"/>
      <c r="D5" s="91" t="s">
        <v>40</v>
      </c>
      <c r="E5" s="92"/>
      <c r="F5" s="92"/>
      <c r="L5" s="39">
        <f>'Resumen general'!I4</f>
        <v>41977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235</v>
      </c>
      <c r="C7" s="9">
        <v>177</v>
      </c>
      <c r="D7" s="9">
        <v>3665</v>
      </c>
      <c r="E7" s="9">
        <v>1800</v>
      </c>
      <c r="F7" s="10">
        <f>((E7*100)/D7)-100</f>
        <v>-50.886766712141885</v>
      </c>
      <c r="G7" s="1"/>
      <c r="H7" s="1"/>
      <c r="I7" s="1"/>
    </row>
    <row r="8" spans="1:12" x14ac:dyDescent="0.25">
      <c r="A8" s="11" t="s">
        <v>45</v>
      </c>
      <c r="B8" s="12">
        <v>2253</v>
      </c>
      <c r="C8" s="12">
        <v>1595</v>
      </c>
      <c r="D8" s="12">
        <v>25684</v>
      </c>
      <c r="E8" s="12">
        <v>19281</v>
      </c>
      <c r="F8" s="13">
        <f t="shared" ref="F8:F35" si="0">((E8*100)/D8)-100</f>
        <v>-24.929917458339816</v>
      </c>
      <c r="G8" s="1"/>
      <c r="H8" s="1"/>
      <c r="I8" s="1"/>
    </row>
    <row r="9" spans="1:12" x14ac:dyDescent="0.25">
      <c r="A9" s="8" t="s">
        <v>46</v>
      </c>
      <c r="B9" s="9">
        <v>342</v>
      </c>
      <c r="C9" s="9">
        <v>107</v>
      </c>
      <c r="D9" s="9">
        <v>3017</v>
      </c>
      <c r="E9" s="9">
        <v>3153</v>
      </c>
      <c r="F9" s="10">
        <f t="shared" si="0"/>
        <v>4.5077891945641397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36466</v>
      </c>
      <c r="C11" s="9">
        <v>30243</v>
      </c>
      <c r="D11" s="9">
        <v>328385</v>
      </c>
      <c r="E11" s="9">
        <v>301383</v>
      </c>
      <c r="F11" s="10">
        <f t="shared" si="0"/>
        <v>-8.2226654688856087</v>
      </c>
      <c r="G11" s="1"/>
      <c r="H11" s="1"/>
      <c r="I11" s="1"/>
    </row>
    <row r="12" spans="1:12" x14ac:dyDescent="0.25">
      <c r="A12" s="11" t="s">
        <v>49</v>
      </c>
      <c r="B12" s="12">
        <v>4276</v>
      </c>
      <c r="C12" s="12">
        <v>3621</v>
      </c>
      <c r="D12" s="12">
        <v>48770.5</v>
      </c>
      <c r="E12" s="12">
        <v>44858.5</v>
      </c>
      <c r="F12" s="13">
        <f t="shared" si="0"/>
        <v>-8.0212423493710361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25</v>
      </c>
      <c r="E13" s="9">
        <v>50</v>
      </c>
      <c r="F13" s="10">
        <f t="shared" si="0"/>
        <v>100</v>
      </c>
      <c r="G13" s="1"/>
      <c r="H13" s="1"/>
      <c r="I13" s="1"/>
    </row>
    <row r="14" spans="1:12" x14ac:dyDescent="0.25">
      <c r="A14" s="11" t="s">
        <v>51</v>
      </c>
      <c r="B14" s="12">
        <v>111652.5</v>
      </c>
      <c r="C14" s="12">
        <v>131309.5</v>
      </c>
      <c r="D14" s="12">
        <v>1070147</v>
      </c>
      <c r="E14" s="12">
        <v>1142646</v>
      </c>
      <c r="F14" s="13">
        <f t="shared" si="0"/>
        <v>6.7746767500165817</v>
      </c>
      <c r="G14" s="1"/>
      <c r="H14" s="1"/>
      <c r="I14" s="1"/>
    </row>
    <row r="15" spans="1:12" x14ac:dyDescent="0.25">
      <c r="A15" s="8" t="s">
        <v>52</v>
      </c>
      <c r="B15" s="9">
        <v>49703.75</v>
      </c>
      <c r="C15" s="9">
        <v>49668</v>
      </c>
      <c r="D15" s="9">
        <v>446839</v>
      </c>
      <c r="E15" s="9">
        <v>457771.75</v>
      </c>
      <c r="F15" s="10">
        <f t="shared" si="0"/>
        <v>2.4466866141943768</v>
      </c>
      <c r="G15" s="1"/>
      <c r="H15" s="1"/>
      <c r="I15" s="1"/>
    </row>
    <row r="16" spans="1:12" x14ac:dyDescent="0.25">
      <c r="A16" s="11" t="s">
        <v>53</v>
      </c>
      <c r="B16" s="12">
        <v>4912</v>
      </c>
      <c r="C16" s="12">
        <v>4962</v>
      </c>
      <c r="D16" s="12">
        <v>49112</v>
      </c>
      <c r="E16" s="12">
        <v>54296</v>
      </c>
      <c r="F16" s="13">
        <f t="shared" si="0"/>
        <v>10.55546505945594</v>
      </c>
      <c r="G16" s="1"/>
      <c r="H16" s="1"/>
      <c r="I16" s="1"/>
    </row>
    <row r="17" spans="1:9" x14ac:dyDescent="0.25">
      <c r="A17" s="8" t="s">
        <v>54</v>
      </c>
      <c r="B17" s="9">
        <v>13142</v>
      </c>
      <c r="C17" s="9">
        <v>14270</v>
      </c>
      <c r="D17" s="9">
        <v>153816</v>
      </c>
      <c r="E17" s="9">
        <v>160084</v>
      </c>
      <c r="F17" s="10">
        <f t="shared" si="0"/>
        <v>4.0749986997451515</v>
      </c>
      <c r="G17" s="1"/>
      <c r="H17" s="1"/>
      <c r="I17" s="1"/>
    </row>
    <row r="18" spans="1:9" x14ac:dyDescent="0.25">
      <c r="A18" s="11" t="s">
        <v>55</v>
      </c>
      <c r="B18" s="12">
        <v>2</v>
      </c>
      <c r="C18" s="12">
        <v>0</v>
      </c>
      <c r="D18" s="12">
        <v>21</v>
      </c>
      <c r="E18" s="12">
        <v>27</v>
      </c>
      <c r="F18" s="13">
        <f t="shared" si="0"/>
        <v>28.571428571428584</v>
      </c>
      <c r="G18" s="1"/>
      <c r="H18" s="1"/>
      <c r="I18" s="1"/>
    </row>
    <row r="19" spans="1:9" x14ac:dyDescent="0.25">
      <c r="A19" s="8" t="s">
        <v>56</v>
      </c>
      <c r="B19" s="9">
        <v>83</v>
      </c>
      <c r="C19" s="9">
        <v>72</v>
      </c>
      <c r="D19" s="9">
        <v>779</v>
      </c>
      <c r="E19" s="9">
        <v>724</v>
      </c>
      <c r="F19" s="10">
        <f t="shared" si="0"/>
        <v>-7.0603337612323429</v>
      </c>
      <c r="G19" s="1"/>
      <c r="H19" s="1"/>
      <c r="I19" s="1"/>
    </row>
    <row r="20" spans="1:9" x14ac:dyDescent="0.25">
      <c r="A20" s="11" t="s">
        <v>57</v>
      </c>
      <c r="B20" s="12">
        <v>3906</v>
      </c>
      <c r="C20" s="12">
        <v>4307</v>
      </c>
      <c r="D20" s="12">
        <v>43732</v>
      </c>
      <c r="E20" s="12">
        <v>38239</v>
      </c>
      <c r="F20" s="13">
        <f t="shared" si="0"/>
        <v>-12.560596359645118</v>
      </c>
      <c r="G20" s="1"/>
      <c r="H20" s="1"/>
      <c r="I20" s="1"/>
    </row>
    <row r="21" spans="1:9" x14ac:dyDescent="0.25">
      <c r="A21" s="8" t="s">
        <v>58</v>
      </c>
      <c r="B21" s="9">
        <v>263</v>
      </c>
      <c r="C21" s="9">
        <v>212</v>
      </c>
      <c r="D21" s="9">
        <v>263</v>
      </c>
      <c r="E21" s="9">
        <v>3741</v>
      </c>
      <c r="F21" s="10">
        <f t="shared" si="0"/>
        <v>1322.4334600760455</v>
      </c>
      <c r="G21" s="1"/>
      <c r="H21" s="1"/>
      <c r="I21" s="1"/>
    </row>
    <row r="22" spans="1:9" x14ac:dyDescent="0.25">
      <c r="A22" s="11" t="s">
        <v>59</v>
      </c>
      <c r="B22" s="12">
        <v>5762</v>
      </c>
      <c r="C22" s="12">
        <v>6885</v>
      </c>
      <c r="D22" s="12">
        <v>59597</v>
      </c>
      <c r="E22" s="12">
        <v>58567</v>
      </c>
      <c r="F22" s="13">
        <f t="shared" si="0"/>
        <v>-1.7282749131667714</v>
      </c>
      <c r="G22" s="1"/>
      <c r="H22" s="1"/>
      <c r="I22" s="1"/>
    </row>
    <row r="23" spans="1:9" x14ac:dyDescent="0.25">
      <c r="A23" s="8" t="s">
        <v>60</v>
      </c>
      <c r="B23" s="9">
        <v>2018</v>
      </c>
      <c r="C23" s="9">
        <v>2013</v>
      </c>
      <c r="D23" s="9">
        <v>17156</v>
      </c>
      <c r="E23" s="9">
        <v>20046</v>
      </c>
      <c r="F23" s="10">
        <f t="shared" si="0"/>
        <v>16.845418512473771</v>
      </c>
      <c r="G23" s="1"/>
      <c r="H23" s="1"/>
      <c r="I23" s="1"/>
    </row>
    <row r="24" spans="1:9" x14ac:dyDescent="0.25">
      <c r="A24" s="11" t="s">
        <v>61</v>
      </c>
      <c r="B24" s="12">
        <v>1702</v>
      </c>
      <c r="C24" s="12">
        <v>1445</v>
      </c>
      <c r="D24" s="12">
        <v>16444</v>
      </c>
      <c r="E24" s="12">
        <v>14281</v>
      </c>
      <c r="F24" s="13">
        <f t="shared" si="0"/>
        <v>-13.153733884699591</v>
      </c>
      <c r="G24" s="1"/>
      <c r="H24" s="1"/>
      <c r="I24" s="1"/>
    </row>
    <row r="25" spans="1:9" x14ac:dyDescent="0.25">
      <c r="A25" s="8" t="s">
        <v>62</v>
      </c>
      <c r="B25" s="9">
        <v>1044</v>
      </c>
      <c r="C25" s="9">
        <v>550</v>
      </c>
      <c r="D25" s="9">
        <v>11709</v>
      </c>
      <c r="E25" s="9">
        <v>10403</v>
      </c>
      <c r="F25" s="10">
        <f t="shared" si="0"/>
        <v>-11.153813306003926</v>
      </c>
      <c r="G25" s="1"/>
      <c r="H25" s="1"/>
      <c r="I25" s="1"/>
    </row>
    <row r="26" spans="1:9" x14ac:dyDescent="0.25">
      <c r="A26" s="11" t="s">
        <v>63</v>
      </c>
      <c r="B26" s="12">
        <v>467</v>
      </c>
      <c r="C26" s="12">
        <v>0</v>
      </c>
      <c r="D26" s="12">
        <v>4106</v>
      </c>
      <c r="E26" s="12">
        <v>1357</v>
      </c>
      <c r="F26" s="13">
        <f t="shared" si="0"/>
        <v>-66.950803701899659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2910</v>
      </c>
      <c r="C28" s="12">
        <v>3408</v>
      </c>
      <c r="D28" s="12">
        <v>26471</v>
      </c>
      <c r="E28" s="12">
        <v>26446</v>
      </c>
      <c r="F28" s="13">
        <f t="shared" si="0"/>
        <v>-9.4442975331489265E-2</v>
      </c>
      <c r="G28" s="1"/>
      <c r="H28" s="1"/>
      <c r="I28" s="1"/>
    </row>
    <row r="29" spans="1:9" x14ac:dyDescent="0.25">
      <c r="A29" s="8" t="s">
        <v>66</v>
      </c>
      <c r="B29" s="9">
        <v>83</v>
      </c>
      <c r="C29" s="9">
        <v>46</v>
      </c>
      <c r="D29" s="9">
        <v>961</v>
      </c>
      <c r="E29" s="9">
        <v>662</v>
      </c>
      <c r="F29" s="10">
        <f t="shared" si="0"/>
        <v>-31.113423517169622</v>
      </c>
      <c r="G29" s="1"/>
      <c r="H29" s="1"/>
      <c r="I29" s="1"/>
    </row>
    <row r="30" spans="1:9" x14ac:dyDescent="0.25">
      <c r="A30" s="11" t="s">
        <v>67</v>
      </c>
      <c r="B30" s="12">
        <v>867</v>
      </c>
      <c r="C30" s="12">
        <v>1524</v>
      </c>
      <c r="D30" s="12">
        <v>11095</v>
      </c>
      <c r="E30" s="12">
        <v>13840</v>
      </c>
      <c r="F30" s="13">
        <f t="shared" si="0"/>
        <v>24.740874267688142</v>
      </c>
      <c r="G30" s="1"/>
      <c r="H30" s="1"/>
      <c r="I30" s="1"/>
    </row>
    <row r="31" spans="1:9" x14ac:dyDescent="0.25">
      <c r="A31" s="8" t="s">
        <v>68</v>
      </c>
      <c r="B31" s="9">
        <v>6600</v>
      </c>
      <c r="C31" s="9">
        <v>6140</v>
      </c>
      <c r="D31" s="9">
        <v>49740</v>
      </c>
      <c r="E31" s="9">
        <v>67053</v>
      </c>
      <c r="F31" s="10">
        <f t="shared" si="0"/>
        <v>34.806996381182159</v>
      </c>
      <c r="G31" s="1"/>
      <c r="H31" s="1"/>
      <c r="I31" s="1"/>
    </row>
    <row r="32" spans="1:9" x14ac:dyDescent="0.25">
      <c r="A32" s="11" t="s">
        <v>69</v>
      </c>
      <c r="B32" s="12">
        <v>169935</v>
      </c>
      <c r="C32" s="12">
        <v>190774</v>
      </c>
      <c r="D32" s="12">
        <v>1730158</v>
      </c>
      <c r="E32" s="12">
        <v>1609093</v>
      </c>
      <c r="F32" s="13">
        <f t="shared" si="0"/>
        <v>-6.9973378153902672</v>
      </c>
      <c r="G32" s="1"/>
      <c r="H32" s="1"/>
      <c r="I32" s="1"/>
    </row>
    <row r="33" spans="1:9" x14ac:dyDescent="0.25">
      <c r="A33" s="8" t="s">
        <v>70</v>
      </c>
      <c r="B33" s="9">
        <v>14602.5</v>
      </c>
      <c r="C33" s="9">
        <v>14954</v>
      </c>
      <c r="D33" s="9">
        <v>147330</v>
      </c>
      <c r="E33" s="9">
        <v>140286</v>
      </c>
      <c r="F33" s="10">
        <f t="shared" si="0"/>
        <v>-4.78110364487884</v>
      </c>
      <c r="G33" s="1"/>
      <c r="H33" s="1"/>
      <c r="I33" s="1"/>
    </row>
    <row r="34" spans="1:9" x14ac:dyDescent="0.25">
      <c r="A34" s="11" t="s">
        <v>71</v>
      </c>
      <c r="B34" s="12">
        <v>69</v>
      </c>
      <c r="C34" s="12">
        <v>66</v>
      </c>
      <c r="D34" s="12">
        <v>915</v>
      </c>
      <c r="E34" s="12">
        <v>638</v>
      </c>
      <c r="F34" s="13">
        <f t="shared" si="0"/>
        <v>-30.273224043715842</v>
      </c>
      <c r="G34" s="1"/>
      <c r="H34" s="1"/>
      <c r="I34" s="1"/>
    </row>
    <row r="35" spans="1:9" x14ac:dyDescent="0.25">
      <c r="A35" s="14" t="s">
        <v>72</v>
      </c>
      <c r="B35" s="15">
        <f>SUM(B7:B34)</f>
        <v>433295.75</v>
      </c>
      <c r="C35" s="15">
        <f>SUM(C7:C34)</f>
        <v>468348.5</v>
      </c>
      <c r="D35" s="15">
        <f t="shared" ref="D35:E35" si="1">SUM(D7:D34)</f>
        <v>4249939.5</v>
      </c>
      <c r="E35" s="15">
        <f t="shared" si="1"/>
        <v>4190726.25</v>
      </c>
      <c r="F35" s="16">
        <f t="shared" si="0"/>
        <v>-1.3932727748242115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  <c r="H37" s="42"/>
    </row>
    <row r="38" spans="1:9" x14ac:dyDescent="0.25">
      <c r="A38" s="42" t="str">
        <f>A7</f>
        <v>A CORUÑA</v>
      </c>
      <c r="B38" s="41">
        <f>E7</f>
        <v>1800</v>
      </c>
      <c r="C38" s="41">
        <f>D7</f>
        <v>3665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1609093</v>
      </c>
      <c r="G38" s="42">
        <f>LOOKUP(E38,$A$38:$A$65,$C$38:$C$65)</f>
        <v>1730158</v>
      </c>
      <c r="H38" s="42"/>
    </row>
    <row r="39" spans="1:9" x14ac:dyDescent="0.25">
      <c r="A39" s="42" t="str">
        <f t="shared" ref="A39:A65" si="3">A8</f>
        <v>ALICANTE</v>
      </c>
      <c r="B39" s="41">
        <f t="shared" ref="B39:B65" si="4">E8</f>
        <v>19281</v>
      </c>
      <c r="C39" s="41">
        <f t="shared" ref="C39:C65" si="5">D8</f>
        <v>25684</v>
      </c>
      <c r="D39" s="41">
        <f t="shared" ref="D39:D65" si="6">_xlfn.RANK.EQ(B39,$B$38:$B$65)+COUNTIF($B$38:$B$65,B39)-1</f>
        <v>14</v>
      </c>
      <c r="E39" s="42" t="str">
        <f t="shared" si="2"/>
        <v>BARCELONA</v>
      </c>
      <c r="F39" s="42">
        <f t="shared" ref="F39:F65" si="7">LOOKUP(E39,$A$38:$A$65,$B$38:$B$65)</f>
        <v>1142646</v>
      </c>
      <c r="G39" s="42">
        <f t="shared" ref="G39:G65" si="8">LOOKUP(E39,$A$38:$A$65,$C$38:$C$65)</f>
        <v>1070147</v>
      </c>
      <c r="H39" s="42"/>
    </row>
    <row r="40" spans="1:9" x14ac:dyDescent="0.25">
      <c r="A40" s="42" t="str">
        <f t="shared" si="3"/>
        <v>ALMERIA</v>
      </c>
      <c r="B40" s="41">
        <f t="shared" si="4"/>
        <v>3153</v>
      </c>
      <c r="C40" s="41">
        <f t="shared" si="5"/>
        <v>3017</v>
      </c>
      <c r="D40" s="41">
        <f t="shared" si="6"/>
        <v>19</v>
      </c>
      <c r="E40" s="42" t="str">
        <f t="shared" si="2"/>
        <v>BILBAO</v>
      </c>
      <c r="F40" s="42">
        <f t="shared" si="7"/>
        <v>457771.75</v>
      </c>
      <c r="G40" s="42">
        <f t="shared" si="8"/>
        <v>446839</v>
      </c>
      <c r="H40" s="42"/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BAHIA DE ALGECIRAS</v>
      </c>
      <c r="F41" s="42">
        <f t="shared" si="7"/>
        <v>301383</v>
      </c>
      <c r="G41" s="42">
        <f t="shared" si="8"/>
        <v>328385</v>
      </c>
      <c r="H41" s="42"/>
    </row>
    <row r="42" spans="1:9" x14ac:dyDescent="0.25">
      <c r="A42" s="42" t="str">
        <f t="shared" si="3"/>
        <v>BAHIA DE ALGECIRAS</v>
      </c>
      <c r="B42" s="41">
        <f t="shared" si="4"/>
        <v>301383</v>
      </c>
      <c r="C42" s="41">
        <f t="shared" si="5"/>
        <v>328385</v>
      </c>
      <c r="D42" s="41">
        <f t="shared" si="6"/>
        <v>4</v>
      </c>
      <c r="E42" s="42" t="str">
        <f t="shared" si="2"/>
        <v>CASTELLON</v>
      </c>
      <c r="F42" s="42">
        <f t="shared" si="7"/>
        <v>160084</v>
      </c>
      <c r="G42" s="42">
        <f t="shared" si="8"/>
        <v>153816</v>
      </c>
      <c r="H42" s="42"/>
    </row>
    <row r="43" spans="1:9" x14ac:dyDescent="0.25">
      <c r="A43" s="42" t="str">
        <f t="shared" si="3"/>
        <v>BAHIA DE CADIZ</v>
      </c>
      <c r="B43" s="41">
        <f t="shared" si="4"/>
        <v>44858.5</v>
      </c>
      <c r="C43" s="41">
        <f t="shared" si="5"/>
        <v>48770.5</v>
      </c>
      <c r="D43" s="41">
        <f t="shared" si="6"/>
        <v>10</v>
      </c>
      <c r="E43" s="42" t="str">
        <f t="shared" si="2"/>
        <v>VIGO</v>
      </c>
      <c r="F43" s="42">
        <f t="shared" si="7"/>
        <v>140286</v>
      </c>
      <c r="G43" s="42">
        <f t="shared" si="8"/>
        <v>147330</v>
      </c>
      <c r="H43" s="42"/>
    </row>
    <row r="44" spans="1:9" x14ac:dyDescent="0.25">
      <c r="A44" s="42" t="str">
        <f t="shared" si="3"/>
        <v>BALEARES</v>
      </c>
      <c r="B44" s="41">
        <f t="shared" si="4"/>
        <v>50</v>
      </c>
      <c r="C44" s="41">
        <f t="shared" si="5"/>
        <v>25</v>
      </c>
      <c r="D44" s="41">
        <f t="shared" si="6"/>
        <v>25</v>
      </c>
      <c r="E44" s="42" t="str">
        <f t="shared" si="2"/>
        <v>TARRAGONA</v>
      </c>
      <c r="F44" s="42">
        <f t="shared" si="7"/>
        <v>67053</v>
      </c>
      <c r="G44" s="42">
        <f t="shared" si="8"/>
        <v>49740</v>
      </c>
      <c r="H44" s="42"/>
    </row>
    <row r="45" spans="1:9" x14ac:dyDescent="0.25">
      <c r="A45" s="42" t="str">
        <f t="shared" si="3"/>
        <v>BARCELONA</v>
      </c>
      <c r="B45" s="41">
        <f t="shared" si="4"/>
        <v>1142646</v>
      </c>
      <c r="C45" s="41">
        <f t="shared" si="5"/>
        <v>1070147</v>
      </c>
      <c r="D45" s="41">
        <f t="shared" si="6"/>
        <v>2</v>
      </c>
      <c r="E45" s="42" t="str">
        <f t="shared" si="2"/>
        <v>LAS PALMAS</v>
      </c>
      <c r="F45" s="42">
        <f t="shared" si="7"/>
        <v>58567</v>
      </c>
      <c r="G45" s="42">
        <f t="shared" si="8"/>
        <v>59597</v>
      </c>
      <c r="H45" s="42"/>
    </row>
    <row r="46" spans="1:9" x14ac:dyDescent="0.25">
      <c r="A46" s="42" t="str">
        <f t="shared" si="3"/>
        <v>BILBAO</v>
      </c>
      <c r="B46" s="41">
        <f t="shared" si="4"/>
        <v>457771.75</v>
      </c>
      <c r="C46" s="41">
        <f t="shared" si="5"/>
        <v>446839</v>
      </c>
      <c r="D46" s="41">
        <f t="shared" si="6"/>
        <v>3</v>
      </c>
      <c r="E46" s="42" t="str">
        <f t="shared" si="2"/>
        <v>CARTAGENA</v>
      </c>
      <c r="F46" s="42">
        <f t="shared" si="7"/>
        <v>54296</v>
      </c>
      <c r="G46" s="42">
        <f t="shared" si="8"/>
        <v>49112</v>
      </c>
      <c r="H46" s="42"/>
    </row>
    <row r="47" spans="1:9" x14ac:dyDescent="0.25">
      <c r="A47" s="42" t="str">
        <f t="shared" si="3"/>
        <v>CARTAGENA</v>
      </c>
      <c r="B47" s="41">
        <f t="shared" si="4"/>
        <v>54296</v>
      </c>
      <c r="C47" s="41">
        <f t="shared" si="5"/>
        <v>49112</v>
      </c>
      <c r="D47" s="41">
        <f t="shared" si="6"/>
        <v>9</v>
      </c>
      <c r="E47" s="42" t="str">
        <f t="shared" si="2"/>
        <v>BAHIA DE CADIZ</v>
      </c>
      <c r="F47" s="42">
        <f t="shared" si="7"/>
        <v>44858.5</v>
      </c>
      <c r="G47" s="42">
        <f t="shared" si="8"/>
        <v>48770.5</v>
      </c>
      <c r="H47" s="42"/>
    </row>
    <row r="48" spans="1:9" x14ac:dyDescent="0.25">
      <c r="A48" s="42" t="str">
        <f t="shared" si="3"/>
        <v>CASTELLON</v>
      </c>
      <c r="B48" s="41">
        <f t="shared" si="4"/>
        <v>160084</v>
      </c>
      <c r="C48" s="41">
        <f t="shared" si="5"/>
        <v>153816</v>
      </c>
      <c r="D48" s="41">
        <f t="shared" si="6"/>
        <v>5</v>
      </c>
      <c r="E48" s="42" t="str">
        <f t="shared" si="2"/>
        <v>GIJON</v>
      </c>
      <c r="F48" s="42">
        <f t="shared" si="7"/>
        <v>38239</v>
      </c>
      <c r="G48" s="42">
        <f t="shared" si="8"/>
        <v>43732</v>
      </c>
      <c r="H48" s="42"/>
    </row>
    <row r="49" spans="1:8" x14ac:dyDescent="0.25">
      <c r="A49" s="42" t="str">
        <f t="shared" si="3"/>
        <v>CEUTA</v>
      </c>
      <c r="B49" s="41">
        <f t="shared" si="4"/>
        <v>27</v>
      </c>
      <c r="C49" s="41">
        <f t="shared" si="5"/>
        <v>21</v>
      </c>
      <c r="D49" s="41">
        <f t="shared" si="6"/>
        <v>26</v>
      </c>
      <c r="E49" s="42" t="str">
        <f t="shared" si="2"/>
        <v>SANTA CRUZ DE TENERIFE</v>
      </c>
      <c r="F49" s="42">
        <f t="shared" si="7"/>
        <v>26446</v>
      </c>
      <c r="G49" s="42">
        <f t="shared" si="8"/>
        <v>26471</v>
      </c>
      <c r="H49" s="42"/>
    </row>
    <row r="50" spans="1:8" x14ac:dyDescent="0.25">
      <c r="A50" s="42" t="str">
        <f t="shared" si="3"/>
        <v>FERROL-SAN CIBRAO</v>
      </c>
      <c r="B50" s="41">
        <f t="shared" si="4"/>
        <v>724</v>
      </c>
      <c r="C50" s="41">
        <f t="shared" si="5"/>
        <v>779</v>
      </c>
      <c r="D50" s="41">
        <f t="shared" si="6"/>
        <v>22</v>
      </c>
      <c r="E50" s="42" t="str">
        <f t="shared" si="2"/>
        <v>MALAGA</v>
      </c>
      <c r="F50" s="42">
        <f t="shared" si="7"/>
        <v>20046</v>
      </c>
      <c r="G50" s="42">
        <f t="shared" si="8"/>
        <v>17156</v>
      </c>
      <c r="H50" s="42"/>
    </row>
    <row r="51" spans="1:8" x14ac:dyDescent="0.25">
      <c r="A51" s="42" t="str">
        <f t="shared" si="3"/>
        <v>GIJON</v>
      </c>
      <c r="B51" s="41">
        <f t="shared" si="4"/>
        <v>38239</v>
      </c>
      <c r="C51" s="41">
        <f t="shared" si="5"/>
        <v>43732</v>
      </c>
      <c r="D51" s="41">
        <f t="shared" si="6"/>
        <v>11</v>
      </c>
      <c r="E51" s="42" t="str">
        <f t="shared" si="2"/>
        <v>ALICANTE</v>
      </c>
      <c r="F51" s="42">
        <f t="shared" si="7"/>
        <v>19281</v>
      </c>
      <c r="G51" s="42">
        <f t="shared" si="8"/>
        <v>25684</v>
      </c>
      <c r="H51" s="42"/>
    </row>
    <row r="52" spans="1:8" x14ac:dyDescent="0.25">
      <c r="A52" s="42" t="str">
        <f t="shared" si="3"/>
        <v>HUELVA</v>
      </c>
      <c r="B52" s="41">
        <f t="shared" si="4"/>
        <v>3741</v>
      </c>
      <c r="C52" s="41">
        <f t="shared" si="5"/>
        <v>263</v>
      </c>
      <c r="D52" s="41">
        <f t="shared" si="6"/>
        <v>18</v>
      </c>
      <c r="E52" s="42" t="str">
        <f t="shared" si="2"/>
        <v>MARIN Y RIA DE PONTEVEDRA</v>
      </c>
      <c r="F52" s="42">
        <f t="shared" si="7"/>
        <v>14281</v>
      </c>
      <c r="G52" s="42">
        <f t="shared" si="8"/>
        <v>16444</v>
      </c>
      <c r="H52" s="42"/>
    </row>
    <row r="53" spans="1:8" x14ac:dyDescent="0.25">
      <c r="A53" s="42" t="str">
        <f t="shared" si="3"/>
        <v>LAS PALMAS</v>
      </c>
      <c r="B53" s="41">
        <f t="shared" si="4"/>
        <v>58567</v>
      </c>
      <c r="C53" s="41">
        <f t="shared" si="5"/>
        <v>59597</v>
      </c>
      <c r="D53" s="41">
        <f t="shared" si="6"/>
        <v>8</v>
      </c>
      <c r="E53" s="42" t="str">
        <f t="shared" si="2"/>
        <v>SEVILLA</v>
      </c>
      <c r="F53" s="42">
        <f t="shared" si="7"/>
        <v>13840</v>
      </c>
      <c r="G53" s="42">
        <f t="shared" si="8"/>
        <v>11095</v>
      </c>
      <c r="H53" s="42"/>
    </row>
    <row r="54" spans="1:8" x14ac:dyDescent="0.25">
      <c r="A54" s="42" t="str">
        <f t="shared" si="3"/>
        <v>MALAGA</v>
      </c>
      <c r="B54" s="41">
        <f t="shared" si="4"/>
        <v>20046</v>
      </c>
      <c r="C54" s="41">
        <f t="shared" si="5"/>
        <v>17156</v>
      </c>
      <c r="D54" s="41">
        <f t="shared" si="6"/>
        <v>13</v>
      </c>
      <c r="E54" s="42" t="str">
        <f t="shared" si="2"/>
        <v>MELILLA</v>
      </c>
      <c r="F54" s="42">
        <f t="shared" si="7"/>
        <v>10403</v>
      </c>
      <c r="G54" s="42">
        <f t="shared" si="8"/>
        <v>11709</v>
      </c>
      <c r="H54" s="42"/>
    </row>
    <row r="55" spans="1:8" x14ac:dyDescent="0.25">
      <c r="A55" s="42" t="str">
        <f t="shared" si="3"/>
        <v>MARIN Y RIA DE PONTEVEDRA</v>
      </c>
      <c r="B55" s="41">
        <f t="shared" si="4"/>
        <v>14281</v>
      </c>
      <c r="C55" s="41">
        <f t="shared" si="5"/>
        <v>16444</v>
      </c>
      <c r="D55" s="41">
        <f t="shared" si="6"/>
        <v>15</v>
      </c>
      <c r="E55" s="42" t="str">
        <f t="shared" si="2"/>
        <v>HUELVA</v>
      </c>
      <c r="F55" s="42">
        <f t="shared" si="7"/>
        <v>3741</v>
      </c>
      <c r="G55" s="42">
        <f t="shared" si="8"/>
        <v>263</v>
      </c>
      <c r="H55" s="42"/>
    </row>
    <row r="56" spans="1:8" x14ac:dyDescent="0.25">
      <c r="A56" s="42" t="str">
        <f t="shared" si="3"/>
        <v>MELILLA</v>
      </c>
      <c r="B56" s="41">
        <f t="shared" si="4"/>
        <v>10403</v>
      </c>
      <c r="C56" s="41">
        <f t="shared" si="5"/>
        <v>11709</v>
      </c>
      <c r="D56" s="41">
        <f t="shared" si="6"/>
        <v>17</v>
      </c>
      <c r="E56" s="42" t="str">
        <f t="shared" si="2"/>
        <v>ALMERIA</v>
      </c>
      <c r="F56" s="42">
        <f t="shared" si="7"/>
        <v>3153</v>
      </c>
      <c r="G56" s="42">
        <f t="shared" si="8"/>
        <v>3017</v>
      </c>
      <c r="H56" s="42"/>
    </row>
    <row r="57" spans="1:8" x14ac:dyDescent="0.25">
      <c r="A57" s="42" t="str">
        <f t="shared" si="3"/>
        <v>MOTRIL</v>
      </c>
      <c r="B57" s="41">
        <f t="shared" si="4"/>
        <v>1357</v>
      </c>
      <c r="C57" s="41">
        <f t="shared" si="5"/>
        <v>4106</v>
      </c>
      <c r="D57" s="41">
        <f t="shared" si="6"/>
        <v>21</v>
      </c>
      <c r="E57" s="42" t="str">
        <f t="shared" si="2"/>
        <v>A CORUÑA</v>
      </c>
      <c r="F57" s="42">
        <f t="shared" si="7"/>
        <v>1800</v>
      </c>
      <c r="G57" s="42">
        <f t="shared" si="8"/>
        <v>3665</v>
      </c>
      <c r="H57" s="42"/>
    </row>
    <row r="58" spans="1:8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1357</v>
      </c>
      <c r="G58" s="42">
        <f t="shared" si="8"/>
        <v>4106</v>
      </c>
      <c r="H58" s="42"/>
    </row>
    <row r="59" spans="1:8" x14ac:dyDescent="0.25">
      <c r="A59" s="42" t="str">
        <f t="shared" si="3"/>
        <v>SANTA CRUZ DE TENERIFE</v>
      </c>
      <c r="B59" s="41">
        <f t="shared" si="4"/>
        <v>26446</v>
      </c>
      <c r="C59" s="41">
        <f t="shared" si="5"/>
        <v>26471</v>
      </c>
      <c r="D59" s="41">
        <f t="shared" si="6"/>
        <v>12</v>
      </c>
      <c r="E59" s="42" t="str">
        <f t="shared" si="2"/>
        <v>FERROL-SAN CIBRAO</v>
      </c>
      <c r="F59" s="42">
        <f t="shared" si="7"/>
        <v>724</v>
      </c>
      <c r="G59" s="42">
        <f t="shared" si="8"/>
        <v>779</v>
      </c>
      <c r="H59" s="42"/>
    </row>
    <row r="60" spans="1:8" x14ac:dyDescent="0.25">
      <c r="A60" s="42" t="str">
        <f t="shared" si="3"/>
        <v>SANTANDER</v>
      </c>
      <c r="B60" s="41">
        <f t="shared" si="4"/>
        <v>662</v>
      </c>
      <c r="C60" s="41">
        <f t="shared" si="5"/>
        <v>961</v>
      </c>
      <c r="D60" s="41">
        <f t="shared" si="6"/>
        <v>23</v>
      </c>
      <c r="E60" s="42" t="str">
        <f t="shared" si="2"/>
        <v>SANTANDER</v>
      </c>
      <c r="F60" s="42">
        <f t="shared" si="7"/>
        <v>662</v>
      </c>
      <c r="G60" s="42">
        <f t="shared" si="8"/>
        <v>961</v>
      </c>
      <c r="H60" s="42"/>
    </row>
    <row r="61" spans="1:8" x14ac:dyDescent="0.25">
      <c r="A61" s="42" t="str">
        <f t="shared" si="3"/>
        <v>SEVILLA</v>
      </c>
      <c r="B61" s="41">
        <f t="shared" si="4"/>
        <v>13840</v>
      </c>
      <c r="C61" s="41">
        <f t="shared" si="5"/>
        <v>11095</v>
      </c>
      <c r="D61" s="41">
        <f t="shared" si="6"/>
        <v>16</v>
      </c>
      <c r="E61" s="42" t="str">
        <f t="shared" si="2"/>
        <v>VILAGARCIA</v>
      </c>
      <c r="F61" s="42">
        <f t="shared" si="7"/>
        <v>638</v>
      </c>
      <c r="G61" s="42">
        <f t="shared" si="8"/>
        <v>915</v>
      </c>
      <c r="H61" s="42"/>
    </row>
    <row r="62" spans="1:8" x14ac:dyDescent="0.25">
      <c r="A62" s="42" t="str">
        <f t="shared" si="3"/>
        <v>TARRAGONA</v>
      </c>
      <c r="B62" s="41">
        <f t="shared" si="4"/>
        <v>67053</v>
      </c>
      <c r="C62" s="41">
        <f t="shared" si="5"/>
        <v>49740</v>
      </c>
      <c r="D62" s="41">
        <f t="shared" si="6"/>
        <v>7</v>
      </c>
      <c r="E62" s="42" t="str">
        <f t="shared" si="2"/>
        <v>BALEARES</v>
      </c>
      <c r="F62" s="42">
        <f t="shared" si="7"/>
        <v>50</v>
      </c>
      <c r="G62" s="42">
        <f t="shared" si="8"/>
        <v>25</v>
      </c>
      <c r="H62" s="42"/>
    </row>
    <row r="63" spans="1:8" x14ac:dyDescent="0.25">
      <c r="A63" s="42" t="str">
        <f t="shared" si="3"/>
        <v>VALENCIA</v>
      </c>
      <c r="B63" s="41">
        <f t="shared" si="4"/>
        <v>1609093</v>
      </c>
      <c r="C63" s="41">
        <f t="shared" si="5"/>
        <v>1730158</v>
      </c>
      <c r="D63" s="41">
        <f t="shared" si="6"/>
        <v>1</v>
      </c>
      <c r="E63" s="42" t="str">
        <f t="shared" si="2"/>
        <v>CEUTA</v>
      </c>
      <c r="F63" s="42">
        <f t="shared" si="7"/>
        <v>27</v>
      </c>
      <c r="G63" s="42">
        <f t="shared" si="8"/>
        <v>21</v>
      </c>
      <c r="H63" s="42"/>
    </row>
    <row r="64" spans="1:8" x14ac:dyDescent="0.25">
      <c r="A64" s="42" t="str">
        <f t="shared" si="3"/>
        <v>VIGO</v>
      </c>
      <c r="B64" s="41">
        <f t="shared" si="4"/>
        <v>140286</v>
      </c>
      <c r="C64" s="41">
        <f t="shared" si="5"/>
        <v>147330</v>
      </c>
      <c r="D64" s="41">
        <f t="shared" si="6"/>
        <v>6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  <c r="H64" s="42"/>
    </row>
    <row r="65" spans="1:8" x14ac:dyDescent="0.25">
      <c r="A65" s="42" t="str">
        <f t="shared" si="3"/>
        <v>VILAGARCIA</v>
      </c>
      <c r="B65" s="41">
        <f t="shared" si="4"/>
        <v>638</v>
      </c>
      <c r="C65" s="41">
        <f t="shared" si="5"/>
        <v>915</v>
      </c>
      <c r="D65" s="41">
        <f t="shared" si="6"/>
        <v>24</v>
      </c>
      <c r="E65" s="42" t="str">
        <f t="shared" si="2"/>
        <v>AVILES</v>
      </c>
      <c r="F65" s="42">
        <f t="shared" si="7"/>
        <v>0</v>
      </c>
      <c r="G65" s="42">
        <f t="shared" si="8"/>
        <v>2</v>
      </c>
      <c r="H65" s="42"/>
    </row>
    <row r="67" spans="1:8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93" t="s">
        <v>73</v>
      </c>
      <c r="B5" s="91" t="str">
        <f>'Resumen general'!D6</f>
        <v>Mes Octubre</v>
      </c>
      <c r="C5" s="92"/>
      <c r="D5" s="91" t="s">
        <v>40</v>
      </c>
      <c r="E5" s="92"/>
      <c r="F5" s="92"/>
      <c r="L5" s="39">
        <f>'Resumen general'!I4</f>
        <v>41977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363</v>
      </c>
      <c r="C7" s="9">
        <v>181</v>
      </c>
      <c r="D7" s="9">
        <v>4615</v>
      </c>
      <c r="E7" s="9">
        <v>1961</v>
      </c>
      <c r="F7" s="10">
        <f>((E7*100)/D7)-100</f>
        <v>-57.508125677139759</v>
      </c>
      <c r="G7" s="1"/>
      <c r="H7" s="1"/>
      <c r="I7" s="1"/>
    </row>
    <row r="8" spans="1:12" x14ac:dyDescent="0.25">
      <c r="A8" s="11" t="s">
        <v>45</v>
      </c>
      <c r="B8" s="12">
        <v>12018</v>
      </c>
      <c r="C8" s="12">
        <v>12748</v>
      </c>
      <c r="D8" s="12">
        <v>122713</v>
      </c>
      <c r="E8" s="12">
        <v>115911</v>
      </c>
      <c r="F8" s="13">
        <f t="shared" ref="F8:F35" si="0">((E8*100)/D8)-100</f>
        <v>-5.5430150024854754</v>
      </c>
      <c r="G8" s="1"/>
      <c r="H8" s="1"/>
      <c r="I8" s="1"/>
    </row>
    <row r="9" spans="1:12" x14ac:dyDescent="0.25">
      <c r="A9" s="8" t="s">
        <v>46</v>
      </c>
      <c r="B9" s="9">
        <v>559</v>
      </c>
      <c r="C9" s="9">
        <v>472</v>
      </c>
      <c r="D9" s="9">
        <v>6053</v>
      </c>
      <c r="E9" s="9">
        <v>5418</v>
      </c>
      <c r="F9" s="10">
        <f t="shared" si="0"/>
        <v>-10.490665785560878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36466</v>
      </c>
      <c r="C11" s="9">
        <v>30559</v>
      </c>
      <c r="D11" s="9">
        <v>328752</v>
      </c>
      <c r="E11" s="9">
        <v>304635</v>
      </c>
      <c r="F11" s="10">
        <f t="shared" si="0"/>
        <v>-7.3359249525478134</v>
      </c>
      <c r="G11" s="1"/>
      <c r="H11" s="1"/>
      <c r="I11" s="1"/>
    </row>
    <row r="12" spans="1:12" x14ac:dyDescent="0.25">
      <c r="A12" s="11" t="s">
        <v>49</v>
      </c>
      <c r="B12" s="12">
        <v>6847</v>
      </c>
      <c r="C12" s="12">
        <v>6361</v>
      </c>
      <c r="D12" s="12">
        <v>75234</v>
      </c>
      <c r="E12" s="12">
        <v>70845.5</v>
      </c>
      <c r="F12" s="13">
        <f t="shared" si="0"/>
        <v>-5.8331339553925119</v>
      </c>
      <c r="G12" s="1"/>
      <c r="H12" s="1"/>
      <c r="I12" s="1"/>
    </row>
    <row r="13" spans="1:12" x14ac:dyDescent="0.25">
      <c r="A13" s="8" t="s">
        <v>50</v>
      </c>
      <c r="B13" s="9">
        <v>4885</v>
      </c>
      <c r="C13" s="9">
        <v>6413</v>
      </c>
      <c r="D13" s="9">
        <v>52878</v>
      </c>
      <c r="E13" s="9">
        <v>59163</v>
      </c>
      <c r="F13" s="10">
        <f t="shared" si="0"/>
        <v>11.885850448201523</v>
      </c>
      <c r="G13" s="1"/>
      <c r="H13" s="1"/>
      <c r="I13" s="1"/>
    </row>
    <row r="14" spans="1:12" x14ac:dyDescent="0.25">
      <c r="A14" s="11" t="s">
        <v>51</v>
      </c>
      <c r="B14" s="12">
        <v>127919.5</v>
      </c>
      <c r="C14" s="12">
        <v>150259.5</v>
      </c>
      <c r="D14" s="12">
        <v>1221543</v>
      </c>
      <c r="E14" s="12">
        <v>1305547.5</v>
      </c>
      <c r="F14" s="13">
        <f t="shared" si="0"/>
        <v>6.8769171449551862</v>
      </c>
      <c r="G14" s="1"/>
      <c r="H14" s="1"/>
      <c r="I14" s="1"/>
    </row>
    <row r="15" spans="1:12" x14ac:dyDescent="0.25">
      <c r="A15" s="8" t="s">
        <v>52</v>
      </c>
      <c r="B15" s="9">
        <v>55266.25</v>
      </c>
      <c r="C15" s="9">
        <v>55493.75</v>
      </c>
      <c r="D15" s="9">
        <v>501202.75</v>
      </c>
      <c r="E15" s="9">
        <v>516872.75</v>
      </c>
      <c r="F15" s="10">
        <f t="shared" si="0"/>
        <v>3.126479254154134</v>
      </c>
      <c r="G15" s="1"/>
      <c r="H15" s="1"/>
      <c r="I15" s="1"/>
    </row>
    <row r="16" spans="1:12" x14ac:dyDescent="0.25">
      <c r="A16" s="11" t="s">
        <v>53</v>
      </c>
      <c r="B16" s="12">
        <v>6788</v>
      </c>
      <c r="C16" s="12">
        <v>7305</v>
      </c>
      <c r="D16" s="12">
        <v>66254</v>
      </c>
      <c r="E16" s="12">
        <v>76898</v>
      </c>
      <c r="F16" s="13">
        <f t="shared" si="0"/>
        <v>16.065445105201192</v>
      </c>
      <c r="G16" s="1"/>
      <c r="H16" s="1"/>
      <c r="I16" s="1"/>
    </row>
    <row r="17" spans="1:9" x14ac:dyDescent="0.25">
      <c r="A17" s="8" t="s">
        <v>54</v>
      </c>
      <c r="B17" s="9">
        <v>14734</v>
      </c>
      <c r="C17" s="9">
        <v>14506</v>
      </c>
      <c r="D17" s="9">
        <v>157769</v>
      </c>
      <c r="E17" s="9">
        <v>165630</v>
      </c>
      <c r="F17" s="10">
        <f t="shared" si="0"/>
        <v>4.9826011447115661</v>
      </c>
      <c r="G17" s="1"/>
      <c r="H17" s="1"/>
      <c r="I17" s="1"/>
    </row>
    <row r="18" spans="1:9" x14ac:dyDescent="0.25">
      <c r="A18" s="11" t="s">
        <v>55</v>
      </c>
      <c r="B18" s="12">
        <v>1876</v>
      </c>
      <c r="C18" s="12">
        <v>1654</v>
      </c>
      <c r="D18" s="12">
        <v>15602</v>
      </c>
      <c r="E18" s="12">
        <v>16410</v>
      </c>
      <c r="F18" s="13">
        <f t="shared" si="0"/>
        <v>5.1788232277913124</v>
      </c>
      <c r="G18" s="1"/>
      <c r="H18" s="1"/>
      <c r="I18" s="1"/>
    </row>
    <row r="19" spans="1:9" x14ac:dyDescent="0.25">
      <c r="A19" s="8" t="s">
        <v>56</v>
      </c>
      <c r="B19" s="9">
        <v>83</v>
      </c>
      <c r="C19" s="9">
        <v>72</v>
      </c>
      <c r="D19" s="9">
        <v>819</v>
      </c>
      <c r="E19" s="9">
        <v>724</v>
      </c>
      <c r="F19" s="10">
        <f t="shared" si="0"/>
        <v>-11.599511599511601</v>
      </c>
      <c r="G19" s="1"/>
      <c r="H19" s="1"/>
      <c r="I19" s="1"/>
    </row>
    <row r="20" spans="1:9" x14ac:dyDescent="0.25">
      <c r="A20" s="11" t="s">
        <v>57</v>
      </c>
      <c r="B20" s="12">
        <v>4929</v>
      </c>
      <c r="C20" s="12">
        <v>4824</v>
      </c>
      <c r="D20" s="12">
        <v>51928</v>
      </c>
      <c r="E20" s="12">
        <v>44817</v>
      </c>
      <c r="F20" s="13">
        <f t="shared" si="0"/>
        <v>-13.693960868895388</v>
      </c>
      <c r="G20" s="1"/>
      <c r="H20" s="1"/>
      <c r="I20" s="1"/>
    </row>
    <row r="21" spans="1:9" x14ac:dyDescent="0.25">
      <c r="A21" s="8" t="s">
        <v>58</v>
      </c>
      <c r="B21" s="9">
        <v>401</v>
      </c>
      <c r="C21" s="9">
        <v>266</v>
      </c>
      <c r="D21" s="9">
        <v>1404</v>
      </c>
      <c r="E21" s="9">
        <v>4299</v>
      </c>
      <c r="F21" s="10">
        <f t="shared" si="0"/>
        <v>206.19658119658118</v>
      </c>
      <c r="G21" s="1"/>
      <c r="H21" s="1"/>
      <c r="I21" s="1"/>
    </row>
    <row r="22" spans="1:9" x14ac:dyDescent="0.25">
      <c r="A22" s="11" t="s">
        <v>59</v>
      </c>
      <c r="B22" s="12">
        <v>36419</v>
      </c>
      <c r="C22" s="12">
        <v>41018</v>
      </c>
      <c r="D22" s="12">
        <v>341637</v>
      </c>
      <c r="E22" s="12">
        <v>370026</v>
      </c>
      <c r="F22" s="13">
        <f t="shared" si="0"/>
        <v>8.3096971346780322</v>
      </c>
      <c r="G22" s="1"/>
      <c r="H22" s="1"/>
      <c r="I22" s="1"/>
    </row>
    <row r="23" spans="1:9" x14ac:dyDescent="0.25">
      <c r="A23" s="8" t="s">
        <v>60</v>
      </c>
      <c r="B23" s="9">
        <v>3121</v>
      </c>
      <c r="C23" s="9">
        <v>3142</v>
      </c>
      <c r="D23" s="9">
        <v>28438</v>
      </c>
      <c r="E23" s="9">
        <v>31915</v>
      </c>
      <c r="F23" s="10">
        <f t="shared" si="0"/>
        <v>12.22659821365778</v>
      </c>
      <c r="G23" s="1"/>
      <c r="H23" s="1"/>
      <c r="I23" s="1"/>
    </row>
    <row r="24" spans="1:9" x14ac:dyDescent="0.25">
      <c r="A24" s="11" t="s">
        <v>61</v>
      </c>
      <c r="B24" s="12">
        <v>2575</v>
      </c>
      <c r="C24" s="12">
        <v>2140</v>
      </c>
      <c r="D24" s="12">
        <v>22402</v>
      </c>
      <c r="E24" s="12">
        <v>20746</v>
      </c>
      <c r="F24" s="13">
        <f t="shared" si="0"/>
        <v>-7.3921971252566721</v>
      </c>
      <c r="G24" s="1"/>
      <c r="H24" s="1"/>
      <c r="I24" s="1"/>
    </row>
    <row r="25" spans="1:9" x14ac:dyDescent="0.25">
      <c r="A25" s="8" t="s">
        <v>62</v>
      </c>
      <c r="B25" s="9">
        <v>3034</v>
      </c>
      <c r="C25" s="9">
        <v>2421</v>
      </c>
      <c r="D25" s="9">
        <v>29102</v>
      </c>
      <c r="E25" s="9">
        <v>29957</v>
      </c>
      <c r="F25" s="10">
        <f t="shared" si="0"/>
        <v>2.9379424094563973</v>
      </c>
      <c r="G25" s="1"/>
      <c r="H25" s="1"/>
      <c r="I25" s="1"/>
    </row>
    <row r="26" spans="1:9" x14ac:dyDescent="0.25">
      <c r="A26" s="11" t="s">
        <v>63</v>
      </c>
      <c r="B26" s="12">
        <v>686</v>
      </c>
      <c r="C26" s="12">
        <v>0</v>
      </c>
      <c r="D26" s="12">
        <v>4965</v>
      </c>
      <c r="E26" s="12">
        <v>1707</v>
      </c>
      <c r="F26" s="13">
        <f t="shared" si="0"/>
        <v>-65.619335347432028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28993</v>
      </c>
      <c r="C28" s="12">
        <v>31095</v>
      </c>
      <c r="D28" s="12">
        <v>252581</v>
      </c>
      <c r="E28" s="12">
        <v>264560</v>
      </c>
      <c r="F28" s="13">
        <f t="shared" si="0"/>
        <v>4.7426370154524733</v>
      </c>
      <c r="G28" s="1"/>
      <c r="H28" s="1"/>
      <c r="I28" s="1"/>
    </row>
    <row r="29" spans="1:9" x14ac:dyDescent="0.25">
      <c r="A29" s="8" t="s">
        <v>66</v>
      </c>
      <c r="B29" s="9">
        <v>83</v>
      </c>
      <c r="C29" s="9">
        <v>46</v>
      </c>
      <c r="D29" s="9">
        <v>961</v>
      </c>
      <c r="E29" s="9">
        <v>662</v>
      </c>
      <c r="F29" s="10">
        <f t="shared" si="0"/>
        <v>-31.113423517169622</v>
      </c>
      <c r="G29" s="1"/>
      <c r="H29" s="1"/>
      <c r="I29" s="1"/>
    </row>
    <row r="30" spans="1:9" x14ac:dyDescent="0.25">
      <c r="A30" s="11" t="s">
        <v>67</v>
      </c>
      <c r="B30" s="12">
        <v>11952</v>
      </c>
      <c r="C30" s="12">
        <v>14828</v>
      </c>
      <c r="D30" s="12">
        <v>114880</v>
      </c>
      <c r="E30" s="12">
        <v>133185</v>
      </c>
      <c r="F30" s="13">
        <f t="shared" si="0"/>
        <v>15.934018105849589</v>
      </c>
      <c r="G30" s="1"/>
      <c r="H30" s="1"/>
      <c r="I30" s="1"/>
    </row>
    <row r="31" spans="1:9" x14ac:dyDescent="0.25">
      <c r="A31" s="8" t="s">
        <v>68</v>
      </c>
      <c r="B31" s="9">
        <v>7690</v>
      </c>
      <c r="C31" s="9">
        <v>7757</v>
      </c>
      <c r="D31" s="9">
        <v>62034</v>
      </c>
      <c r="E31" s="9">
        <v>75176</v>
      </c>
      <c r="F31" s="10">
        <f t="shared" si="0"/>
        <v>21.1851565270658</v>
      </c>
      <c r="G31" s="1"/>
      <c r="H31" s="1"/>
      <c r="I31" s="1"/>
    </row>
    <row r="32" spans="1:9" x14ac:dyDescent="0.25">
      <c r="A32" s="11" t="s">
        <v>69</v>
      </c>
      <c r="B32" s="12">
        <v>180990</v>
      </c>
      <c r="C32" s="12">
        <v>204039</v>
      </c>
      <c r="D32" s="12">
        <v>1849409</v>
      </c>
      <c r="E32" s="12">
        <v>1746568</v>
      </c>
      <c r="F32" s="13">
        <f t="shared" si="0"/>
        <v>-5.5607494069727181</v>
      </c>
      <c r="G32" s="1"/>
      <c r="H32" s="1"/>
      <c r="I32" s="1"/>
    </row>
    <row r="33" spans="1:9" x14ac:dyDescent="0.25">
      <c r="A33" s="8" t="s">
        <v>70</v>
      </c>
      <c r="B33" s="9">
        <v>17487.5</v>
      </c>
      <c r="C33" s="9">
        <v>16776</v>
      </c>
      <c r="D33" s="9">
        <v>169630</v>
      </c>
      <c r="E33" s="9">
        <v>163302</v>
      </c>
      <c r="F33" s="10">
        <f t="shared" si="0"/>
        <v>-3.730472204209164</v>
      </c>
      <c r="G33" s="1"/>
      <c r="H33" s="1"/>
      <c r="I33" s="1"/>
    </row>
    <row r="34" spans="1:9" x14ac:dyDescent="0.25">
      <c r="A34" s="11" t="s">
        <v>71</v>
      </c>
      <c r="B34" s="12">
        <v>2517</v>
      </c>
      <c r="C34" s="12">
        <v>2388</v>
      </c>
      <c r="D34" s="12">
        <v>27158</v>
      </c>
      <c r="E34" s="12">
        <v>27924</v>
      </c>
      <c r="F34" s="13">
        <f t="shared" si="0"/>
        <v>2.8205317033654893</v>
      </c>
      <c r="G34" s="1"/>
      <c r="H34" s="1"/>
      <c r="I34" s="1"/>
    </row>
    <row r="35" spans="1:9" x14ac:dyDescent="0.25">
      <c r="A35" s="14" t="s">
        <v>72</v>
      </c>
      <c r="B35" s="15">
        <f>SUM(B7:B34)</f>
        <v>568682.25</v>
      </c>
      <c r="C35" s="15">
        <f t="shared" ref="C35:E35" si="1">SUM(C7:C34)</f>
        <v>616764.25</v>
      </c>
      <c r="D35" s="15">
        <f t="shared" si="1"/>
        <v>5509965.75</v>
      </c>
      <c r="E35" s="15">
        <f t="shared" si="1"/>
        <v>5554859.75</v>
      </c>
      <c r="F35" s="16">
        <f t="shared" si="0"/>
        <v>0.81477820438357185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1961</v>
      </c>
      <c r="C38" s="41">
        <f>D7</f>
        <v>4615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1746568</v>
      </c>
      <c r="G38" s="42">
        <f>LOOKUP(E38,$A$38:$A$65,$C$38:$C$65)</f>
        <v>1849409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115911</v>
      </c>
      <c r="C39" s="41">
        <f t="shared" ref="C39:C65" si="5">D8</f>
        <v>122713</v>
      </c>
      <c r="D39" s="41">
        <f t="shared" ref="D39:D65" si="6">_xlfn.RANK.EQ(B39,$B$38:$B$65)+COUNTIF($B$38:$B$65,B39)-1</f>
        <v>10</v>
      </c>
      <c r="E39" s="42" t="str">
        <f t="shared" si="2"/>
        <v>BARCELONA</v>
      </c>
      <c r="F39" s="42">
        <f t="shared" ref="F39:F65" si="7">LOOKUP(E39,$A$38:$A$65,$B$38:$B$65)</f>
        <v>1305547.5</v>
      </c>
      <c r="G39" s="42">
        <f t="shared" ref="G39:G65" si="8">LOOKUP(E39,$A$38:$A$65,$C$38:$C$65)</f>
        <v>1221543</v>
      </c>
    </row>
    <row r="40" spans="1:9" x14ac:dyDescent="0.25">
      <c r="A40" s="42" t="str">
        <f t="shared" si="3"/>
        <v>ALMERIA</v>
      </c>
      <c r="B40" s="41">
        <f t="shared" si="4"/>
        <v>5418</v>
      </c>
      <c r="C40" s="41">
        <f t="shared" si="5"/>
        <v>6053</v>
      </c>
      <c r="D40" s="41">
        <f t="shared" si="6"/>
        <v>21</v>
      </c>
      <c r="E40" s="42" t="str">
        <f t="shared" si="2"/>
        <v>BILBAO</v>
      </c>
      <c r="F40" s="42">
        <f t="shared" si="7"/>
        <v>516872.75</v>
      </c>
      <c r="G40" s="42">
        <f t="shared" si="8"/>
        <v>501202.75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LAS PALMAS</v>
      </c>
      <c r="F41" s="42">
        <f t="shared" si="7"/>
        <v>370026</v>
      </c>
      <c r="G41" s="42">
        <f t="shared" si="8"/>
        <v>341637</v>
      </c>
    </row>
    <row r="42" spans="1:9" x14ac:dyDescent="0.25">
      <c r="A42" s="42" t="str">
        <f t="shared" si="3"/>
        <v>BAHIA DE ALGECIRAS</v>
      </c>
      <c r="B42" s="41">
        <f t="shared" si="4"/>
        <v>304635</v>
      </c>
      <c r="C42" s="41">
        <f t="shared" si="5"/>
        <v>328752</v>
      </c>
      <c r="D42" s="41">
        <f t="shared" si="6"/>
        <v>5</v>
      </c>
      <c r="E42" s="42" t="str">
        <f t="shared" si="2"/>
        <v>BAHIA DE ALGECIRAS</v>
      </c>
      <c r="F42" s="42">
        <f t="shared" si="7"/>
        <v>304635</v>
      </c>
      <c r="G42" s="42">
        <f t="shared" si="8"/>
        <v>328752</v>
      </c>
    </row>
    <row r="43" spans="1:9" x14ac:dyDescent="0.25">
      <c r="A43" s="42" t="str">
        <f t="shared" si="3"/>
        <v>BAHIA DE CADIZ</v>
      </c>
      <c r="B43" s="41">
        <f t="shared" si="4"/>
        <v>70845.5</v>
      </c>
      <c r="C43" s="41">
        <f t="shared" si="5"/>
        <v>75234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264560</v>
      </c>
      <c r="G43" s="42">
        <f t="shared" si="8"/>
        <v>252581</v>
      </c>
    </row>
    <row r="44" spans="1:9" x14ac:dyDescent="0.25">
      <c r="A44" s="42" t="str">
        <f t="shared" si="3"/>
        <v>BALEARES</v>
      </c>
      <c r="B44" s="41">
        <f t="shared" si="4"/>
        <v>59163</v>
      </c>
      <c r="C44" s="41">
        <f t="shared" si="5"/>
        <v>52878</v>
      </c>
      <c r="D44" s="41">
        <f t="shared" si="6"/>
        <v>14</v>
      </c>
      <c r="E44" s="42" t="str">
        <f t="shared" si="2"/>
        <v>CASTELLON</v>
      </c>
      <c r="F44" s="42">
        <f t="shared" si="7"/>
        <v>165630</v>
      </c>
      <c r="G44" s="42">
        <f t="shared" si="8"/>
        <v>157769</v>
      </c>
    </row>
    <row r="45" spans="1:9" x14ac:dyDescent="0.25">
      <c r="A45" s="42" t="str">
        <f t="shared" si="3"/>
        <v>BARCELONA</v>
      </c>
      <c r="B45" s="41">
        <f t="shared" si="4"/>
        <v>1305547.5</v>
      </c>
      <c r="C45" s="41">
        <f t="shared" si="5"/>
        <v>1221543</v>
      </c>
      <c r="D45" s="41">
        <f t="shared" si="6"/>
        <v>2</v>
      </c>
      <c r="E45" s="42" t="str">
        <f t="shared" si="2"/>
        <v>VIGO</v>
      </c>
      <c r="F45" s="42">
        <f t="shared" si="7"/>
        <v>163302</v>
      </c>
      <c r="G45" s="42">
        <f t="shared" si="8"/>
        <v>169630</v>
      </c>
    </row>
    <row r="46" spans="1:9" x14ac:dyDescent="0.25">
      <c r="A46" s="42" t="str">
        <f t="shared" si="3"/>
        <v>BILBAO</v>
      </c>
      <c r="B46" s="41">
        <f t="shared" si="4"/>
        <v>516872.75</v>
      </c>
      <c r="C46" s="41">
        <f t="shared" si="5"/>
        <v>501202.75</v>
      </c>
      <c r="D46" s="41">
        <f t="shared" si="6"/>
        <v>3</v>
      </c>
      <c r="E46" s="42" t="str">
        <f t="shared" si="2"/>
        <v>SEVILLA</v>
      </c>
      <c r="F46" s="42">
        <f t="shared" si="7"/>
        <v>133185</v>
      </c>
      <c r="G46" s="42">
        <f t="shared" si="8"/>
        <v>114880</v>
      </c>
    </row>
    <row r="47" spans="1:9" x14ac:dyDescent="0.25">
      <c r="A47" s="42" t="str">
        <f t="shared" si="3"/>
        <v>CARTAGENA</v>
      </c>
      <c r="B47" s="41">
        <f t="shared" si="4"/>
        <v>76898</v>
      </c>
      <c r="C47" s="41">
        <f t="shared" si="5"/>
        <v>66254</v>
      </c>
      <c r="D47" s="41">
        <f t="shared" si="6"/>
        <v>11</v>
      </c>
      <c r="E47" s="42" t="str">
        <f t="shared" si="2"/>
        <v>ALICANTE</v>
      </c>
      <c r="F47" s="42">
        <f t="shared" si="7"/>
        <v>115911</v>
      </c>
      <c r="G47" s="42">
        <f t="shared" si="8"/>
        <v>122713</v>
      </c>
    </row>
    <row r="48" spans="1:9" x14ac:dyDescent="0.25">
      <c r="A48" s="42" t="str">
        <f t="shared" si="3"/>
        <v>CASTELLON</v>
      </c>
      <c r="B48" s="41">
        <f t="shared" si="4"/>
        <v>165630</v>
      </c>
      <c r="C48" s="41">
        <f t="shared" si="5"/>
        <v>157769</v>
      </c>
      <c r="D48" s="41">
        <f t="shared" si="6"/>
        <v>7</v>
      </c>
      <c r="E48" s="42" t="str">
        <f t="shared" si="2"/>
        <v>CARTAGENA</v>
      </c>
      <c r="F48" s="42">
        <f t="shared" si="7"/>
        <v>76898</v>
      </c>
      <c r="G48" s="42">
        <f t="shared" si="8"/>
        <v>66254</v>
      </c>
    </row>
    <row r="49" spans="1:7" x14ac:dyDescent="0.25">
      <c r="A49" s="42" t="str">
        <f t="shared" si="3"/>
        <v>CEUTA</v>
      </c>
      <c r="B49" s="41">
        <f t="shared" si="4"/>
        <v>16410</v>
      </c>
      <c r="C49" s="41">
        <f t="shared" si="5"/>
        <v>15602</v>
      </c>
      <c r="D49" s="41">
        <f t="shared" si="6"/>
        <v>20</v>
      </c>
      <c r="E49" s="42" t="str">
        <f t="shared" si="2"/>
        <v>TARRAGONA</v>
      </c>
      <c r="F49" s="42">
        <f t="shared" si="7"/>
        <v>75176</v>
      </c>
      <c r="G49" s="42">
        <f t="shared" si="8"/>
        <v>62034</v>
      </c>
    </row>
    <row r="50" spans="1:7" x14ac:dyDescent="0.25">
      <c r="A50" s="42" t="str">
        <f t="shared" si="3"/>
        <v>FERROL-SAN CIBRAO</v>
      </c>
      <c r="B50" s="41">
        <f t="shared" si="4"/>
        <v>724</v>
      </c>
      <c r="C50" s="41">
        <f t="shared" si="5"/>
        <v>819</v>
      </c>
      <c r="D50" s="41">
        <f t="shared" si="6"/>
        <v>25</v>
      </c>
      <c r="E50" s="42" t="str">
        <f t="shared" si="2"/>
        <v>BAHIA DE CADIZ</v>
      </c>
      <c r="F50" s="42">
        <f t="shared" si="7"/>
        <v>70845.5</v>
      </c>
      <c r="G50" s="42">
        <f t="shared" si="8"/>
        <v>75234</v>
      </c>
    </row>
    <row r="51" spans="1:7" x14ac:dyDescent="0.25">
      <c r="A51" s="42" t="str">
        <f t="shared" si="3"/>
        <v>GIJON</v>
      </c>
      <c r="B51" s="41">
        <f t="shared" si="4"/>
        <v>44817</v>
      </c>
      <c r="C51" s="41">
        <f t="shared" si="5"/>
        <v>51928</v>
      </c>
      <c r="D51" s="41">
        <f t="shared" si="6"/>
        <v>15</v>
      </c>
      <c r="E51" s="42" t="str">
        <f t="shared" si="2"/>
        <v>BALEARES</v>
      </c>
      <c r="F51" s="42">
        <f t="shared" si="7"/>
        <v>59163</v>
      </c>
      <c r="G51" s="42">
        <f t="shared" si="8"/>
        <v>52878</v>
      </c>
    </row>
    <row r="52" spans="1:7" x14ac:dyDescent="0.25">
      <c r="A52" s="42" t="str">
        <f t="shared" si="3"/>
        <v>HUELVA</v>
      </c>
      <c r="B52" s="41">
        <f t="shared" si="4"/>
        <v>4299</v>
      </c>
      <c r="C52" s="41">
        <f t="shared" si="5"/>
        <v>1404</v>
      </c>
      <c r="D52" s="41">
        <f t="shared" si="6"/>
        <v>22</v>
      </c>
      <c r="E52" s="42" t="str">
        <f t="shared" si="2"/>
        <v>GIJON</v>
      </c>
      <c r="F52" s="42">
        <f t="shared" si="7"/>
        <v>44817</v>
      </c>
      <c r="G52" s="42">
        <f t="shared" si="8"/>
        <v>51928</v>
      </c>
    </row>
    <row r="53" spans="1:7" x14ac:dyDescent="0.25">
      <c r="A53" s="42" t="str">
        <f t="shared" si="3"/>
        <v>LAS PALMAS</v>
      </c>
      <c r="B53" s="41">
        <f t="shared" si="4"/>
        <v>370026</v>
      </c>
      <c r="C53" s="41">
        <f t="shared" si="5"/>
        <v>341637</v>
      </c>
      <c r="D53" s="41">
        <f t="shared" si="6"/>
        <v>4</v>
      </c>
      <c r="E53" s="42" t="str">
        <f t="shared" si="2"/>
        <v>MALAGA</v>
      </c>
      <c r="F53" s="42">
        <f t="shared" si="7"/>
        <v>31915</v>
      </c>
      <c r="G53" s="42">
        <f t="shared" si="8"/>
        <v>28438</v>
      </c>
    </row>
    <row r="54" spans="1:7" x14ac:dyDescent="0.25">
      <c r="A54" s="42" t="str">
        <f t="shared" si="3"/>
        <v>MALAGA</v>
      </c>
      <c r="B54" s="41">
        <f t="shared" si="4"/>
        <v>31915</v>
      </c>
      <c r="C54" s="41">
        <f t="shared" si="5"/>
        <v>28438</v>
      </c>
      <c r="D54" s="41">
        <f t="shared" si="6"/>
        <v>16</v>
      </c>
      <c r="E54" s="42" t="str">
        <f t="shared" si="2"/>
        <v>MELILLA</v>
      </c>
      <c r="F54" s="42">
        <f t="shared" si="7"/>
        <v>29957</v>
      </c>
      <c r="G54" s="42">
        <f t="shared" si="8"/>
        <v>29102</v>
      </c>
    </row>
    <row r="55" spans="1:7" x14ac:dyDescent="0.25">
      <c r="A55" s="42" t="str">
        <f t="shared" si="3"/>
        <v>MARIN Y RIA DE PONTEVEDRA</v>
      </c>
      <c r="B55" s="41">
        <f t="shared" si="4"/>
        <v>20746</v>
      </c>
      <c r="C55" s="41">
        <f t="shared" si="5"/>
        <v>22402</v>
      </c>
      <c r="D55" s="41">
        <f t="shared" si="6"/>
        <v>19</v>
      </c>
      <c r="E55" s="42" t="str">
        <f t="shared" si="2"/>
        <v>VILAGARCIA</v>
      </c>
      <c r="F55" s="42">
        <f t="shared" si="7"/>
        <v>27924</v>
      </c>
      <c r="G55" s="42">
        <f t="shared" si="8"/>
        <v>27158</v>
      </c>
    </row>
    <row r="56" spans="1:7" x14ac:dyDescent="0.25">
      <c r="A56" s="42" t="str">
        <f t="shared" si="3"/>
        <v>MELILLA</v>
      </c>
      <c r="B56" s="41">
        <f t="shared" si="4"/>
        <v>29957</v>
      </c>
      <c r="C56" s="41">
        <f t="shared" si="5"/>
        <v>29102</v>
      </c>
      <c r="D56" s="41">
        <f t="shared" si="6"/>
        <v>17</v>
      </c>
      <c r="E56" s="42" t="str">
        <f t="shared" si="2"/>
        <v>MARIN Y RIA DE PONTEVEDRA</v>
      </c>
      <c r="F56" s="42">
        <f t="shared" si="7"/>
        <v>20746</v>
      </c>
      <c r="G56" s="42">
        <f t="shared" si="8"/>
        <v>22402</v>
      </c>
    </row>
    <row r="57" spans="1:7" x14ac:dyDescent="0.25">
      <c r="A57" s="42" t="str">
        <f t="shared" si="3"/>
        <v>MOTRIL</v>
      </c>
      <c r="B57" s="41">
        <f t="shared" si="4"/>
        <v>1707</v>
      </c>
      <c r="C57" s="41">
        <f t="shared" si="5"/>
        <v>4965</v>
      </c>
      <c r="D57" s="41">
        <f t="shared" si="6"/>
        <v>24</v>
      </c>
      <c r="E57" s="42" t="str">
        <f t="shared" si="2"/>
        <v>CEUTA</v>
      </c>
      <c r="F57" s="42">
        <f t="shared" si="7"/>
        <v>16410</v>
      </c>
      <c r="G57" s="42">
        <f t="shared" si="8"/>
        <v>15602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5418</v>
      </c>
      <c r="G58" s="42">
        <f t="shared" si="8"/>
        <v>6053</v>
      </c>
    </row>
    <row r="59" spans="1:7" x14ac:dyDescent="0.25">
      <c r="A59" s="42" t="str">
        <f t="shared" si="3"/>
        <v>SANTA CRUZ DE TENERIFE</v>
      </c>
      <c r="B59" s="41">
        <f t="shared" si="4"/>
        <v>264560</v>
      </c>
      <c r="C59" s="41">
        <f t="shared" si="5"/>
        <v>252581</v>
      </c>
      <c r="D59" s="41">
        <f t="shared" si="6"/>
        <v>6</v>
      </c>
      <c r="E59" s="42" t="str">
        <f t="shared" si="2"/>
        <v>HUELVA</v>
      </c>
      <c r="F59" s="42">
        <f t="shared" si="7"/>
        <v>4299</v>
      </c>
      <c r="G59" s="42">
        <f t="shared" si="8"/>
        <v>1404</v>
      </c>
    </row>
    <row r="60" spans="1:7" x14ac:dyDescent="0.25">
      <c r="A60" s="42" t="str">
        <f t="shared" si="3"/>
        <v>SANTANDER</v>
      </c>
      <c r="B60" s="41">
        <f t="shared" si="4"/>
        <v>662</v>
      </c>
      <c r="C60" s="41">
        <f t="shared" si="5"/>
        <v>961</v>
      </c>
      <c r="D60" s="41">
        <f t="shared" si="6"/>
        <v>26</v>
      </c>
      <c r="E60" s="42" t="str">
        <f t="shared" si="2"/>
        <v>A CORUÑA</v>
      </c>
      <c r="F60" s="42">
        <f t="shared" si="7"/>
        <v>1961</v>
      </c>
      <c r="G60" s="42">
        <f t="shared" si="8"/>
        <v>4615</v>
      </c>
    </row>
    <row r="61" spans="1:7" x14ac:dyDescent="0.25">
      <c r="A61" s="42" t="str">
        <f t="shared" si="3"/>
        <v>SEVILLA</v>
      </c>
      <c r="B61" s="41">
        <f t="shared" si="4"/>
        <v>133185</v>
      </c>
      <c r="C61" s="41">
        <f t="shared" si="5"/>
        <v>114880</v>
      </c>
      <c r="D61" s="41">
        <f t="shared" si="6"/>
        <v>9</v>
      </c>
      <c r="E61" s="42" t="str">
        <f t="shared" si="2"/>
        <v>MOTRIL</v>
      </c>
      <c r="F61" s="42">
        <f t="shared" si="7"/>
        <v>1707</v>
      </c>
      <c r="G61" s="42">
        <f t="shared" si="8"/>
        <v>4965</v>
      </c>
    </row>
    <row r="62" spans="1:7" x14ac:dyDescent="0.25">
      <c r="A62" s="42" t="str">
        <f t="shared" si="3"/>
        <v>TARRAGONA</v>
      </c>
      <c r="B62" s="41">
        <f t="shared" si="4"/>
        <v>75176</v>
      </c>
      <c r="C62" s="41">
        <f t="shared" si="5"/>
        <v>62034</v>
      </c>
      <c r="D62" s="41">
        <f t="shared" si="6"/>
        <v>12</v>
      </c>
      <c r="E62" s="42" t="str">
        <f t="shared" si="2"/>
        <v>FERROL-SAN CIBRAO</v>
      </c>
      <c r="F62" s="42">
        <f t="shared" si="7"/>
        <v>724</v>
      </c>
      <c r="G62" s="42">
        <f t="shared" si="8"/>
        <v>819</v>
      </c>
    </row>
    <row r="63" spans="1:7" x14ac:dyDescent="0.25">
      <c r="A63" s="42" t="str">
        <f t="shared" si="3"/>
        <v>VALENCIA</v>
      </c>
      <c r="B63" s="41">
        <f t="shared" si="4"/>
        <v>1746568</v>
      </c>
      <c r="C63" s="41">
        <f t="shared" si="5"/>
        <v>1849409</v>
      </c>
      <c r="D63" s="41">
        <f t="shared" si="6"/>
        <v>1</v>
      </c>
      <c r="E63" s="42" t="str">
        <f t="shared" si="2"/>
        <v>SANTANDER</v>
      </c>
      <c r="F63" s="42">
        <f t="shared" si="7"/>
        <v>662</v>
      </c>
      <c r="G63" s="42">
        <f t="shared" si="8"/>
        <v>961</v>
      </c>
    </row>
    <row r="64" spans="1:7" x14ac:dyDescent="0.25">
      <c r="A64" s="42" t="str">
        <f t="shared" si="3"/>
        <v>VIGO</v>
      </c>
      <c r="B64" s="41">
        <f t="shared" si="4"/>
        <v>163302</v>
      </c>
      <c r="C64" s="41">
        <f t="shared" si="5"/>
        <v>169630</v>
      </c>
      <c r="D64" s="41">
        <f t="shared" si="6"/>
        <v>8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27924</v>
      </c>
      <c r="C65" s="41">
        <f t="shared" si="5"/>
        <v>27158</v>
      </c>
      <c r="D65" s="41">
        <f t="shared" si="6"/>
        <v>18</v>
      </c>
      <c r="E65" s="42" t="str">
        <f t="shared" si="2"/>
        <v>AVILES</v>
      </c>
      <c r="F65" s="42">
        <f t="shared" si="7"/>
        <v>0</v>
      </c>
      <c r="G65" s="42">
        <f t="shared" si="8"/>
        <v>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Octubre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41977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25425</v>
      </c>
      <c r="C7" s="9">
        <v>19938</v>
      </c>
      <c r="D7" s="9">
        <v>137686</v>
      </c>
      <c r="E7" s="9">
        <v>108743</v>
      </c>
      <c r="F7" s="10">
        <f>((E7*100)/D7)-100</f>
        <v>-21.021018839969202</v>
      </c>
      <c r="G7" s="1"/>
      <c r="H7" s="1"/>
      <c r="I7" s="1"/>
    </row>
    <row r="8" spans="1:12" x14ac:dyDescent="0.25">
      <c r="A8" s="11" t="s">
        <v>45</v>
      </c>
      <c r="B8" s="12">
        <v>22445</v>
      </c>
      <c r="C8" s="12">
        <v>15383</v>
      </c>
      <c r="D8" s="12">
        <v>217253</v>
      </c>
      <c r="E8" s="12">
        <v>201664</v>
      </c>
      <c r="F8" s="13">
        <f t="shared" ref="F8:F35" si="0">((E8*100)/D8)-100</f>
        <v>-7.1755050563168226</v>
      </c>
      <c r="G8" s="1"/>
      <c r="H8" s="1"/>
      <c r="I8" s="1"/>
    </row>
    <row r="9" spans="1:12" x14ac:dyDescent="0.25">
      <c r="A9" s="8" t="s">
        <v>46</v>
      </c>
      <c r="B9" s="9">
        <v>42265</v>
      </c>
      <c r="C9" s="9">
        <v>43264</v>
      </c>
      <c r="D9" s="9">
        <v>618788</v>
      </c>
      <c r="E9" s="9">
        <v>583998</v>
      </c>
      <c r="F9" s="10">
        <f t="shared" si="0"/>
        <v>-5.6222809750673832</v>
      </c>
      <c r="G9" s="1"/>
      <c r="H9" s="1"/>
      <c r="I9" s="1"/>
    </row>
    <row r="10" spans="1:12" x14ac:dyDescent="0.25">
      <c r="A10" s="11" t="s">
        <v>47</v>
      </c>
      <c r="B10" s="12">
        <v>872</v>
      </c>
      <c r="C10" s="12">
        <v>0</v>
      </c>
      <c r="D10" s="12">
        <v>3007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375722</v>
      </c>
      <c r="C11" s="9">
        <v>383622</v>
      </c>
      <c r="D11" s="9">
        <v>4503211</v>
      </c>
      <c r="E11" s="9">
        <v>4703053</v>
      </c>
      <c r="F11" s="10">
        <f t="shared" si="0"/>
        <v>4.4377667402215906</v>
      </c>
      <c r="G11" s="1"/>
      <c r="H11" s="1"/>
      <c r="I11" s="1"/>
    </row>
    <row r="12" spans="1:12" x14ac:dyDescent="0.25">
      <c r="A12" s="11" t="s">
        <v>49</v>
      </c>
      <c r="B12" s="12">
        <v>47435</v>
      </c>
      <c r="C12" s="12">
        <v>55414</v>
      </c>
      <c r="D12" s="12">
        <v>321273</v>
      </c>
      <c r="E12" s="12">
        <v>334873</v>
      </c>
      <c r="F12" s="13">
        <f t="shared" si="0"/>
        <v>4.2331599605320065</v>
      </c>
      <c r="G12" s="1"/>
      <c r="H12" s="1"/>
      <c r="I12" s="1"/>
    </row>
    <row r="13" spans="1:12" x14ac:dyDescent="0.25">
      <c r="A13" s="8" t="s">
        <v>50</v>
      </c>
      <c r="B13" s="9">
        <v>480797</v>
      </c>
      <c r="C13" s="9">
        <v>377150</v>
      </c>
      <c r="D13" s="9">
        <v>5363610</v>
      </c>
      <c r="E13" s="9">
        <v>5518452</v>
      </c>
      <c r="F13" s="10">
        <f t="shared" si="0"/>
        <v>2.8868989356049326</v>
      </c>
      <c r="G13" s="1"/>
      <c r="H13" s="1"/>
      <c r="I13" s="1"/>
    </row>
    <row r="14" spans="1:12" x14ac:dyDescent="0.25">
      <c r="A14" s="11" t="s">
        <v>51</v>
      </c>
      <c r="B14" s="12">
        <v>363764</v>
      </c>
      <c r="C14" s="12">
        <v>362312</v>
      </c>
      <c r="D14" s="12">
        <v>3259328</v>
      </c>
      <c r="E14" s="12">
        <v>3134684</v>
      </c>
      <c r="F14" s="13">
        <f t="shared" si="0"/>
        <v>-3.8242238890961602</v>
      </c>
      <c r="G14" s="1"/>
      <c r="H14" s="1"/>
      <c r="I14" s="1"/>
    </row>
    <row r="15" spans="1:12" x14ac:dyDescent="0.25">
      <c r="A15" s="8" t="s">
        <v>52</v>
      </c>
      <c r="B15" s="9">
        <v>13942</v>
      </c>
      <c r="C15" s="9">
        <v>23749</v>
      </c>
      <c r="D15" s="9">
        <v>128398</v>
      </c>
      <c r="E15" s="9">
        <v>150633</v>
      </c>
      <c r="F15" s="10">
        <f t="shared" si="0"/>
        <v>17.317247932210776</v>
      </c>
      <c r="G15" s="1"/>
      <c r="H15" s="1"/>
      <c r="I15" s="1"/>
    </row>
    <row r="16" spans="1:12" x14ac:dyDescent="0.25">
      <c r="A16" s="11" t="s">
        <v>53</v>
      </c>
      <c r="B16" s="12">
        <v>18408</v>
      </c>
      <c r="C16" s="12">
        <v>23781</v>
      </c>
      <c r="D16" s="12">
        <v>115144</v>
      </c>
      <c r="E16" s="12">
        <v>118075</v>
      </c>
      <c r="F16" s="13">
        <f t="shared" si="0"/>
        <v>2.5455082331689027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325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12">
        <v>138899</v>
      </c>
      <c r="C18" s="12">
        <v>151210</v>
      </c>
      <c r="D18" s="12">
        <v>1609986</v>
      </c>
      <c r="E18" s="12">
        <v>1685514</v>
      </c>
      <c r="F18" s="13">
        <f t="shared" si="0"/>
        <v>4.6912209174489732</v>
      </c>
      <c r="G18" s="1"/>
      <c r="H18" s="1"/>
      <c r="I18" s="1"/>
    </row>
    <row r="19" spans="1:9" x14ac:dyDescent="0.25">
      <c r="A19" s="8" t="s">
        <v>56</v>
      </c>
      <c r="B19" s="9">
        <v>2040</v>
      </c>
      <c r="C19" s="9">
        <v>8242</v>
      </c>
      <c r="D19" s="9">
        <v>8443</v>
      </c>
      <c r="E19" s="9">
        <v>38049</v>
      </c>
      <c r="F19" s="10">
        <f t="shared" si="0"/>
        <v>350.65734928343005</v>
      </c>
      <c r="G19" s="1"/>
      <c r="H19" s="1"/>
      <c r="I19" s="1"/>
    </row>
    <row r="20" spans="1:9" x14ac:dyDescent="0.25">
      <c r="A20" s="11" t="s">
        <v>57</v>
      </c>
      <c r="B20" s="12">
        <v>8456</v>
      </c>
      <c r="C20" s="12">
        <v>3806</v>
      </c>
      <c r="D20" s="12">
        <v>58792</v>
      </c>
      <c r="E20" s="12">
        <v>66788</v>
      </c>
      <c r="F20" s="13">
        <f t="shared" si="0"/>
        <v>13.600489862566334</v>
      </c>
      <c r="G20" s="1"/>
      <c r="H20" s="1"/>
      <c r="I20" s="1"/>
    </row>
    <row r="21" spans="1:9" x14ac:dyDescent="0.25">
      <c r="A21" s="8" t="s">
        <v>58</v>
      </c>
      <c r="B21" s="9">
        <v>999</v>
      </c>
      <c r="C21" s="9">
        <v>2561</v>
      </c>
      <c r="D21" s="9">
        <v>24992</v>
      </c>
      <c r="E21" s="9">
        <v>27706</v>
      </c>
      <c r="F21" s="10">
        <f t="shared" si="0"/>
        <v>10.859475032010238</v>
      </c>
      <c r="G21" s="1"/>
      <c r="H21" s="1"/>
      <c r="I21" s="1"/>
    </row>
    <row r="22" spans="1:9" x14ac:dyDescent="0.25">
      <c r="A22" s="11" t="s">
        <v>59</v>
      </c>
      <c r="B22" s="12">
        <v>192357</v>
      </c>
      <c r="C22" s="12">
        <v>169308</v>
      </c>
      <c r="D22" s="12">
        <v>1735756</v>
      </c>
      <c r="E22" s="12">
        <v>1728289</v>
      </c>
      <c r="F22" s="13">
        <f t="shared" si="0"/>
        <v>-0.430187192209047</v>
      </c>
      <c r="G22" s="1"/>
      <c r="H22" s="1"/>
      <c r="I22" s="1"/>
    </row>
    <row r="23" spans="1:9" x14ac:dyDescent="0.25">
      <c r="A23" s="8" t="s">
        <v>60</v>
      </c>
      <c r="B23" s="9">
        <v>83384</v>
      </c>
      <c r="C23" s="9">
        <v>89415</v>
      </c>
      <c r="D23" s="9">
        <v>554153</v>
      </c>
      <c r="E23" s="9">
        <v>511735</v>
      </c>
      <c r="F23" s="10">
        <f t="shared" si="0"/>
        <v>-7.6545647140771536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54797</v>
      </c>
      <c r="C25" s="9">
        <v>53489</v>
      </c>
      <c r="D25" s="9">
        <v>683781</v>
      </c>
      <c r="E25" s="9">
        <v>679780</v>
      </c>
      <c r="F25" s="10">
        <f t="shared" si="0"/>
        <v>-0.58512886435862299</v>
      </c>
      <c r="G25" s="1"/>
      <c r="H25" s="1"/>
      <c r="I25" s="1"/>
    </row>
    <row r="26" spans="1:9" x14ac:dyDescent="0.25">
      <c r="A26" s="11" t="s">
        <v>63</v>
      </c>
      <c r="B26" s="12">
        <v>19935</v>
      </c>
      <c r="C26" s="12">
        <v>21679</v>
      </c>
      <c r="D26" s="12">
        <v>315667</v>
      </c>
      <c r="E26" s="12">
        <v>412442</v>
      </c>
      <c r="F26" s="13">
        <f t="shared" si="0"/>
        <v>30.657306592073297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422941</v>
      </c>
      <c r="C28" s="12">
        <v>380253</v>
      </c>
      <c r="D28" s="12">
        <v>4218443</v>
      </c>
      <c r="E28" s="12">
        <v>4073210</v>
      </c>
      <c r="F28" s="13">
        <f t="shared" si="0"/>
        <v>-3.4428105345977116</v>
      </c>
      <c r="G28" s="1"/>
      <c r="H28" s="1"/>
      <c r="I28" s="1"/>
    </row>
    <row r="29" spans="1:9" x14ac:dyDescent="0.25">
      <c r="A29" s="8" t="s">
        <v>66</v>
      </c>
      <c r="B29" s="9">
        <v>17690</v>
      </c>
      <c r="C29" s="9">
        <v>21644</v>
      </c>
      <c r="D29" s="9">
        <v>192865</v>
      </c>
      <c r="E29" s="9">
        <v>208417</v>
      </c>
      <c r="F29" s="10">
        <f t="shared" si="0"/>
        <v>8.0636714800508145</v>
      </c>
      <c r="G29" s="1"/>
      <c r="H29" s="1"/>
      <c r="I29" s="1"/>
    </row>
    <row r="30" spans="1:9" x14ac:dyDescent="0.25">
      <c r="A30" s="11" t="s">
        <v>67</v>
      </c>
      <c r="B30" s="12">
        <v>2301</v>
      </c>
      <c r="C30" s="12">
        <v>1825</v>
      </c>
      <c r="D30" s="12">
        <v>16229</v>
      </c>
      <c r="E30" s="12">
        <v>14291</v>
      </c>
      <c r="F30" s="13">
        <f t="shared" si="0"/>
        <v>-11.941586049664181</v>
      </c>
      <c r="G30" s="1"/>
      <c r="H30" s="1"/>
      <c r="I30" s="1"/>
    </row>
    <row r="31" spans="1:9" x14ac:dyDescent="0.25">
      <c r="A31" s="8" t="s">
        <v>68</v>
      </c>
      <c r="B31" s="9">
        <v>1222</v>
      </c>
      <c r="C31" s="9">
        <v>0</v>
      </c>
      <c r="D31" s="9">
        <v>1394</v>
      </c>
      <c r="E31" s="9">
        <v>1895</v>
      </c>
      <c r="F31" s="10">
        <f t="shared" si="0"/>
        <v>35.939741750358678</v>
      </c>
      <c r="G31" s="1"/>
      <c r="H31" s="1"/>
      <c r="I31" s="1"/>
    </row>
    <row r="32" spans="1:9" x14ac:dyDescent="0.25">
      <c r="A32" s="11" t="s">
        <v>69</v>
      </c>
      <c r="B32" s="12">
        <v>110705</v>
      </c>
      <c r="C32" s="12">
        <v>88086</v>
      </c>
      <c r="D32" s="12">
        <v>712931</v>
      </c>
      <c r="E32" s="12">
        <v>582984</v>
      </c>
      <c r="F32" s="13">
        <f t="shared" si="0"/>
        <v>-18.227149611954033</v>
      </c>
      <c r="G32" s="1"/>
      <c r="H32" s="1"/>
      <c r="I32" s="1"/>
    </row>
    <row r="33" spans="1:9" x14ac:dyDescent="0.25">
      <c r="A33" s="8" t="s">
        <v>70</v>
      </c>
      <c r="B33" s="9">
        <v>38161</v>
      </c>
      <c r="C33" s="9">
        <v>44589</v>
      </c>
      <c r="D33" s="9">
        <v>170737</v>
      </c>
      <c r="E33" s="9">
        <v>162978</v>
      </c>
      <c r="F33" s="10">
        <f t="shared" si="0"/>
        <v>-4.5444162659529042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2199</v>
      </c>
      <c r="E34" s="12">
        <v>1032</v>
      </c>
      <c r="F34" s="13">
        <f t="shared" si="0"/>
        <v>-53.069577080491129</v>
      </c>
      <c r="G34" s="1"/>
      <c r="H34" s="1"/>
      <c r="I34" s="1"/>
    </row>
    <row r="35" spans="1:9" x14ac:dyDescent="0.25">
      <c r="A35" s="14" t="s">
        <v>72</v>
      </c>
      <c r="B35" s="15">
        <f>SUM(B7:B34)</f>
        <v>2484962</v>
      </c>
      <c r="C35" s="15">
        <f t="shared" ref="C35:E35" si="1">SUM(C7:C34)</f>
        <v>2340720</v>
      </c>
      <c r="D35" s="15">
        <f t="shared" si="1"/>
        <v>24974391</v>
      </c>
      <c r="E35" s="15">
        <f t="shared" si="1"/>
        <v>25049285</v>
      </c>
      <c r="F35" s="16">
        <f t="shared" si="0"/>
        <v>0.29988318834280392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108743</v>
      </c>
      <c r="C38" s="41">
        <f>D7</f>
        <v>137686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BALEARES</v>
      </c>
      <c r="F38" s="42">
        <f>LOOKUP(E38,$A$38:$A$65,$B$38:$B$65)</f>
        <v>5518452</v>
      </c>
      <c r="G38" s="42">
        <f>LOOKUP(E38,$A$38:$A$65,$C$38:$C$65)</f>
        <v>5363610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201664</v>
      </c>
      <c r="C39" s="41">
        <f t="shared" ref="C39:C65" si="5">D8</f>
        <v>217253</v>
      </c>
      <c r="D39" s="41">
        <f t="shared" ref="D39:D65" si="6">_xlfn.RANK.EQ(B39,$B$38:$B$65)+COUNTIF($B$38:$B$65,B39)-1</f>
        <v>14</v>
      </c>
      <c r="E39" s="42" t="str">
        <f t="shared" si="2"/>
        <v>BAHIA DE ALGECIRAS</v>
      </c>
      <c r="F39" s="42">
        <f t="shared" ref="F39:F54" si="7">LOOKUP(E39,$A$38:$A$65,$B$38:$B$65)</f>
        <v>4703053</v>
      </c>
      <c r="G39" s="42">
        <f t="shared" ref="G39:G65" si="8">LOOKUP(E39,$A$38:$A$65,$C$38:$C$65)</f>
        <v>4503211</v>
      </c>
    </row>
    <row r="40" spans="1:9" x14ac:dyDescent="0.25">
      <c r="A40" s="42" t="str">
        <f t="shared" si="3"/>
        <v>ALMERIA</v>
      </c>
      <c r="B40" s="41">
        <f t="shared" si="4"/>
        <v>583998</v>
      </c>
      <c r="C40" s="41">
        <f t="shared" si="5"/>
        <v>618788</v>
      </c>
      <c r="D40" s="41">
        <f t="shared" si="6"/>
        <v>8</v>
      </c>
      <c r="E40" s="42" t="str">
        <f t="shared" si="2"/>
        <v>SANTA CRUZ DE TENERIFE</v>
      </c>
      <c r="F40" s="42">
        <f t="shared" si="7"/>
        <v>4073210</v>
      </c>
      <c r="G40" s="42">
        <f t="shared" si="8"/>
        <v>4218443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3007</v>
      </c>
      <c r="D41" s="41">
        <f t="shared" si="6"/>
        <v>28</v>
      </c>
      <c r="E41" s="42" t="str">
        <f t="shared" si="2"/>
        <v>BARCELONA</v>
      </c>
      <c r="F41" s="42">
        <f t="shared" si="7"/>
        <v>3134684</v>
      </c>
      <c r="G41" s="42">
        <f t="shared" si="8"/>
        <v>3259328</v>
      </c>
    </row>
    <row r="42" spans="1:9" x14ac:dyDescent="0.25">
      <c r="A42" s="42" t="str">
        <f t="shared" si="3"/>
        <v>BAHIA DE ALGECIRAS</v>
      </c>
      <c r="B42" s="41">
        <f t="shared" si="4"/>
        <v>4703053</v>
      </c>
      <c r="C42" s="41">
        <f t="shared" si="5"/>
        <v>4503211</v>
      </c>
      <c r="D42" s="41">
        <f t="shared" si="6"/>
        <v>2</v>
      </c>
      <c r="E42" s="42" t="str">
        <f t="shared" si="2"/>
        <v>LAS PALMAS</v>
      </c>
      <c r="F42" s="42">
        <f t="shared" si="7"/>
        <v>1728289</v>
      </c>
      <c r="G42" s="42">
        <f t="shared" si="8"/>
        <v>1735756</v>
      </c>
    </row>
    <row r="43" spans="1:9" x14ac:dyDescent="0.25">
      <c r="A43" s="42" t="str">
        <f t="shared" si="3"/>
        <v>BAHIA DE CADIZ</v>
      </c>
      <c r="B43" s="41">
        <f t="shared" si="4"/>
        <v>334873</v>
      </c>
      <c r="C43" s="41">
        <f t="shared" si="5"/>
        <v>321273</v>
      </c>
      <c r="D43" s="41">
        <f t="shared" si="6"/>
        <v>12</v>
      </c>
      <c r="E43" s="42" t="str">
        <f t="shared" si="2"/>
        <v>CEUTA</v>
      </c>
      <c r="F43" s="42">
        <f t="shared" si="7"/>
        <v>1685514</v>
      </c>
      <c r="G43" s="42">
        <f t="shared" si="8"/>
        <v>1609986</v>
      </c>
    </row>
    <row r="44" spans="1:9" x14ac:dyDescent="0.25">
      <c r="A44" s="42" t="str">
        <f t="shared" si="3"/>
        <v>BALEARES</v>
      </c>
      <c r="B44" s="41">
        <f t="shared" si="4"/>
        <v>5518452</v>
      </c>
      <c r="C44" s="41">
        <f t="shared" si="5"/>
        <v>5363610</v>
      </c>
      <c r="D44" s="41">
        <f t="shared" si="6"/>
        <v>1</v>
      </c>
      <c r="E44" s="42" t="str">
        <f t="shared" si="2"/>
        <v>MELILLA</v>
      </c>
      <c r="F44" s="42">
        <f t="shared" si="7"/>
        <v>679780</v>
      </c>
      <c r="G44" s="42">
        <f t="shared" si="8"/>
        <v>683781</v>
      </c>
    </row>
    <row r="45" spans="1:9" x14ac:dyDescent="0.25">
      <c r="A45" s="42" t="str">
        <f t="shared" si="3"/>
        <v>BARCELONA</v>
      </c>
      <c r="B45" s="41">
        <f t="shared" si="4"/>
        <v>3134684</v>
      </c>
      <c r="C45" s="41">
        <f t="shared" si="5"/>
        <v>3259328</v>
      </c>
      <c r="D45" s="41">
        <f t="shared" si="6"/>
        <v>4</v>
      </c>
      <c r="E45" s="42" t="str">
        <f t="shared" si="2"/>
        <v>ALMERIA</v>
      </c>
      <c r="F45" s="42">
        <f t="shared" si="7"/>
        <v>583998</v>
      </c>
      <c r="G45" s="42">
        <f t="shared" si="8"/>
        <v>618788</v>
      </c>
    </row>
    <row r="46" spans="1:9" x14ac:dyDescent="0.25">
      <c r="A46" s="42" t="str">
        <f t="shared" si="3"/>
        <v>BILBAO</v>
      </c>
      <c r="B46" s="41">
        <f t="shared" si="4"/>
        <v>150633</v>
      </c>
      <c r="C46" s="41">
        <f t="shared" si="5"/>
        <v>128398</v>
      </c>
      <c r="D46" s="41">
        <f t="shared" si="6"/>
        <v>16</v>
      </c>
      <c r="E46" s="42" t="str">
        <f t="shared" si="2"/>
        <v>VALENCIA</v>
      </c>
      <c r="F46" s="42">
        <f t="shared" si="7"/>
        <v>582984</v>
      </c>
      <c r="G46" s="42">
        <f t="shared" si="8"/>
        <v>712931</v>
      </c>
    </row>
    <row r="47" spans="1:9" x14ac:dyDescent="0.25">
      <c r="A47" s="42" t="str">
        <f t="shared" si="3"/>
        <v>CARTAGENA</v>
      </c>
      <c r="B47" s="41">
        <f t="shared" si="4"/>
        <v>118075</v>
      </c>
      <c r="C47" s="41">
        <f t="shared" si="5"/>
        <v>115144</v>
      </c>
      <c r="D47" s="41">
        <f t="shared" si="6"/>
        <v>17</v>
      </c>
      <c r="E47" s="42" t="str">
        <f t="shared" si="2"/>
        <v>MALAGA</v>
      </c>
      <c r="F47" s="42">
        <f t="shared" si="7"/>
        <v>511735</v>
      </c>
      <c r="G47" s="42">
        <f t="shared" si="8"/>
        <v>554153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325</v>
      </c>
      <c r="D48" s="41">
        <f t="shared" si="6"/>
        <v>28</v>
      </c>
      <c r="E48" s="42" t="str">
        <f t="shared" si="2"/>
        <v>MOTRIL</v>
      </c>
      <c r="F48" s="42">
        <f t="shared" si="7"/>
        <v>412442</v>
      </c>
      <c r="G48" s="42">
        <f t="shared" si="8"/>
        <v>315667</v>
      </c>
    </row>
    <row r="49" spans="1:7" x14ac:dyDescent="0.25">
      <c r="A49" s="42" t="str">
        <f t="shared" si="3"/>
        <v>CEUTA</v>
      </c>
      <c r="B49" s="41">
        <f t="shared" si="4"/>
        <v>1685514</v>
      </c>
      <c r="C49" s="41">
        <f t="shared" si="5"/>
        <v>1609986</v>
      </c>
      <c r="D49" s="41">
        <f t="shared" si="6"/>
        <v>6</v>
      </c>
      <c r="E49" s="42" t="str">
        <f t="shared" si="2"/>
        <v>BAHIA DE CADIZ</v>
      </c>
      <c r="F49" s="42">
        <f t="shared" si="7"/>
        <v>334873</v>
      </c>
      <c r="G49" s="42">
        <f t="shared" si="8"/>
        <v>321273</v>
      </c>
    </row>
    <row r="50" spans="1:7" x14ac:dyDescent="0.25">
      <c r="A50" s="42" t="str">
        <f t="shared" si="3"/>
        <v>FERROL-SAN CIBRAO</v>
      </c>
      <c r="B50" s="41">
        <f t="shared" si="4"/>
        <v>38049</v>
      </c>
      <c r="C50" s="41">
        <f t="shared" si="5"/>
        <v>8443</v>
      </c>
      <c r="D50" s="41">
        <f t="shared" si="6"/>
        <v>20</v>
      </c>
      <c r="E50" s="42" t="str">
        <f t="shared" si="2"/>
        <v>SANTANDER</v>
      </c>
      <c r="F50" s="42">
        <f t="shared" si="7"/>
        <v>208417</v>
      </c>
      <c r="G50" s="42">
        <f t="shared" si="8"/>
        <v>192865</v>
      </c>
    </row>
    <row r="51" spans="1:7" x14ac:dyDescent="0.25">
      <c r="A51" s="42" t="str">
        <f t="shared" si="3"/>
        <v>GIJON</v>
      </c>
      <c r="B51" s="41">
        <f t="shared" si="4"/>
        <v>66788</v>
      </c>
      <c r="C51" s="41">
        <f t="shared" si="5"/>
        <v>58792</v>
      </c>
      <c r="D51" s="41">
        <f t="shared" si="6"/>
        <v>19</v>
      </c>
      <c r="E51" s="42" t="str">
        <f t="shared" si="2"/>
        <v>ALICANTE</v>
      </c>
      <c r="F51" s="42">
        <f t="shared" si="7"/>
        <v>201664</v>
      </c>
      <c r="G51" s="42">
        <f t="shared" si="8"/>
        <v>217253</v>
      </c>
    </row>
    <row r="52" spans="1:7" x14ac:dyDescent="0.25">
      <c r="A52" s="42" t="str">
        <f t="shared" si="3"/>
        <v>HUELVA</v>
      </c>
      <c r="B52" s="41">
        <f t="shared" si="4"/>
        <v>27706</v>
      </c>
      <c r="C52" s="41">
        <f t="shared" si="5"/>
        <v>24992</v>
      </c>
      <c r="D52" s="41">
        <f t="shared" si="6"/>
        <v>21</v>
      </c>
      <c r="E52" s="42" t="str">
        <f t="shared" si="2"/>
        <v>VIGO</v>
      </c>
      <c r="F52" s="42">
        <f t="shared" si="7"/>
        <v>162978</v>
      </c>
      <c r="G52" s="42">
        <f t="shared" si="8"/>
        <v>170737</v>
      </c>
    </row>
    <row r="53" spans="1:7" x14ac:dyDescent="0.25">
      <c r="A53" s="42" t="str">
        <f t="shared" si="3"/>
        <v>LAS PALMAS</v>
      </c>
      <c r="B53" s="41">
        <f t="shared" si="4"/>
        <v>1728289</v>
      </c>
      <c r="C53" s="41">
        <f t="shared" si="5"/>
        <v>1735756</v>
      </c>
      <c r="D53" s="41">
        <f t="shared" si="6"/>
        <v>5</v>
      </c>
      <c r="E53" s="42" t="str">
        <f t="shared" si="2"/>
        <v>BILBAO</v>
      </c>
      <c r="F53" s="42">
        <f t="shared" si="7"/>
        <v>150633</v>
      </c>
      <c r="G53" s="42">
        <f t="shared" si="8"/>
        <v>128398</v>
      </c>
    </row>
    <row r="54" spans="1:7" x14ac:dyDescent="0.25">
      <c r="A54" s="42" t="str">
        <f t="shared" si="3"/>
        <v>MALAGA</v>
      </c>
      <c r="B54" s="41">
        <f t="shared" si="4"/>
        <v>511735</v>
      </c>
      <c r="C54" s="41">
        <f t="shared" si="5"/>
        <v>554153</v>
      </c>
      <c r="D54" s="41">
        <f t="shared" si="6"/>
        <v>10</v>
      </c>
      <c r="E54" s="42" t="str">
        <f t="shared" si="2"/>
        <v>CARTAGENA</v>
      </c>
      <c r="F54" s="42">
        <f t="shared" si="7"/>
        <v>118075</v>
      </c>
      <c r="G54" s="42">
        <f t="shared" si="8"/>
        <v>115144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A CORUÑA</v>
      </c>
      <c r="F55" s="42">
        <f t="shared" ref="F55:F65" si="9">LOOKUP(E55,$A$38:$A$65,$B$38:$B$65)</f>
        <v>108743</v>
      </c>
      <c r="G55" s="42">
        <f t="shared" si="8"/>
        <v>137686</v>
      </c>
    </row>
    <row r="56" spans="1:7" x14ac:dyDescent="0.25">
      <c r="A56" s="42" t="str">
        <f t="shared" si="3"/>
        <v>MELILLA</v>
      </c>
      <c r="B56" s="41">
        <f t="shared" si="4"/>
        <v>679780</v>
      </c>
      <c r="C56" s="41">
        <f t="shared" si="5"/>
        <v>683781</v>
      </c>
      <c r="D56" s="41">
        <f t="shared" si="6"/>
        <v>7</v>
      </c>
      <c r="E56" s="42" t="str">
        <f t="shared" si="2"/>
        <v>GIJON</v>
      </c>
      <c r="F56" s="42">
        <f t="shared" si="9"/>
        <v>66788</v>
      </c>
      <c r="G56" s="42">
        <f t="shared" si="8"/>
        <v>58792</v>
      </c>
    </row>
    <row r="57" spans="1:7" x14ac:dyDescent="0.25">
      <c r="A57" s="42" t="str">
        <f t="shared" si="3"/>
        <v>MOTRIL</v>
      </c>
      <c r="B57" s="41">
        <f t="shared" si="4"/>
        <v>412442</v>
      </c>
      <c r="C57" s="41">
        <f t="shared" si="5"/>
        <v>315667</v>
      </c>
      <c r="D57" s="41">
        <f t="shared" si="6"/>
        <v>11</v>
      </c>
      <c r="E57" s="42" t="str">
        <f t="shared" si="2"/>
        <v>FERROL-SAN CIBRAO</v>
      </c>
      <c r="F57" s="42">
        <f t="shared" si="9"/>
        <v>38049</v>
      </c>
      <c r="G57" s="42">
        <f t="shared" si="8"/>
        <v>8443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HUELVA</v>
      </c>
      <c r="F58" s="42">
        <f t="shared" si="9"/>
        <v>27706</v>
      </c>
      <c r="G58" s="42">
        <f t="shared" si="8"/>
        <v>24992</v>
      </c>
    </row>
    <row r="59" spans="1:7" x14ac:dyDescent="0.25">
      <c r="A59" s="42" t="str">
        <f t="shared" si="3"/>
        <v>SANTA CRUZ DE TENERIFE</v>
      </c>
      <c r="B59" s="41">
        <f t="shared" si="4"/>
        <v>4073210</v>
      </c>
      <c r="C59" s="41">
        <f t="shared" si="5"/>
        <v>4218443</v>
      </c>
      <c r="D59" s="41">
        <f t="shared" si="6"/>
        <v>3</v>
      </c>
      <c r="E59" s="42" t="str">
        <f t="shared" si="2"/>
        <v>SEVILLA</v>
      </c>
      <c r="F59" s="42">
        <f t="shared" si="9"/>
        <v>14291</v>
      </c>
      <c r="G59" s="42">
        <f t="shared" si="8"/>
        <v>16229</v>
      </c>
    </row>
    <row r="60" spans="1:7" x14ac:dyDescent="0.25">
      <c r="A60" s="42" t="str">
        <f t="shared" si="3"/>
        <v>SANTANDER</v>
      </c>
      <c r="B60" s="41">
        <f t="shared" si="4"/>
        <v>208417</v>
      </c>
      <c r="C60" s="41">
        <f t="shared" si="5"/>
        <v>192865</v>
      </c>
      <c r="D60" s="41">
        <f t="shared" si="6"/>
        <v>13</v>
      </c>
      <c r="E60" s="42" t="str">
        <f t="shared" si="2"/>
        <v>TARRAGONA</v>
      </c>
      <c r="F60" s="42">
        <f t="shared" si="9"/>
        <v>1895</v>
      </c>
      <c r="G60" s="42">
        <f t="shared" si="8"/>
        <v>1394</v>
      </c>
    </row>
    <row r="61" spans="1:7" x14ac:dyDescent="0.25">
      <c r="A61" s="42" t="str">
        <f t="shared" si="3"/>
        <v>SEVILLA</v>
      </c>
      <c r="B61" s="41">
        <f t="shared" si="4"/>
        <v>14291</v>
      </c>
      <c r="C61" s="41">
        <f t="shared" si="5"/>
        <v>16229</v>
      </c>
      <c r="D61" s="41">
        <f t="shared" si="6"/>
        <v>22</v>
      </c>
      <c r="E61" s="42" t="str">
        <f t="shared" si="2"/>
        <v>VILAGARCIA</v>
      </c>
      <c r="F61" s="42">
        <f t="shared" si="9"/>
        <v>1032</v>
      </c>
      <c r="G61" s="42">
        <f t="shared" si="8"/>
        <v>2199</v>
      </c>
    </row>
    <row r="62" spans="1:7" x14ac:dyDescent="0.25">
      <c r="A62" s="42" t="str">
        <f t="shared" si="3"/>
        <v>TARRAGONA</v>
      </c>
      <c r="B62" s="41">
        <f t="shared" si="4"/>
        <v>1895</v>
      </c>
      <c r="C62" s="41">
        <f t="shared" si="5"/>
        <v>1394</v>
      </c>
      <c r="D62" s="41">
        <f t="shared" si="6"/>
        <v>23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582984</v>
      </c>
      <c r="C63" s="41">
        <f t="shared" si="5"/>
        <v>712931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162978</v>
      </c>
      <c r="C64" s="41">
        <f t="shared" si="5"/>
        <v>170737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1032</v>
      </c>
      <c r="C65" s="41">
        <f t="shared" si="5"/>
        <v>2199</v>
      </c>
      <c r="D65" s="41">
        <f t="shared" si="6"/>
        <v>24</v>
      </c>
      <c r="E65" s="42" t="str">
        <f t="shared" si="2"/>
        <v>AVILES</v>
      </c>
      <c r="F65" s="42">
        <f t="shared" si="9"/>
        <v>0</v>
      </c>
      <c r="G65" s="42">
        <f t="shared" si="8"/>
        <v>3007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Octubre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41977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25425</v>
      </c>
      <c r="C7" s="9">
        <v>19938</v>
      </c>
      <c r="D7" s="9">
        <v>137686</v>
      </c>
      <c r="E7" s="9">
        <v>108743</v>
      </c>
      <c r="F7" s="10">
        <f>((E7*100)/D7)-100</f>
        <v>-21.021018839969202</v>
      </c>
      <c r="G7" s="1"/>
      <c r="H7" s="1"/>
      <c r="I7" s="1"/>
    </row>
    <row r="8" spans="1:12" x14ac:dyDescent="0.25">
      <c r="A8" s="11" t="s">
        <v>45</v>
      </c>
      <c r="B8" s="12">
        <v>9375</v>
      </c>
      <c r="C8" s="12">
        <v>5150</v>
      </c>
      <c r="D8" s="12">
        <v>34383</v>
      </c>
      <c r="E8" s="12">
        <v>32445</v>
      </c>
      <c r="F8" s="13">
        <f t="shared" ref="F8:F35" si="0">((E8*100)/D8)-100</f>
        <v>-5.6365064130529561</v>
      </c>
      <c r="G8" s="1"/>
      <c r="H8" s="1"/>
      <c r="I8" s="1"/>
    </row>
    <row r="9" spans="1:12" x14ac:dyDescent="0.25">
      <c r="A9" s="8" t="s">
        <v>46</v>
      </c>
      <c r="B9" s="9">
        <v>193</v>
      </c>
      <c r="C9" s="9">
        <v>3396</v>
      </c>
      <c r="D9" s="9">
        <v>11843</v>
      </c>
      <c r="E9" s="9">
        <v>14403</v>
      </c>
      <c r="F9" s="10">
        <f t="shared" si="0"/>
        <v>21.616144557966734</v>
      </c>
      <c r="G9" s="1"/>
      <c r="H9" s="1"/>
      <c r="I9" s="1"/>
    </row>
    <row r="10" spans="1:12" x14ac:dyDescent="0.25">
      <c r="A10" s="11" t="s">
        <v>47</v>
      </c>
      <c r="B10" s="12">
        <v>872</v>
      </c>
      <c r="C10" s="12">
        <v>0</v>
      </c>
      <c r="D10" s="12">
        <v>3007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85</v>
      </c>
      <c r="C11" s="9">
        <v>0</v>
      </c>
      <c r="D11" s="9">
        <v>85</v>
      </c>
      <c r="E11" s="9">
        <v>15</v>
      </c>
      <c r="F11" s="10">
        <f t="shared" si="0"/>
        <v>-82.35294117647058</v>
      </c>
      <c r="G11" s="1"/>
      <c r="H11" s="1"/>
      <c r="I11" s="1"/>
    </row>
    <row r="12" spans="1:12" x14ac:dyDescent="0.25">
      <c r="A12" s="11" t="s">
        <v>49</v>
      </c>
      <c r="B12" s="12">
        <v>45370</v>
      </c>
      <c r="C12" s="12">
        <v>53815</v>
      </c>
      <c r="D12" s="12">
        <v>301343</v>
      </c>
      <c r="E12" s="12">
        <v>317299</v>
      </c>
      <c r="F12" s="13">
        <f t="shared" si="0"/>
        <v>5.2949628828278748</v>
      </c>
      <c r="G12" s="1"/>
      <c r="H12" s="1"/>
      <c r="I12" s="1"/>
    </row>
    <row r="13" spans="1:12" x14ac:dyDescent="0.25">
      <c r="A13" s="8" t="s">
        <v>50</v>
      </c>
      <c r="B13" s="9">
        <v>221122</v>
      </c>
      <c r="C13" s="9">
        <v>191026</v>
      </c>
      <c r="D13" s="9">
        <v>1403914</v>
      </c>
      <c r="E13" s="9">
        <v>1405767</v>
      </c>
      <c r="F13" s="10">
        <f t="shared" si="0"/>
        <v>0.13198814172378093</v>
      </c>
      <c r="G13" s="1"/>
      <c r="H13" s="1"/>
      <c r="I13" s="1"/>
    </row>
    <row r="14" spans="1:12" x14ac:dyDescent="0.25">
      <c r="A14" s="11" t="s">
        <v>51</v>
      </c>
      <c r="B14" s="12">
        <v>306598</v>
      </c>
      <c r="C14" s="12">
        <v>304907</v>
      </c>
      <c r="D14" s="12">
        <v>2311020</v>
      </c>
      <c r="E14" s="12">
        <v>2124756</v>
      </c>
      <c r="F14" s="13">
        <f t="shared" si="0"/>
        <v>-8.0598177428148574</v>
      </c>
      <c r="G14" s="1"/>
      <c r="H14" s="1"/>
      <c r="I14" s="1"/>
    </row>
    <row r="15" spans="1:12" x14ac:dyDescent="0.25">
      <c r="A15" s="8" t="s">
        <v>52</v>
      </c>
      <c r="B15" s="9">
        <v>6780</v>
      </c>
      <c r="C15" s="9">
        <v>14745</v>
      </c>
      <c r="D15" s="9">
        <v>52371</v>
      </c>
      <c r="E15" s="9">
        <v>80161</v>
      </c>
      <c r="F15" s="10">
        <f t="shared" si="0"/>
        <v>53.063718470145687</v>
      </c>
      <c r="G15" s="1"/>
      <c r="H15" s="1"/>
      <c r="I15" s="1"/>
    </row>
    <row r="16" spans="1:12" x14ac:dyDescent="0.25">
      <c r="A16" s="11" t="s">
        <v>53</v>
      </c>
      <c r="B16" s="12">
        <v>18408</v>
      </c>
      <c r="C16" s="12">
        <v>23781</v>
      </c>
      <c r="D16" s="12">
        <v>115144</v>
      </c>
      <c r="E16" s="12">
        <v>118075</v>
      </c>
      <c r="F16" s="13">
        <f t="shared" si="0"/>
        <v>2.5455082331689027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325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12">
        <v>671</v>
      </c>
      <c r="C18" s="12">
        <v>0</v>
      </c>
      <c r="D18" s="12">
        <v>2450</v>
      </c>
      <c r="E18" s="12">
        <v>2141</v>
      </c>
      <c r="F18" s="13">
        <f t="shared" si="0"/>
        <v>-12.612244897959187</v>
      </c>
      <c r="G18" s="1"/>
      <c r="H18" s="1"/>
      <c r="I18" s="1"/>
    </row>
    <row r="19" spans="1:9" x14ac:dyDescent="0.25">
      <c r="A19" s="8" t="s">
        <v>56</v>
      </c>
      <c r="B19" s="9">
        <v>2040</v>
      </c>
      <c r="C19" s="9">
        <v>8242</v>
      </c>
      <c r="D19" s="9">
        <v>8431</v>
      </c>
      <c r="E19" s="9">
        <v>38049</v>
      </c>
      <c r="F19" s="10">
        <f t="shared" si="0"/>
        <v>351.29877831811172</v>
      </c>
      <c r="G19" s="1"/>
      <c r="H19" s="1"/>
      <c r="I19" s="1"/>
    </row>
    <row r="20" spans="1:9" x14ac:dyDescent="0.25">
      <c r="A20" s="11" t="s">
        <v>57</v>
      </c>
      <c r="B20" s="12">
        <v>5225</v>
      </c>
      <c r="C20" s="12">
        <v>3806</v>
      </c>
      <c r="D20" s="12">
        <v>10655</v>
      </c>
      <c r="E20" s="12">
        <v>13536</v>
      </c>
      <c r="F20" s="13">
        <f t="shared" si="0"/>
        <v>27.038948850305019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95431</v>
      </c>
      <c r="C22" s="12">
        <v>91377</v>
      </c>
      <c r="D22" s="12">
        <v>520138</v>
      </c>
      <c r="E22" s="12">
        <v>724728</v>
      </c>
      <c r="F22" s="13">
        <f t="shared" si="0"/>
        <v>39.33379218591989</v>
      </c>
      <c r="G22" s="1"/>
      <c r="H22" s="1"/>
      <c r="I22" s="1"/>
    </row>
    <row r="23" spans="1:9" x14ac:dyDescent="0.25">
      <c r="A23" s="8" t="s">
        <v>60</v>
      </c>
      <c r="B23" s="9">
        <v>66492</v>
      </c>
      <c r="C23" s="9">
        <v>73001</v>
      </c>
      <c r="D23" s="9">
        <v>323651</v>
      </c>
      <c r="E23" s="9">
        <v>329307</v>
      </c>
      <c r="F23" s="10">
        <f t="shared" si="0"/>
        <v>1.7475614164640376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2077</v>
      </c>
      <c r="E25" s="9">
        <v>254</v>
      </c>
      <c r="F25" s="10">
        <f t="shared" si="0"/>
        <v>-87.77082330284064</v>
      </c>
      <c r="G25" s="1"/>
      <c r="H25" s="1"/>
      <c r="I25" s="1"/>
    </row>
    <row r="26" spans="1:9" x14ac:dyDescent="0.25">
      <c r="A26" s="11" t="s">
        <v>63</v>
      </c>
      <c r="B26" s="12">
        <v>568</v>
      </c>
      <c r="C26" s="12">
        <v>2301</v>
      </c>
      <c r="D26" s="12">
        <v>13752</v>
      </c>
      <c r="E26" s="12">
        <v>19415</v>
      </c>
      <c r="F26" s="13">
        <f t="shared" si="0"/>
        <v>41.179464805119267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71389</v>
      </c>
      <c r="C28" s="12">
        <v>66296</v>
      </c>
      <c r="D28" s="12">
        <v>539558</v>
      </c>
      <c r="E28" s="12">
        <v>554654</v>
      </c>
      <c r="F28" s="13">
        <f t="shared" si="0"/>
        <v>2.7978456440271486</v>
      </c>
      <c r="G28" s="1"/>
      <c r="H28" s="1"/>
      <c r="I28" s="1"/>
    </row>
    <row r="29" spans="1:9" x14ac:dyDescent="0.25">
      <c r="A29" s="8" t="s">
        <v>66</v>
      </c>
      <c r="B29" s="9">
        <v>1364</v>
      </c>
      <c r="C29" s="9">
        <v>3469</v>
      </c>
      <c r="D29" s="9">
        <v>16479</v>
      </c>
      <c r="E29" s="9">
        <v>18267</v>
      </c>
      <c r="F29" s="10">
        <f t="shared" si="0"/>
        <v>10.850172947387591</v>
      </c>
      <c r="G29" s="1"/>
      <c r="H29" s="1"/>
      <c r="I29" s="1"/>
    </row>
    <row r="30" spans="1:9" x14ac:dyDescent="0.25">
      <c r="A30" s="11" t="s">
        <v>67</v>
      </c>
      <c r="B30" s="12">
        <v>2301</v>
      </c>
      <c r="C30" s="12">
        <v>1825</v>
      </c>
      <c r="D30" s="12">
        <v>16229</v>
      </c>
      <c r="E30" s="12">
        <v>14291</v>
      </c>
      <c r="F30" s="13">
        <f t="shared" si="0"/>
        <v>-11.941586049664181</v>
      </c>
      <c r="G30" s="1"/>
      <c r="H30" s="1"/>
      <c r="I30" s="1"/>
    </row>
    <row r="31" spans="1:9" x14ac:dyDescent="0.25">
      <c r="A31" s="8" t="s">
        <v>68</v>
      </c>
      <c r="B31" s="9">
        <v>1222</v>
      </c>
      <c r="C31" s="9">
        <v>0</v>
      </c>
      <c r="D31" s="9">
        <v>1394</v>
      </c>
      <c r="E31" s="9">
        <v>1887</v>
      </c>
      <c r="F31" s="10">
        <f t="shared" si="0"/>
        <v>35.365853658536594</v>
      </c>
      <c r="G31" s="1"/>
      <c r="H31" s="1"/>
      <c r="I31" s="1"/>
    </row>
    <row r="32" spans="1:9" x14ac:dyDescent="0.25">
      <c r="A32" s="11" t="s">
        <v>69</v>
      </c>
      <c r="B32" s="12">
        <v>91191</v>
      </c>
      <c r="C32" s="12">
        <v>66503</v>
      </c>
      <c r="D32" s="12">
        <v>404656</v>
      </c>
      <c r="E32" s="12">
        <v>309094</v>
      </c>
      <c r="F32" s="13">
        <f t="shared" si="0"/>
        <v>-23.615614250128502</v>
      </c>
      <c r="G32" s="1"/>
      <c r="H32" s="1"/>
      <c r="I32" s="1"/>
    </row>
    <row r="33" spans="1:9" x14ac:dyDescent="0.25">
      <c r="A33" s="8" t="s">
        <v>70</v>
      </c>
      <c r="B33" s="9">
        <v>38161</v>
      </c>
      <c r="C33" s="9">
        <v>44589</v>
      </c>
      <c r="D33" s="9">
        <v>170737</v>
      </c>
      <c r="E33" s="9">
        <v>162978</v>
      </c>
      <c r="F33" s="10">
        <f t="shared" si="0"/>
        <v>-4.5444162659529042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2199</v>
      </c>
      <c r="E34" s="12">
        <v>1032</v>
      </c>
      <c r="F34" s="13">
        <f t="shared" si="0"/>
        <v>-53.069577080491129</v>
      </c>
      <c r="G34" s="1"/>
      <c r="H34" s="1"/>
      <c r="I34" s="1"/>
    </row>
    <row r="35" spans="1:9" x14ac:dyDescent="0.25">
      <c r="A35" s="14" t="s">
        <v>72</v>
      </c>
      <c r="B35" s="15">
        <f>SUM(B7:B34)</f>
        <v>1010283</v>
      </c>
      <c r="C35" s="15">
        <f t="shared" ref="C35:E35" si="1">SUM(C7:C34)</f>
        <v>978167</v>
      </c>
      <c r="D35" s="15">
        <f t="shared" si="1"/>
        <v>6403527</v>
      </c>
      <c r="E35" s="15">
        <f t="shared" si="1"/>
        <v>6391297</v>
      </c>
      <c r="F35" s="16">
        <f t="shared" si="0"/>
        <v>-0.19098849743274116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108743</v>
      </c>
      <c r="C38" s="41">
        <f>D7</f>
        <v>137686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2124756</v>
      </c>
      <c r="G38" s="42">
        <f>LOOKUP(E38,$A$38:$A$65,$C$38:$C$65)</f>
        <v>2311020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32445</v>
      </c>
      <c r="C39" s="41">
        <f t="shared" ref="C39:C65" si="5">D8</f>
        <v>34383</v>
      </c>
      <c r="D39" s="41">
        <f t="shared" ref="D39:D65" si="6">_xlfn.RANK.EQ(B39,$B$38:$B$65)+COUNTIF($B$38:$B$65,B39)-1</f>
        <v>13</v>
      </c>
      <c r="E39" s="42" t="str">
        <f t="shared" si="2"/>
        <v>BALEARES</v>
      </c>
      <c r="F39" s="42">
        <f t="shared" ref="F39:F54" si="7">LOOKUP(E39,$A$38:$A$65,$B$38:$B$65)</f>
        <v>1405767</v>
      </c>
      <c r="G39" s="42">
        <f t="shared" ref="G39:G65" si="8">LOOKUP(E39,$A$38:$A$65,$C$38:$C$65)</f>
        <v>1403914</v>
      </c>
    </row>
    <row r="40" spans="1:9" x14ac:dyDescent="0.25">
      <c r="A40" s="42" t="str">
        <f t="shared" si="3"/>
        <v>ALMERIA</v>
      </c>
      <c r="B40" s="41">
        <f t="shared" si="4"/>
        <v>14403</v>
      </c>
      <c r="C40" s="41">
        <f t="shared" si="5"/>
        <v>11843</v>
      </c>
      <c r="D40" s="41">
        <f t="shared" si="6"/>
        <v>16</v>
      </c>
      <c r="E40" s="42" t="str">
        <f t="shared" si="2"/>
        <v>LAS PALMAS</v>
      </c>
      <c r="F40" s="42">
        <f t="shared" si="7"/>
        <v>724728</v>
      </c>
      <c r="G40" s="42">
        <f t="shared" si="8"/>
        <v>520138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3007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554654</v>
      </c>
      <c r="G41" s="42">
        <f t="shared" si="8"/>
        <v>539558</v>
      </c>
    </row>
    <row r="42" spans="1:9" x14ac:dyDescent="0.25">
      <c r="A42" s="42" t="str">
        <f t="shared" si="3"/>
        <v>BAHIA DE ALGECIRAS</v>
      </c>
      <c r="B42" s="41">
        <f t="shared" si="4"/>
        <v>15</v>
      </c>
      <c r="C42" s="41">
        <f t="shared" si="5"/>
        <v>85</v>
      </c>
      <c r="D42" s="41">
        <f t="shared" si="6"/>
        <v>23</v>
      </c>
      <c r="E42" s="42" t="str">
        <f t="shared" si="2"/>
        <v>MALAGA</v>
      </c>
      <c r="F42" s="42">
        <f t="shared" si="7"/>
        <v>329307</v>
      </c>
      <c r="G42" s="42">
        <f t="shared" si="8"/>
        <v>323651</v>
      </c>
    </row>
    <row r="43" spans="1:9" x14ac:dyDescent="0.25">
      <c r="A43" s="42" t="str">
        <f t="shared" si="3"/>
        <v>BAHIA DE CADIZ</v>
      </c>
      <c r="B43" s="41">
        <f t="shared" si="4"/>
        <v>317299</v>
      </c>
      <c r="C43" s="41">
        <f t="shared" si="5"/>
        <v>301343</v>
      </c>
      <c r="D43" s="41">
        <f t="shared" si="6"/>
        <v>6</v>
      </c>
      <c r="E43" s="42" t="str">
        <f t="shared" si="2"/>
        <v>BAHIA DE CADIZ</v>
      </c>
      <c r="F43" s="42">
        <f t="shared" si="7"/>
        <v>317299</v>
      </c>
      <c r="G43" s="42">
        <f t="shared" si="8"/>
        <v>301343</v>
      </c>
    </row>
    <row r="44" spans="1:9" x14ac:dyDescent="0.25">
      <c r="A44" s="42" t="str">
        <f t="shared" si="3"/>
        <v>BALEARES</v>
      </c>
      <c r="B44" s="41">
        <f t="shared" si="4"/>
        <v>1405767</v>
      </c>
      <c r="C44" s="41">
        <f t="shared" si="5"/>
        <v>1403914</v>
      </c>
      <c r="D44" s="41">
        <f t="shared" si="6"/>
        <v>2</v>
      </c>
      <c r="E44" s="42" t="str">
        <f t="shared" si="2"/>
        <v>VALENCIA</v>
      </c>
      <c r="F44" s="42">
        <f t="shared" si="7"/>
        <v>309094</v>
      </c>
      <c r="G44" s="42">
        <f t="shared" si="8"/>
        <v>404656</v>
      </c>
    </row>
    <row r="45" spans="1:9" x14ac:dyDescent="0.25">
      <c r="A45" s="42" t="str">
        <f t="shared" si="3"/>
        <v>BARCELONA</v>
      </c>
      <c r="B45" s="41">
        <f t="shared" si="4"/>
        <v>2124756</v>
      </c>
      <c r="C45" s="41">
        <f t="shared" si="5"/>
        <v>2311020</v>
      </c>
      <c r="D45" s="41">
        <f t="shared" si="6"/>
        <v>1</v>
      </c>
      <c r="E45" s="42" t="str">
        <f t="shared" si="2"/>
        <v>VIGO</v>
      </c>
      <c r="F45" s="42">
        <f t="shared" si="7"/>
        <v>162978</v>
      </c>
      <c r="G45" s="42">
        <f t="shared" si="8"/>
        <v>170737</v>
      </c>
    </row>
    <row r="46" spans="1:9" x14ac:dyDescent="0.25">
      <c r="A46" s="42" t="str">
        <f t="shared" si="3"/>
        <v>BILBAO</v>
      </c>
      <c r="B46" s="41">
        <f t="shared" si="4"/>
        <v>80161</v>
      </c>
      <c r="C46" s="41">
        <f t="shared" si="5"/>
        <v>52371</v>
      </c>
      <c r="D46" s="41">
        <f t="shared" si="6"/>
        <v>11</v>
      </c>
      <c r="E46" s="42" t="str">
        <f t="shared" si="2"/>
        <v>CARTAGENA</v>
      </c>
      <c r="F46" s="42">
        <f t="shared" si="7"/>
        <v>118075</v>
      </c>
      <c r="G46" s="42">
        <f t="shared" si="8"/>
        <v>115144</v>
      </c>
    </row>
    <row r="47" spans="1:9" x14ac:dyDescent="0.25">
      <c r="A47" s="42" t="str">
        <f t="shared" si="3"/>
        <v>CARTAGENA</v>
      </c>
      <c r="B47" s="41">
        <f t="shared" si="4"/>
        <v>118075</v>
      </c>
      <c r="C47" s="41">
        <f t="shared" si="5"/>
        <v>115144</v>
      </c>
      <c r="D47" s="41">
        <f t="shared" si="6"/>
        <v>9</v>
      </c>
      <c r="E47" s="42" t="str">
        <f t="shared" si="2"/>
        <v>A CORUÑA</v>
      </c>
      <c r="F47" s="42">
        <f t="shared" si="7"/>
        <v>108743</v>
      </c>
      <c r="G47" s="42">
        <f t="shared" si="8"/>
        <v>137686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325</v>
      </c>
      <c r="D48" s="41">
        <f t="shared" si="6"/>
        <v>28</v>
      </c>
      <c r="E48" s="42" t="str">
        <f t="shared" si="2"/>
        <v>BILBAO</v>
      </c>
      <c r="F48" s="42">
        <f t="shared" si="7"/>
        <v>80161</v>
      </c>
      <c r="G48" s="42">
        <f t="shared" si="8"/>
        <v>52371</v>
      </c>
    </row>
    <row r="49" spans="1:7" x14ac:dyDescent="0.25">
      <c r="A49" s="42" t="str">
        <f t="shared" si="3"/>
        <v>CEUTA</v>
      </c>
      <c r="B49" s="41">
        <f t="shared" si="4"/>
        <v>2141</v>
      </c>
      <c r="C49" s="41">
        <f t="shared" si="5"/>
        <v>2450</v>
      </c>
      <c r="D49" s="41">
        <f t="shared" si="6"/>
        <v>19</v>
      </c>
      <c r="E49" s="42" t="str">
        <f t="shared" si="2"/>
        <v>FERROL-SAN CIBRAO</v>
      </c>
      <c r="F49" s="42">
        <f t="shared" si="7"/>
        <v>38049</v>
      </c>
      <c r="G49" s="42">
        <f t="shared" si="8"/>
        <v>8431</v>
      </c>
    </row>
    <row r="50" spans="1:7" x14ac:dyDescent="0.25">
      <c r="A50" s="42" t="str">
        <f t="shared" si="3"/>
        <v>FERROL-SAN CIBRAO</v>
      </c>
      <c r="B50" s="41">
        <f t="shared" si="4"/>
        <v>38049</v>
      </c>
      <c r="C50" s="41">
        <f t="shared" si="5"/>
        <v>8431</v>
      </c>
      <c r="D50" s="41">
        <f t="shared" si="6"/>
        <v>12</v>
      </c>
      <c r="E50" s="42" t="str">
        <f t="shared" si="2"/>
        <v>ALICANTE</v>
      </c>
      <c r="F50" s="42">
        <f t="shared" si="7"/>
        <v>32445</v>
      </c>
      <c r="G50" s="42">
        <f t="shared" si="8"/>
        <v>34383</v>
      </c>
    </row>
    <row r="51" spans="1:7" x14ac:dyDescent="0.25">
      <c r="A51" s="42" t="str">
        <f t="shared" si="3"/>
        <v>GIJON</v>
      </c>
      <c r="B51" s="41">
        <f t="shared" si="4"/>
        <v>13536</v>
      </c>
      <c r="C51" s="41">
        <f t="shared" si="5"/>
        <v>10655</v>
      </c>
      <c r="D51" s="41">
        <f t="shared" si="6"/>
        <v>18</v>
      </c>
      <c r="E51" s="42" t="str">
        <f t="shared" si="2"/>
        <v>MOTRIL</v>
      </c>
      <c r="F51" s="42">
        <f t="shared" si="7"/>
        <v>19415</v>
      </c>
      <c r="G51" s="42">
        <f t="shared" si="8"/>
        <v>13752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18267</v>
      </c>
      <c r="G52" s="42">
        <f t="shared" si="8"/>
        <v>16479</v>
      </c>
    </row>
    <row r="53" spans="1:7" x14ac:dyDescent="0.25">
      <c r="A53" s="42" t="str">
        <f t="shared" si="3"/>
        <v>LAS PALMAS</v>
      </c>
      <c r="B53" s="41">
        <f t="shared" si="4"/>
        <v>724728</v>
      </c>
      <c r="C53" s="41">
        <f t="shared" si="5"/>
        <v>520138</v>
      </c>
      <c r="D53" s="41">
        <f t="shared" si="6"/>
        <v>3</v>
      </c>
      <c r="E53" s="42" t="str">
        <f t="shared" si="2"/>
        <v>ALMERIA</v>
      </c>
      <c r="F53" s="42">
        <f t="shared" si="7"/>
        <v>14403</v>
      </c>
      <c r="G53" s="42">
        <f t="shared" si="8"/>
        <v>11843</v>
      </c>
    </row>
    <row r="54" spans="1:7" x14ac:dyDescent="0.25">
      <c r="A54" s="42" t="str">
        <f t="shared" si="3"/>
        <v>MALAGA</v>
      </c>
      <c r="B54" s="41">
        <f t="shared" si="4"/>
        <v>329307</v>
      </c>
      <c r="C54" s="41">
        <f t="shared" si="5"/>
        <v>323651</v>
      </c>
      <c r="D54" s="41">
        <f t="shared" si="6"/>
        <v>5</v>
      </c>
      <c r="E54" s="42" t="str">
        <f t="shared" si="2"/>
        <v>SEVILLA</v>
      </c>
      <c r="F54" s="42">
        <f t="shared" si="7"/>
        <v>14291</v>
      </c>
      <c r="G54" s="42">
        <f t="shared" si="8"/>
        <v>16229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13536</v>
      </c>
      <c r="G55" s="42">
        <f t="shared" si="8"/>
        <v>10655</v>
      </c>
    </row>
    <row r="56" spans="1:7" x14ac:dyDescent="0.25">
      <c r="A56" s="42" t="str">
        <f t="shared" si="3"/>
        <v>MELILLA</v>
      </c>
      <c r="B56" s="41">
        <f t="shared" si="4"/>
        <v>254</v>
      </c>
      <c r="C56" s="41">
        <f t="shared" si="5"/>
        <v>2077</v>
      </c>
      <c r="D56" s="41">
        <f t="shared" si="6"/>
        <v>22</v>
      </c>
      <c r="E56" s="42" t="str">
        <f t="shared" si="2"/>
        <v>CEUTA</v>
      </c>
      <c r="F56" s="42">
        <f t="shared" si="9"/>
        <v>2141</v>
      </c>
      <c r="G56" s="42">
        <f t="shared" si="8"/>
        <v>2450</v>
      </c>
    </row>
    <row r="57" spans="1:7" x14ac:dyDescent="0.25">
      <c r="A57" s="42" t="str">
        <f t="shared" si="3"/>
        <v>MOTRIL</v>
      </c>
      <c r="B57" s="41">
        <f t="shared" si="4"/>
        <v>19415</v>
      </c>
      <c r="C57" s="41">
        <f t="shared" si="5"/>
        <v>13752</v>
      </c>
      <c r="D57" s="41">
        <f t="shared" si="6"/>
        <v>14</v>
      </c>
      <c r="E57" s="42" t="str">
        <f t="shared" si="2"/>
        <v>TARRAGONA</v>
      </c>
      <c r="F57" s="42">
        <f t="shared" si="9"/>
        <v>1887</v>
      </c>
      <c r="G57" s="42">
        <f t="shared" si="8"/>
        <v>1394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VILAGARCIA</v>
      </c>
      <c r="F58" s="42">
        <f t="shared" si="9"/>
        <v>1032</v>
      </c>
      <c r="G58" s="42">
        <f t="shared" si="8"/>
        <v>2199</v>
      </c>
    </row>
    <row r="59" spans="1:7" x14ac:dyDescent="0.25">
      <c r="A59" s="42" t="str">
        <f t="shared" si="3"/>
        <v>SANTA CRUZ DE TENERIFE</v>
      </c>
      <c r="B59" s="41">
        <f t="shared" si="4"/>
        <v>554654</v>
      </c>
      <c r="C59" s="41">
        <f t="shared" si="5"/>
        <v>539558</v>
      </c>
      <c r="D59" s="41">
        <f t="shared" si="6"/>
        <v>4</v>
      </c>
      <c r="E59" s="42" t="str">
        <f t="shared" si="2"/>
        <v>MELILLA</v>
      </c>
      <c r="F59" s="42">
        <f t="shared" si="9"/>
        <v>254</v>
      </c>
      <c r="G59" s="42">
        <f t="shared" si="8"/>
        <v>2077</v>
      </c>
    </row>
    <row r="60" spans="1:7" x14ac:dyDescent="0.25">
      <c r="A60" s="42" t="str">
        <f t="shared" si="3"/>
        <v>SANTANDER</v>
      </c>
      <c r="B60" s="41">
        <f t="shared" si="4"/>
        <v>18267</v>
      </c>
      <c r="C60" s="41">
        <f t="shared" si="5"/>
        <v>16479</v>
      </c>
      <c r="D60" s="41">
        <f t="shared" si="6"/>
        <v>15</v>
      </c>
      <c r="E60" s="42" t="str">
        <f t="shared" si="2"/>
        <v>BAHIA DE ALGECIRAS</v>
      </c>
      <c r="F60" s="42">
        <f t="shared" si="9"/>
        <v>15</v>
      </c>
      <c r="G60" s="42">
        <f t="shared" si="8"/>
        <v>85</v>
      </c>
    </row>
    <row r="61" spans="1:7" x14ac:dyDescent="0.25">
      <c r="A61" s="42" t="str">
        <f t="shared" si="3"/>
        <v>SEVILLA</v>
      </c>
      <c r="B61" s="41">
        <f t="shared" si="4"/>
        <v>14291</v>
      </c>
      <c r="C61" s="41">
        <f t="shared" si="5"/>
        <v>16229</v>
      </c>
      <c r="D61" s="41">
        <f t="shared" si="6"/>
        <v>17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1887</v>
      </c>
      <c r="C62" s="41">
        <f t="shared" si="5"/>
        <v>1394</v>
      </c>
      <c r="D62" s="41">
        <f t="shared" si="6"/>
        <v>20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309094</v>
      </c>
      <c r="C63" s="41">
        <f t="shared" si="5"/>
        <v>404656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162978</v>
      </c>
      <c r="C64" s="41">
        <f t="shared" si="5"/>
        <v>170737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1032</v>
      </c>
      <c r="C65" s="41">
        <f t="shared" si="5"/>
        <v>2199</v>
      </c>
      <c r="D65" s="41">
        <f t="shared" si="6"/>
        <v>21</v>
      </c>
      <c r="E65" s="42" t="str">
        <f t="shared" si="2"/>
        <v>AVILES</v>
      </c>
      <c r="F65" s="42">
        <f t="shared" si="9"/>
        <v>0</v>
      </c>
      <c r="G65" s="42">
        <f t="shared" si="8"/>
        <v>3007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93" t="s">
        <v>73</v>
      </c>
      <c r="B5" s="91" t="str">
        <f>'Resumen general'!D6</f>
        <v>Mes Octubre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41977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3532</v>
      </c>
      <c r="C8" s="12">
        <v>3144</v>
      </c>
      <c r="D8" s="12">
        <v>45446</v>
      </c>
      <c r="E8" s="12">
        <v>44343</v>
      </c>
      <c r="F8" s="13">
        <f t="shared" ref="F8:F35" si="0">((E8*100)/D8)-100</f>
        <v>-2.4270562865818732</v>
      </c>
      <c r="G8" s="1"/>
      <c r="H8" s="1"/>
      <c r="I8" s="1"/>
    </row>
    <row r="9" spans="1:12" x14ac:dyDescent="0.25">
      <c r="A9" s="8" t="s">
        <v>46</v>
      </c>
      <c r="B9" s="9">
        <v>9481</v>
      </c>
      <c r="C9" s="9">
        <v>8328</v>
      </c>
      <c r="D9" s="9">
        <v>130374</v>
      </c>
      <c r="E9" s="9">
        <v>113572</v>
      </c>
      <c r="F9" s="10">
        <f t="shared" si="0"/>
        <v>-12.88753892647307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83504</v>
      </c>
      <c r="C11" s="9">
        <v>77457</v>
      </c>
      <c r="D11" s="9">
        <v>1037635</v>
      </c>
      <c r="E11" s="9">
        <v>1014223</v>
      </c>
      <c r="F11" s="10">
        <f t="shared" si="0"/>
        <v>-2.2562847243973039</v>
      </c>
      <c r="G11" s="1"/>
      <c r="H11" s="1"/>
      <c r="I11" s="1"/>
    </row>
    <row r="12" spans="1:12" x14ac:dyDescent="0.25">
      <c r="A12" s="11" t="s">
        <v>49</v>
      </c>
      <c r="B12" s="12">
        <v>1197</v>
      </c>
      <c r="C12" s="12">
        <v>920</v>
      </c>
      <c r="D12" s="12">
        <v>10673</v>
      </c>
      <c r="E12" s="12">
        <v>9271</v>
      </c>
      <c r="F12" s="13">
        <f t="shared" si="0"/>
        <v>-13.13595052937319</v>
      </c>
      <c r="G12" s="1"/>
      <c r="H12" s="1"/>
      <c r="I12" s="1"/>
    </row>
    <row r="13" spans="1:12" x14ac:dyDescent="0.25">
      <c r="A13" s="8" t="s">
        <v>50</v>
      </c>
      <c r="B13" s="9">
        <v>26356</v>
      </c>
      <c r="C13" s="9">
        <v>31639</v>
      </c>
      <c r="D13" s="9">
        <v>351617</v>
      </c>
      <c r="E13" s="9">
        <v>409390</v>
      </c>
      <c r="F13" s="10">
        <f t="shared" si="0"/>
        <v>16.430661771188539</v>
      </c>
      <c r="G13" s="1"/>
      <c r="H13" s="1"/>
      <c r="I13" s="1"/>
    </row>
    <row r="14" spans="1:12" x14ac:dyDescent="0.25">
      <c r="A14" s="11" t="s">
        <v>51</v>
      </c>
      <c r="B14" s="12">
        <v>15334</v>
      </c>
      <c r="C14" s="12">
        <v>15443</v>
      </c>
      <c r="D14" s="12">
        <v>238641</v>
      </c>
      <c r="E14" s="12">
        <v>246223</v>
      </c>
      <c r="F14" s="13">
        <f t="shared" si="0"/>
        <v>3.1771573199911103</v>
      </c>
      <c r="G14" s="1"/>
      <c r="H14" s="1"/>
      <c r="I14" s="1"/>
    </row>
    <row r="15" spans="1:12" x14ac:dyDescent="0.25">
      <c r="A15" s="8" t="s">
        <v>52</v>
      </c>
      <c r="B15" s="9">
        <v>3460</v>
      </c>
      <c r="C15" s="9">
        <v>4268</v>
      </c>
      <c r="D15" s="9">
        <v>31815</v>
      </c>
      <c r="E15" s="9">
        <v>30156</v>
      </c>
      <c r="F15" s="10">
        <f t="shared" si="0"/>
        <v>-5.2145214521452203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25084</v>
      </c>
      <c r="C18" s="12">
        <v>26780</v>
      </c>
      <c r="D18" s="12">
        <v>320379</v>
      </c>
      <c r="E18" s="12">
        <v>325348</v>
      </c>
      <c r="F18" s="13">
        <f t="shared" si="0"/>
        <v>1.5509755633171949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900</v>
      </c>
      <c r="C20" s="12">
        <v>0</v>
      </c>
      <c r="D20" s="12">
        <v>9578</v>
      </c>
      <c r="E20" s="12">
        <v>16882</v>
      </c>
      <c r="F20" s="13">
        <f t="shared" si="0"/>
        <v>76.258091459594908</v>
      </c>
      <c r="G20" s="1"/>
      <c r="H20" s="1"/>
      <c r="I20" s="1"/>
    </row>
    <row r="21" spans="1:9" x14ac:dyDescent="0.25">
      <c r="A21" s="8" t="s">
        <v>58</v>
      </c>
      <c r="B21" s="9">
        <v>585</v>
      </c>
      <c r="C21" s="9">
        <v>1527</v>
      </c>
      <c r="D21" s="9">
        <v>12521</v>
      </c>
      <c r="E21" s="9">
        <v>14428</v>
      </c>
      <c r="F21" s="10">
        <f t="shared" si="0"/>
        <v>15.230412906317383</v>
      </c>
      <c r="G21" s="1"/>
      <c r="H21" s="1"/>
      <c r="I21" s="1"/>
    </row>
    <row r="22" spans="1:9" x14ac:dyDescent="0.25">
      <c r="A22" s="11" t="s">
        <v>59</v>
      </c>
      <c r="B22" s="12">
        <v>32932</v>
      </c>
      <c r="C22" s="12">
        <v>29606</v>
      </c>
      <c r="D22" s="12">
        <v>379278</v>
      </c>
      <c r="E22" s="12">
        <v>338075</v>
      </c>
      <c r="F22" s="13">
        <f t="shared" si="0"/>
        <v>-10.863535454205092</v>
      </c>
      <c r="G22" s="1"/>
      <c r="H22" s="1"/>
      <c r="I22" s="1"/>
    </row>
    <row r="23" spans="1:9" x14ac:dyDescent="0.25">
      <c r="A23" s="8" t="s">
        <v>60</v>
      </c>
      <c r="B23" s="9">
        <v>1938</v>
      </c>
      <c r="C23" s="9">
        <v>2172</v>
      </c>
      <c r="D23" s="9">
        <v>28905</v>
      </c>
      <c r="E23" s="9">
        <v>22702</v>
      </c>
      <c r="F23" s="10">
        <f t="shared" si="0"/>
        <v>-21.459955025082166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10074</v>
      </c>
      <c r="C25" s="9">
        <v>9999</v>
      </c>
      <c r="D25" s="9">
        <v>128833</v>
      </c>
      <c r="E25" s="9">
        <v>124350</v>
      </c>
      <c r="F25" s="10">
        <f t="shared" si="0"/>
        <v>-3.479698524446377</v>
      </c>
      <c r="G25" s="1"/>
      <c r="H25" s="1"/>
      <c r="I25" s="1"/>
    </row>
    <row r="26" spans="1:9" x14ac:dyDescent="0.25">
      <c r="A26" s="11" t="s">
        <v>63</v>
      </c>
      <c r="B26" s="12">
        <v>4844</v>
      </c>
      <c r="C26" s="12">
        <v>4200</v>
      </c>
      <c r="D26" s="12">
        <v>76159</v>
      </c>
      <c r="E26" s="12">
        <v>86326</v>
      </c>
      <c r="F26" s="13">
        <f t="shared" si="0"/>
        <v>13.349702595884921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82393</v>
      </c>
      <c r="C28" s="12">
        <v>77841</v>
      </c>
      <c r="D28" s="12">
        <v>879607</v>
      </c>
      <c r="E28" s="12">
        <v>840909</v>
      </c>
      <c r="F28" s="13">
        <f t="shared" si="0"/>
        <v>-4.3994647609671205</v>
      </c>
      <c r="G28" s="1"/>
      <c r="H28" s="1"/>
      <c r="I28" s="1"/>
    </row>
    <row r="29" spans="1:9" x14ac:dyDescent="0.25">
      <c r="A29" s="8" t="s">
        <v>66</v>
      </c>
      <c r="B29" s="9">
        <v>7369</v>
      </c>
      <c r="C29" s="9">
        <v>8226</v>
      </c>
      <c r="D29" s="9">
        <v>68601</v>
      </c>
      <c r="E29" s="9">
        <v>75982</v>
      </c>
      <c r="F29" s="10">
        <f t="shared" si="0"/>
        <v>10.759318377283137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0</v>
      </c>
      <c r="D30" s="12">
        <v>4</v>
      </c>
      <c r="E30" s="12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6</v>
      </c>
      <c r="E31" s="9">
        <v>2</v>
      </c>
      <c r="F31" s="10">
        <f t="shared" si="0"/>
        <v>-66.666666666666657</v>
      </c>
      <c r="G31" s="1"/>
      <c r="H31" s="1"/>
      <c r="I31" s="1"/>
    </row>
    <row r="32" spans="1:9" x14ac:dyDescent="0.25">
      <c r="A32" s="11" t="s">
        <v>69</v>
      </c>
      <c r="B32" s="12">
        <v>5361</v>
      </c>
      <c r="C32" s="12">
        <v>5351</v>
      </c>
      <c r="D32" s="12">
        <v>69780</v>
      </c>
      <c r="E32" s="12">
        <v>55901</v>
      </c>
      <c r="F32" s="13">
        <f t="shared" si="0"/>
        <v>-19.8896531957581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314344</v>
      </c>
      <c r="C35" s="15">
        <f t="shared" ref="C35:E35" si="1">SUM(C7:C34)</f>
        <v>306901</v>
      </c>
      <c r="D35" s="15">
        <f t="shared" si="1"/>
        <v>3819852</v>
      </c>
      <c r="E35" s="15">
        <f t="shared" si="1"/>
        <v>3768083</v>
      </c>
      <c r="F35" s="16">
        <f t="shared" si="0"/>
        <v>-1.355261931614109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1014223</v>
      </c>
      <c r="G38" s="42">
        <f>LOOKUP(E38,$A$38:$A$65,$C$38:$C$65)</f>
        <v>1037635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44343</v>
      </c>
      <c r="C39" s="41">
        <f t="shared" ref="C39:C65" si="5">D8</f>
        <v>45446</v>
      </c>
      <c r="D39" s="41">
        <f t="shared" ref="D39:D65" si="6">_xlfn.RANK.EQ(B39,$B$38:$B$65)+COUNTIF($B$38:$B$65,B39)-1</f>
        <v>12</v>
      </c>
      <c r="E39" s="42" t="str">
        <f t="shared" si="2"/>
        <v>SANTA CRUZ DE TENERIFE</v>
      </c>
      <c r="F39" s="42">
        <f t="shared" ref="F39:F54" si="7">LOOKUP(E39,$A$38:$A$65,$B$38:$B$65)</f>
        <v>840909</v>
      </c>
      <c r="G39" s="42">
        <f t="shared" ref="G39:G65" si="8">LOOKUP(E39,$A$38:$A$65,$C$38:$C$65)</f>
        <v>879607</v>
      </c>
    </row>
    <row r="40" spans="1:9" x14ac:dyDescent="0.25">
      <c r="A40" s="42" t="str">
        <f t="shared" si="3"/>
        <v>ALMERIA</v>
      </c>
      <c r="B40" s="41">
        <f t="shared" si="4"/>
        <v>113572</v>
      </c>
      <c r="C40" s="41">
        <f t="shared" si="5"/>
        <v>130374</v>
      </c>
      <c r="D40" s="41">
        <f t="shared" si="6"/>
        <v>8</v>
      </c>
      <c r="E40" s="42" t="str">
        <f t="shared" si="2"/>
        <v>BALEARES</v>
      </c>
      <c r="F40" s="42">
        <f t="shared" si="7"/>
        <v>409390</v>
      </c>
      <c r="G40" s="42">
        <f t="shared" si="8"/>
        <v>351617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338075</v>
      </c>
      <c r="G41" s="42">
        <f t="shared" si="8"/>
        <v>379278</v>
      </c>
    </row>
    <row r="42" spans="1:9" x14ac:dyDescent="0.25">
      <c r="A42" s="42" t="str">
        <f t="shared" si="3"/>
        <v>BAHIA DE ALGECIRAS</v>
      </c>
      <c r="B42" s="41">
        <f t="shared" si="4"/>
        <v>1014223</v>
      </c>
      <c r="C42" s="41">
        <f t="shared" si="5"/>
        <v>1037635</v>
      </c>
      <c r="D42" s="41">
        <f t="shared" si="6"/>
        <v>1</v>
      </c>
      <c r="E42" s="42" t="str">
        <f t="shared" si="2"/>
        <v>CEUTA</v>
      </c>
      <c r="F42" s="42">
        <f t="shared" si="7"/>
        <v>325348</v>
      </c>
      <c r="G42" s="42">
        <f t="shared" si="8"/>
        <v>320379</v>
      </c>
    </row>
    <row r="43" spans="1:9" x14ac:dyDescent="0.25">
      <c r="A43" s="42" t="str">
        <f t="shared" si="3"/>
        <v>BAHIA DE CADIZ</v>
      </c>
      <c r="B43" s="41">
        <f t="shared" si="4"/>
        <v>9271</v>
      </c>
      <c r="C43" s="41">
        <f t="shared" si="5"/>
        <v>10673</v>
      </c>
      <c r="D43" s="41">
        <f t="shared" si="6"/>
        <v>17</v>
      </c>
      <c r="E43" s="42" t="str">
        <f t="shared" si="2"/>
        <v>BARCELONA</v>
      </c>
      <c r="F43" s="42">
        <f t="shared" si="7"/>
        <v>246223</v>
      </c>
      <c r="G43" s="42">
        <f t="shared" si="8"/>
        <v>238641</v>
      </c>
    </row>
    <row r="44" spans="1:9" x14ac:dyDescent="0.25">
      <c r="A44" s="42" t="str">
        <f t="shared" si="3"/>
        <v>BALEARES</v>
      </c>
      <c r="B44" s="41">
        <f t="shared" si="4"/>
        <v>409390</v>
      </c>
      <c r="C44" s="41">
        <f t="shared" si="5"/>
        <v>351617</v>
      </c>
      <c r="D44" s="41">
        <f t="shared" si="6"/>
        <v>3</v>
      </c>
      <c r="E44" s="42" t="str">
        <f t="shared" si="2"/>
        <v>MELILLA</v>
      </c>
      <c r="F44" s="42">
        <f t="shared" si="7"/>
        <v>124350</v>
      </c>
      <c r="G44" s="42">
        <f t="shared" si="8"/>
        <v>128833</v>
      </c>
    </row>
    <row r="45" spans="1:9" x14ac:dyDescent="0.25">
      <c r="A45" s="42" t="str">
        <f t="shared" si="3"/>
        <v>BARCELONA</v>
      </c>
      <c r="B45" s="41">
        <f t="shared" si="4"/>
        <v>246223</v>
      </c>
      <c r="C45" s="41">
        <f t="shared" si="5"/>
        <v>238641</v>
      </c>
      <c r="D45" s="41">
        <f t="shared" si="6"/>
        <v>6</v>
      </c>
      <c r="E45" s="42" t="str">
        <f t="shared" si="2"/>
        <v>ALMERIA</v>
      </c>
      <c r="F45" s="42">
        <f t="shared" si="7"/>
        <v>113572</v>
      </c>
      <c r="G45" s="42">
        <f t="shared" si="8"/>
        <v>130374</v>
      </c>
    </row>
    <row r="46" spans="1:9" x14ac:dyDescent="0.25">
      <c r="A46" s="42" t="str">
        <f t="shared" si="3"/>
        <v>BILBAO</v>
      </c>
      <c r="B46" s="41">
        <f t="shared" si="4"/>
        <v>30156</v>
      </c>
      <c r="C46" s="41">
        <f t="shared" si="5"/>
        <v>31815</v>
      </c>
      <c r="D46" s="41">
        <f t="shared" si="6"/>
        <v>13</v>
      </c>
      <c r="E46" s="42" t="str">
        <f t="shared" si="2"/>
        <v>MOTRIL</v>
      </c>
      <c r="F46" s="42">
        <f t="shared" si="7"/>
        <v>86326</v>
      </c>
      <c r="G46" s="42">
        <f t="shared" si="8"/>
        <v>76159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75982</v>
      </c>
      <c r="G47" s="42">
        <f t="shared" si="8"/>
        <v>68601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55901</v>
      </c>
      <c r="G48" s="42">
        <f t="shared" si="8"/>
        <v>69780</v>
      </c>
    </row>
    <row r="49" spans="1:7" x14ac:dyDescent="0.25">
      <c r="A49" s="42" t="str">
        <f t="shared" si="3"/>
        <v>CEUTA</v>
      </c>
      <c r="B49" s="41">
        <f t="shared" si="4"/>
        <v>325348</v>
      </c>
      <c r="C49" s="41">
        <f t="shared" si="5"/>
        <v>320379</v>
      </c>
      <c r="D49" s="41">
        <f t="shared" si="6"/>
        <v>5</v>
      </c>
      <c r="E49" s="42" t="str">
        <f t="shared" si="2"/>
        <v>ALICANTE</v>
      </c>
      <c r="F49" s="42">
        <f t="shared" si="7"/>
        <v>44343</v>
      </c>
      <c r="G49" s="42">
        <f t="shared" si="8"/>
        <v>45446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30156</v>
      </c>
      <c r="G50" s="42">
        <f t="shared" si="8"/>
        <v>31815</v>
      </c>
    </row>
    <row r="51" spans="1:7" x14ac:dyDescent="0.25">
      <c r="A51" s="42" t="str">
        <f t="shared" si="3"/>
        <v>GIJON</v>
      </c>
      <c r="B51" s="41">
        <f t="shared" si="4"/>
        <v>16882</v>
      </c>
      <c r="C51" s="41">
        <f t="shared" si="5"/>
        <v>9578</v>
      </c>
      <c r="D51" s="41">
        <f t="shared" si="6"/>
        <v>15</v>
      </c>
      <c r="E51" s="42" t="str">
        <f t="shared" si="2"/>
        <v>MALAGA</v>
      </c>
      <c r="F51" s="42">
        <f t="shared" si="7"/>
        <v>22702</v>
      </c>
      <c r="G51" s="42">
        <f t="shared" si="8"/>
        <v>28905</v>
      </c>
    </row>
    <row r="52" spans="1:7" x14ac:dyDescent="0.25">
      <c r="A52" s="42" t="str">
        <f t="shared" si="3"/>
        <v>HUELVA</v>
      </c>
      <c r="B52" s="41">
        <f t="shared" si="4"/>
        <v>14428</v>
      </c>
      <c r="C52" s="41">
        <f t="shared" si="5"/>
        <v>12521</v>
      </c>
      <c r="D52" s="41">
        <f t="shared" si="6"/>
        <v>16</v>
      </c>
      <c r="E52" s="42" t="str">
        <f t="shared" si="2"/>
        <v>GIJON</v>
      </c>
      <c r="F52" s="42">
        <f t="shared" si="7"/>
        <v>16882</v>
      </c>
      <c r="G52" s="42">
        <f t="shared" si="8"/>
        <v>9578</v>
      </c>
    </row>
    <row r="53" spans="1:7" x14ac:dyDescent="0.25">
      <c r="A53" s="42" t="str">
        <f t="shared" si="3"/>
        <v>LAS PALMAS</v>
      </c>
      <c r="B53" s="41">
        <f t="shared" si="4"/>
        <v>338075</v>
      </c>
      <c r="C53" s="41">
        <f t="shared" si="5"/>
        <v>379278</v>
      </c>
      <c r="D53" s="41">
        <f t="shared" si="6"/>
        <v>4</v>
      </c>
      <c r="E53" s="42" t="str">
        <f t="shared" si="2"/>
        <v>HUELVA</v>
      </c>
      <c r="F53" s="42">
        <f t="shared" si="7"/>
        <v>14428</v>
      </c>
      <c r="G53" s="42">
        <f t="shared" si="8"/>
        <v>12521</v>
      </c>
    </row>
    <row r="54" spans="1:7" x14ac:dyDescent="0.25">
      <c r="A54" s="42" t="str">
        <f t="shared" si="3"/>
        <v>MALAGA</v>
      </c>
      <c r="B54" s="41">
        <f t="shared" si="4"/>
        <v>22702</v>
      </c>
      <c r="C54" s="41">
        <f t="shared" si="5"/>
        <v>28905</v>
      </c>
      <c r="D54" s="41">
        <f t="shared" si="6"/>
        <v>14</v>
      </c>
      <c r="E54" s="42" t="str">
        <f t="shared" si="2"/>
        <v>BAHIA DE CADIZ</v>
      </c>
      <c r="F54" s="42">
        <f t="shared" si="7"/>
        <v>9271</v>
      </c>
      <c r="G54" s="42">
        <f t="shared" si="8"/>
        <v>10673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TARRAGONA</v>
      </c>
      <c r="F55" s="42">
        <f t="shared" ref="F55:F65" si="9">LOOKUP(E55,$A$38:$A$65,$B$38:$B$65)</f>
        <v>2</v>
      </c>
      <c r="G55" s="42">
        <f t="shared" si="8"/>
        <v>6</v>
      </c>
    </row>
    <row r="56" spans="1:7" x14ac:dyDescent="0.25">
      <c r="A56" s="42" t="str">
        <f t="shared" si="3"/>
        <v>MELILLA</v>
      </c>
      <c r="B56" s="41">
        <f t="shared" si="4"/>
        <v>124350</v>
      </c>
      <c r="C56" s="41">
        <f t="shared" si="5"/>
        <v>128833</v>
      </c>
      <c r="D56" s="41">
        <f t="shared" si="6"/>
        <v>7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86326</v>
      </c>
      <c r="C57" s="41">
        <f t="shared" si="5"/>
        <v>76159</v>
      </c>
      <c r="D57" s="41">
        <f t="shared" si="6"/>
        <v>9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840909</v>
      </c>
      <c r="C59" s="41">
        <f t="shared" si="5"/>
        <v>879607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75982</v>
      </c>
      <c r="C60" s="41">
        <f t="shared" si="5"/>
        <v>68601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4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</v>
      </c>
      <c r="C62" s="41">
        <f t="shared" si="5"/>
        <v>6</v>
      </c>
      <c r="D62" s="41">
        <f t="shared" si="6"/>
        <v>18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55901</v>
      </c>
      <c r="C63" s="41">
        <f t="shared" si="5"/>
        <v>69780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93" t="s">
        <v>73</v>
      </c>
      <c r="B5" s="91" t="str">
        <f>'Resumen general'!D6</f>
        <v>Mes Octubre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41977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101</v>
      </c>
      <c r="C7" s="9">
        <v>104</v>
      </c>
      <c r="D7" s="9">
        <v>980</v>
      </c>
      <c r="E7" s="9">
        <v>942</v>
      </c>
      <c r="F7" s="10">
        <f>((E7*100)/D7)-100</f>
        <v>-3.8775510204081627</v>
      </c>
      <c r="G7" s="1"/>
      <c r="H7" s="1"/>
      <c r="I7" s="1"/>
    </row>
    <row r="8" spans="1:12" x14ac:dyDescent="0.25">
      <c r="A8" s="11" t="s">
        <v>45</v>
      </c>
      <c r="B8" s="12">
        <v>81</v>
      </c>
      <c r="C8" s="12">
        <v>72</v>
      </c>
      <c r="D8" s="12">
        <v>753</v>
      </c>
      <c r="E8" s="12">
        <v>689</v>
      </c>
      <c r="F8" s="13">
        <f t="shared" ref="F8:F35" si="0">((E8*100)/D8)-100</f>
        <v>-8.4993359893758367</v>
      </c>
      <c r="G8" s="1"/>
      <c r="H8" s="1"/>
      <c r="I8" s="1"/>
    </row>
    <row r="9" spans="1:12" x14ac:dyDescent="0.25">
      <c r="A9" s="8" t="s">
        <v>46</v>
      </c>
      <c r="B9" s="9">
        <v>98</v>
      </c>
      <c r="C9" s="9">
        <v>97</v>
      </c>
      <c r="D9" s="9">
        <v>1131</v>
      </c>
      <c r="E9" s="9">
        <v>1178</v>
      </c>
      <c r="F9" s="10">
        <f t="shared" si="0"/>
        <v>4.1556145004420841</v>
      </c>
      <c r="G9" s="1"/>
      <c r="H9" s="1"/>
      <c r="I9" s="1"/>
    </row>
    <row r="10" spans="1:12" x14ac:dyDescent="0.25">
      <c r="A10" s="11" t="s">
        <v>47</v>
      </c>
      <c r="B10" s="12">
        <v>69</v>
      </c>
      <c r="C10" s="12">
        <v>63</v>
      </c>
      <c r="D10" s="12">
        <v>709</v>
      </c>
      <c r="E10" s="12">
        <v>684</v>
      </c>
      <c r="F10" s="13">
        <f t="shared" si="0"/>
        <v>-3.5260930888575501</v>
      </c>
      <c r="G10" s="1"/>
      <c r="H10" s="1"/>
      <c r="I10" s="1"/>
    </row>
    <row r="11" spans="1:12" x14ac:dyDescent="0.25">
      <c r="A11" s="8" t="s">
        <v>48</v>
      </c>
      <c r="B11" s="9">
        <v>2173</v>
      </c>
      <c r="C11" s="9">
        <v>2297</v>
      </c>
      <c r="D11" s="9">
        <v>21510</v>
      </c>
      <c r="E11" s="9">
        <v>22374</v>
      </c>
      <c r="F11" s="10">
        <f t="shared" si="0"/>
        <v>4.01673640167364</v>
      </c>
      <c r="G11" s="1"/>
      <c r="H11" s="1"/>
      <c r="I11" s="1"/>
    </row>
    <row r="12" spans="1:12" x14ac:dyDescent="0.25">
      <c r="A12" s="11" t="s">
        <v>49</v>
      </c>
      <c r="B12" s="12">
        <v>100</v>
      </c>
      <c r="C12" s="12">
        <v>93</v>
      </c>
      <c r="D12" s="12">
        <v>925</v>
      </c>
      <c r="E12" s="12">
        <v>806</v>
      </c>
      <c r="F12" s="13">
        <f t="shared" si="0"/>
        <v>-12.86486486486487</v>
      </c>
      <c r="G12" s="1"/>
      <c r="H12" s="1"/>
      <c r="I12" s="1"/>
    </row>
    <row r="13" spans="1:12" x14ac:dyDescent="0.25">
      <c r="A13" s="8" t="s">
        <v>50</v>
      </c>
      <c r="B13" s="9">
        <v>2350</v>
      </c>
      <c r="C13" s="9">
        <v>3029</v>
      </c>
      <c r="D13" s="9">
        <v>25595</v>
      </c>
      <c r="E13" s="9">
        <v>31651</v>
      </c>
      <c r="F13" s="10">
        <f t="shared" si="0"/>
        <v>23.660871263918736</v>
      </c>
      <c r="G13" s="1"/>
      <c r="H13" s="1"/>
      <c r="I13" s="1"/>
    </row>
    <row r="14" spans="1:12" x14ac:dyDescent="0.25">
      <c r="A14" s="11" t="s">
        <v>51</v>
      </c>
      <c r="B14" s="12">
        <v>686</v>
      </c>
      <c r="C14" s="12">
        <v>704</v>
      </c>
      <c r="D14" s="12">
        <v>6594</v>
      </c>
      <c r="E14" s="12">
        <v>6555</v>
      </c>
      <c r="F14" s="13">
        <f t="shared" si="0"/>
        <v>-0.59144676979072131</v>
      </c>
      <c r="G14" s="1"/>
      <c r="H14" s="1"/>
      <c r="I14" s="1"/>
    </row>
    <row r="15" spans="1:12" x14ac:dyDescent="0.25">
      <c r="A15" s="8" t="s">
        <v>52</v>
      </c>
      <c r="B15" s="9">
        <v>232</v>
      </c>
      <c r="C15" s="9">
        <v>251</v>
      </c>
      <c r="D15" s="9">
        <v>2361</v>
      </c>
      <c r="E15" s="9">
        <v>2403</v>
      </c>
      <c r="F15" s="10">
        <f t="shared" si="0"/>
        <v>1.7789072426937764</v>
      </c>
      <c r="G15" s="1"/>
      <c r="H15" s="1"/>
      <c r="I15" s="1"/>
    </row>
    <row r="16" spans="1:12" x14ac:dyDescent="0.25">
      <c r="A16" s="11" t="s">
        <v>53</v>
      </c>
      <c r="B16" s="12">
        <v>155</v>
      </c>
      <c r="C16" s="12">
        <v>166</v>
      </c>
      <c r="D16" s="12">
        <v>1440</v>
      </c>
      <c r="E16" s="12">
        <v>1480</v>
      </c>
      <c r="F16" s="13">
        <f t="shared" si="0"/>
        <v>2.7777777777777715</v>
      </c>
      <c r="G16" s="1"/>
      <c r="H16" s="1"/>
      <c r="I16" s="1"/>
    </row>
    <row r="17" spans="1:9" x14ac:dyDescent="0.25">
      <c r="A17" s="8" t="s">
        <v>54</v>
      </c>
      <c r="B17" s="9">
        <v>120</v>
      </c>
      <c r="C17" s="9">
        <v>114</v>
      </c>
      <c r="D17" s="9">
        <v>1147</v>
      </c>
      <c r="E17" s="9">
        <v>1261</v>
      </c>
      <c r="F17" s="10">
        <f t="shared" si="0"/>
        <v>9.9389712292938128</v>
      </c>
      <c r="G17" s="1"/>
      <c r="H17" s="1"/>
      <c r="I17" s="1"/>
    </row>
    <row r="18" spans="1:9" x14ac:dyDescent="0.25">
      <c r="A18" s="11" t="s">
        <v>55</v>
      </c>
      <c r="B18" s="12">
        <v>958</v>
      </c>
      <c r="C18" s="12">
        <v>958</v>
      </c>
      <c r="D18" s="12">
        <v>9774</v>
      </c>
      <c r="E18" s="12">
        <v>9306</v>
      </c>
      <c r="F18" s="13">
        <f t="shared" si="0"/>
        <v>-4.7882136279926328</v>
      </c>
      <c r="G18" s="1"/>
      <c r="H18" s="1"/>
      <c r="I18" s="1"/>
    </row>
    <row r="19" spans="1:9" x14ac:dyDescent="0.25">
      <c r="A19" s="8" t="s">
        <v>56</v>
      </c>
      <c r="B19" s="9">
        <v>102</v>
      </c>
      <c r="C19" s="9">
        <v>88</v>
      </c>
      <c r="D19" s="9">
        <v>903</v>
      </c>
      <c r="E19" s="9">
        <v>894</v>
      </c>
      <c r="F19" s="10">
        <f t="shared" si="0"/>
        <v>-0.99667774086378813</v>
      </c>
      <c r="G19" s="1"/>
      <c r="H19" s="1"/>
      <c r="I19" s="1"/>
    </row>
    <row r="20" spans="1:9" x14ac:dyDescent="0.25">
      <c r="A20" s="11" t="s">
        <v>57</v>
      </c>
      <c r="B20" s="12">
        <v>102</v>
      </c>
      <c r="C20" s="12">
        <v>96</v>
      </c>
      <c r="D20" s="12">
        <v>1042</v>
      </c>
      <c r="E20" s="12">
        <v>1114</v>
      </c>
      <c r="F20" s="13">
        <f t="shared" si="0"/>
        <v>6.9097888675623835</v>
      </c>
      <c r="G20" s="1"/>
      <c r="H20" s="1"/>
      <c r="I20" s="1"/>
    </row>
    <row r="21" spans="1:9" x14ac:dyDescent="0.25">
      <c r="A21" s="8" t="s">
        <v>58</v>
      </c>
      <c r="B21" s="9">
        <v>182</v>
      </c>
      <c r="C21" s="9">
        <v>150</v>
      </c>
      <c r="D21" s="9">
        <v>1542</v>
      </c>
      <c r="E21" s="9">
        <v>1540</v>
      </c>
      <c r="F21" s="10">
        <f t="shared" si="0"/>
        <v>-0.12970168612191912</v>
      </c>
      <c r="G21" s="1"/>
      <c r="H21" s="1"/>
      <c r="I21" s="1"/>
    </row>
    <row r="22" spans="1:9" x14ac:dyDescent="0.25">
      <c r="A22" s="11" t="s">
        <v>59</v>
      </c>
      <c r="B22" s="12">
        <v>906</v>
      </c>
      <c r="C22" s="12">
        <v>933</v>
      </c>
      <c r="D22" s="12">
        <v>8907</v>
      </c>
      <c r="E22" s="12">
        <v>8917</v>
      </c>
      <c r="F22" s="13">
        <f t="shared" si="0"/>
        <v>0.11227124733355254</v>
      </c>
      <c r="G22" s="1"/>
      <c r="H22" s="1"/>
      <c r="I22" s="1"/>
    </row>
    <row r="23" spans="1:9" x14ac:dyDescent="0.25">
      <c r="A23" s="8" t="s">
        <v>60</v>
      </c>
      <c r="B23" s="9">
        <v>149</v>
      </c>
      <c r="C23" s="9">
        <v>136</v>
      </c>
      <c r="D23" s="9">
        <v>1276</v>
      </c>
      <c r="E23" s="9">
        <v>1131</v>
      </c>
      <c r="F23" s="10">
        <f t="shared" si="0"/>
        <v>-11.36363636363636</v>
      </c>
      <c r="G23" s="1"/>
      <c r="H23" s="1"/>
      <c r="I23" s="1"/>
    </row>
    <row r="24" spans="1:9" x14ac:dyDescent="0.25">
      <c r="A24" s="11" t="s">
        <v>61</v>
      </c>
      <c r="B24" s="12">
        <v>45</v>
      </c>
      <c r="C24" s="12">
        <v>56</v>
      </c>
      <c r="D24" s="12">
        <v>455</v>
      </c>
      <c r="E24" s="12">
        <v>516</v>
      </c>
      <c r="F24" s="13">
        <f t="shared" si="0"/>
        <v>13.406593406593402</v>
      </c>
      <c r="G24" s="1"/>
      <c r="H24" s="1"/>
      <c r="I24" s="1"/>
    </row>
    <row r="25" spans="1:9" x14ac:dyDescent="0.25">
      <c r="A25" s="8" t="s">
        <v>62</v>
      </c>
      <c r="B25" s="9">
        <v>117</v>
      </c>
      <c r="C25" s="9">
        <v>115</v>
      </c>
      <c r="D25" s="9">
        <v>1278</v>
      </c>
      <c r="E25" s="9">
        <v>1169</v>
      </c>
      <c r="F25" s="10">
        <f t="shared" si="0"/>
        <v>-8.528951486697963</v>
      </c>
      <c r="G25" s="1"/>
      <c r="H25" s="1"/>
      <c r="I25" s="1"/>
    </row>
    <row r="26" spans="1:9" x14ac:dyDescent="0.25">
      <c r="A26" s="11" t="s">
        <v>63</v>
      </c>
      <c r="B26" s="12">
        <v>69</v>
      </c>
      <c r="C26" s="12">
        <v>71</v>
      </c>
      <c r="D26" s="12">
        <v>784</v>
      </c>
      <c r="E26" s="12">
        <v>755</v>
      </c>
      <c r="F26" s="13">
        <f t="shared" si="0"/>
        <v>-3.6989795918367321</v>
      </c>
      <c r="G26" s="1"/>
      <c r="H26" s="1"/>
      <c r="I26" s="1"/>
    </row>
    <row r="27" spans="1:9" x14ac:dyDescent="0.25">
      <c r="A27" s="8" t="s">
        <v>64</v>
      </c>
      <c r="B27" s="9">
        <v>83</v>
      </c>
      <c r="C27" s="9">
        <v>82</v>
      </c>
      <c r="D27" s="9">
        <v>715</v>
      </c>
      <c r="E27" s="9">
        <v>755</v>
      </c>
      <c r="F27" s="10">
        <f t="shared" si="0"/>
        <v>5.5944055944056004</v>
      </c>
      <c r="G27" s="1"/>
      <c r="H27" s="1"/>
      <c r="I27" s="1"/>
    </row>
    <row r="28" spans="1:9" x14ac:dyDescent="0.25">
      <c r="A28" s="11" t="s">
        <v>65</v>
      </c>
      <c r="B28" s="12">
        <v>1018</v>
      </c>
      <c r="C28" s="12">
        <v>1036</v>
      </c>
      <c r="D28" s="12">
        <v>9981</v>
      </c>
      <c r="E28" s="12">
        <v>10048</v>
      </c>
      <c r="F28" s="13">
        <f t="shared" si="0"/>
        <v>0.67127542330428014</v>
      </c>
      <c r="G28" s="1"/>
      <c r="H28" s="1"/>
      <c r="I28" s="1"/>
    </row>
    <row r="29" spans="1:9" x14ac:dyDescent="0.25">
      <c r="A29" s="8" t="s">
        <v>66</v>
      </c>
      <c r="B29" s="9">
        <v>118</v>
      </c>
      <c r="C29" s="9">
        <v>123</v>
      </c>
      <c r="D29" s="9">
        <v>1099</v>
      </c>
      <c r="E29" s="9">
        <v>1174</v>
      </c>
      <c r="F29" s="10">
        <f t="shared" si="0"/>
        <v>6.8243858052775295</v>
      </c>
      <c r="G29" s="1"/>
      <c r="H29" s="1"/>
      <c r="I29" s="1"/>
    </row>
    <row r="30" spans="1:9" x14ac:dyDescent="0.25">
      <c r="A30" s="11" t="s">
        <v>67</v>
      </c>
      <c r="B30" s="12">
        <v>98</v>
      </c>
      <c r="C30" s="12">
        <v>89</v>
      </c>
      <c r="D30" s="12">
        <v>904</v>
      </c>
      <c r="E30" s="12">
        <v>824</v>
      </c>
      <c r="F30" s="13">
        <f t="shared" si="0"/>
        <v>-8.849557522123888</v>
      </c>
      <c r="G30" s="1"/>
      <c r="H30" s="1"/>
      <c r="I30" s="1"/>
    </row>
    <row r="31" spans="1:9" x14ac:dyDescent="0.25">
      <c r="A31" s="8" t="s">
        <v>68</v>
      </c>
      <c r="B31" s="9">
        <v>212</v>
      </c>
      <c r="C31" s="9">
        <v>240</v>
      </c>
      <c r="D31" s="9">
        <v>2086</v>
      </c>
      <c r="E31" s="9">
        <v>2190</v>
      </c>
      <c r="F31" s="10">
        <f t="shared" si="0"/>
        <v>4.9856184084372046</v>
      </c>
      <c r="G31" s="1"/>
      <c r="H31" s="1"/>
      <c r="I31" s="1"/>
    </row>
    <row r="32" spans="1:9" x14ac:dyDescent="0.25">
      <c r="A32" s="11" t="s">
        <v>69</v>
      </c>
      <c r="B32" s="12">
        <v>628</v>
      </c>
      <c r="C32" s="12">
        <v>736</v>
      </c>
      <c r="D32" s="12">
        <v>6017</v>
      </c>
      <c r="E32" s="12">
        <v>6125</v>
      </c>
      <c r="F32" s="13">
        <f t="shared" si="0"/>
        <v>1.7949144091740123</v>
      </c>
      <c r="G32" s="1"/>
      <c r="H32" s="1"/>
      <c r="I32" s="1"/>
    </row>
    <row r="33" spans="1:9" x14ac:dyDescent="0.25">
      <c r="A33" s="8" t="s">
        <v>70</v>
      </c>
      <c r="B33" s="9">
        <v>131</v>
      </c>
      <c r="C33" s="9">
        <v>150</v>
      </c>
      <c r="D33" s="9">
        <v>1319</v>
      </c>
      <c r="E33" s="9">
        <v>1293</v>
      </c>
      <c r="F33" s="10">
        <f t="shared" si="0"/>
        <v>-1.9711902956785394</v>
      </c>
      <c r="G33" s="1"/>
      <c r="H33" s="1"/>
      <c r="I33" s="1"/>
    </row>
    <row r="34" spans="1:9" x14ac:dyDescent="0.25">
      <c r="A34" s="11" t="s">
        <v>71</v>
      </c>
      <c r="B34" s="12">
        <v>21</v>
      </c>
      <c r="C34" s="12">
        <v>20</v>
      </c>
      <c r="D34" s="12">
        <v>205</v>
      </c>
      <c r="E34" s="12">
        <v>220</v>
      </c>
      <c r="F34" s="13">
        <f t="shared" si="0"/>
        <v>7.3170731707317032</v>
      </c>
      <c r="G34" s="1"/>
      <c r="H34" s="1"/>
      <c r="I34" s="1"/>
    </row>
    <row r="35" spans="1:9" x14ac:dyDescent="0.25">
      <c r="A35" s="14" t="s">
        <v>72</v>
      </c>
      <c r="B35" s="15">
        <f>SUM(B7:B34)</f>
        <v>11104</v>
      </c>
      <c r="C35" s="15">
        <f t="shared" ref="C35:E35" si="1">SUM(C7:C34)</f>
        <v>12069</v>
      </c>
      <c r="D35" s="15">
        <f t="shared" si="1"/>
        <v>111432</v>
      </c>
      <c r="E35" s="15">
        <f t="shared" si="1"/>
        <v>117994</v>
      </c>
      <c r="F35" s="16">
        <f t="shared" si="0"/>
        <v>5.8887931653384982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942</v>
      </c>
      <c r="C38" s="41">
        <f>D7</f>
        <v>980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BALEARES</v>
      </c>
      <c r="F38" s="42">
        <f>LOOKUP(E38,$A$38:$A$65,$B$38:$B$65)</f>
        <v>31651</v>
      </c>
      <c r="G38" s="42">
        <f>LOOKUP(E38,$A$38:$A$65,$C$38:$C$65)</f>
        <v>25595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689</v>
      </c>
      <c r="C39" s="41">
        <f t="shared" ref="C39:C65" si="5">D8</f>
        <v>753</v>
      </c>
      <c r="D39" s="41">
        <f t="shared" ref="D39:D65" si="6">_xlfn.RANK.EQ(B39,$B$38:$B$65)+COUNTIF($B$38:$B$65,B39)-1</f>
        <v>25</v>
      </c>
      <c r="E39" s="42" t="str">
        <f t="shared" si="2"/>
        <v>BAHIA DE ALGECIRAS</v>
      </c>
      <c r="F39" s="42">
        <f t="shared" ref="F39:F54" si="7">LOOKUP(E39,$A$38:$A$65,$B$38:$B$65)</f>
        <v>22374</v>
      </c>
      <c r="G39" s="42">
        <f t="shared" ref="G39:G65" si="8">LOOKUP(E39,$A$38:$A$65,$C$38:$C$65)</f>
        <v>21510</v>
      </c>
    </row>
    <row r="40" spans="1:9" x14ac:dyDescent="0.25">
      <c r="A40" s="42" t="str">
        <f t="shared" si="3"/>
        <v>ALMERIA</v>
      </c>
      <c r="B40" s="41">
        <f t="shared" si="4"/>
        <v>1178</v>
      </c>
      <c r="C40" s="41">
        <f t="shared" si="5"/>
        <v>1131</v>
      </c>
      <c r="D40" s="41">
        <f t="shared" si="6"/>
        <v>14</v>
      </c>
      <c r="E40" s="42" t="str">
        <f t="shared" si="2"/>
        <v>SANTA CRUZ DE TENERIFE</v>
      </c>
      <c r="F40" s="42">
        <f t="shared" si="7"/>
        <v>10048</v>
      </c>
      <c r="G40" s="42">
        <f t="shared" si="8"/>
        <v>9981</v>
      </c>
    </row>
    <row r="41" spans="1:9" x14ac:dyDescent="0.25">
      <c r="A41" s="42" t="str">
        <f t="shared" si="3"/>
        <v>AVILES</v>
      </c>
      <c r="B41" s="41">
        <f t="shared" si="4"/>
        <v>684</v>
      </c>
      <c r="C41" s="41">
        <f t="shared" si="5"/>
        <v>709</v>
      </c>
      <c r="D41" s="41">
        <f t="shared" si="6"/>
        <v>26</v>
      </c>
      <c r="E41" s="42" t="str">
        <f t="shared" si="2"/>
        <v>CEUTA</v>
      </c>
      <c r="F41" s="42">
        <f t="shared" si="7"/>
        <v>9306</v>
      </c>
      <c r="G41" s="42">
        <f t="shared" si="8"/>
        <v>9774</v>
      </c>
    </row>
    <row r="42" spans="1:9" x14ac:dyDescent="0.25">
      <c r="A42" s="42" t="str">
        <f t="shared" si="3"/>
        <v>BAHIA DE ALGECIRAS</v>
      </c>
      <c r="B42" s="41">
        <f t="shared" si="4"/>
        <v>22374</v>
      </c>
      <c r="C42" s="41">
        <f t="shared" si="5"/>
        <v>21510</v>
      </c>
      <c r="D42" s="41">
        <f t="shared" si="6"/>
        <v>2</v>
      </c>
      <c r="E42" s="42" t="str">
        <f t="shared" si="2"/>
        <v>LAS PALMAS</v>
      </c>
      <c r="F42" s="42">
        <f t="shared" si="7"/>
        <v>8917</v>
      </c>
      <c r="G42" s="42">
        <f t="shared" si="8"/>
        <v>8907</v>
      </c>
    </row>
    <row r="43" spans="1:9" x14ac:dyDescent="0.25">
      <c r="A43" s="42" t="str">
        <f t="shared" si="3"/>
        <v>BAHIA DE CADIZ</v>
      </c>
      <c r="B43" s="41">
        <f t="shared" si="4"/>
        <v>806</v>
      </c>
      <c r="C43" s="41">
        <f t="shared" si="5"/>
        <v>925</v>
      </c>
      <c r="D43" s="41">
        <f t="shared" si="6"/>
        <v>22</v>
      </c>
      <c r="E43" s="42" t="str">
        <f t="shared" si="2"/>
        <v>BARCELONA</v>
      </c>
      <c r="F43" s="42">
        <f t="shared" si="7"/>
        <v>6555</v>
      </c>
      <c r="G43" s="42">
        <f t="shared" si="8"/>
        <v>6594</v>
      </c>
    </row>
    <row r="44" spans="1:9" x14ac:dyDescent="0.25">
      <c r="A44" s="42" t="str">
        <f t="shared" si="3"/>
        <v>BALEARES</v>
      </c>
      <c r="B44" s="41">
        <f t="shared" si="4"/>
        <v>31651</v>
      </c>
      <c r="C44" s="41">
        <f t="shared" si="5"/>
        <v>25595</v>
      </c>
      <c r="D44" s="41">
        <f t="shared" si="6"/>
        <v>1</v>
      </c>
      <c r="E44" s="42" t="str">
        <f t="shared" si="2"/>
        <v>VALENCIA</v>
      </c>
      <c r="F44" s="42">
        <f t="shared" si="7"/>
        <v>6125</v>
      </c>
      <c r="G44" s="42">
        <f t="shared" si="8"/>
        <v>6017</v>
      </c>
    </row>
    <row r="45" spans="1:9" x14ac:dyDescent="0.25">
      <c r="A45" s="42" t="str">
        <f t="shared" si="3"/>
        <v>BARCELONA</v>
      </c>
      <c r="B45" s="41">
        <f t="shared" si="4"/>
        <v>6555</v>
      </c>
      <c r="C45" s="41">
        <f t="shared" si="5"/>
        <v>6594</v>
      </c>
      <c r="D45" s="41">
        <f t="shared" si="6"/>
        <v>6</v>
      </c>
      <c r="E45" s="42" t="str">
        <f t="shared" si="2"/>
        <v>BILBAO</v>
      </c>
      <c r="F45" s="42">
        <f t="shared" si="7"/>
        <v>2403</v>
      </c>
      <c r="G45" s="42">
        <f t="shared" si="8"/>
        <v>2361</v>
      </c>
    </row>
    <row r="46" spans="1:9" x14ac:dyDescent="0.25">
      <c r="A46" s="42" t="str">
        <f t="shared" si="3"/>
        <v>BILBAO</v>
      </c>
      <c r="B46" s="41">
        <f t="shared" si="4"/>
        <v>2403</v>
      </c>
      <c r="C46" s="41">
        <f t="shared" si="5"/>
        <v>2361</v>
      </c>
      <c r="D46" s="41">
        <f t="shared" si="6"/>
        <v>8</v>
      </c>
      <c r="E46" s="42" t="str">
        <f t="shared" si="2"/>
        <v>TARRAGONA</v>
      </c>
      <c r="F46" s="42">
        <f t="shared" si="7"/>
        <v>2190</v>
      </c>
      <c r="G46" s="42">
        <f t="shared" si="8"/>
        <v>2086</v>
      </c>
    </row>
    <row r="47" spans="1:9" x14ac:dyDescent="0.25">
      <c r="A47" s="42" t="str">
        <f t="shared" si="3"/>
        <v>CARTAGENA</v>
      </c>
      <c r="B47" s="41">
        <f t="shared" si="4"/>
        <v>1480</v>
      </c>
      <c r="C47" s="41">
        <f t="shared" si="5"/>
        <v>1440</v>
      </c>
      <c r="D47" s="41">
        <f t="shared" si="6"/>
        <v>11</v>
      </c>
      <c r="E47" s="42" t="str">
        <f t="shared" si="2"/>
        <v>HUELVA</v>
      </c>
      <c r="F47" s="42">
        <f t="shared" si="7"/>
        <v>1540</v>
      </c>
      <c r="G47" s="42">
        <f t="shared" si="8"/>
        <v>1542</v>
      </c>
    </row>
    <row r="48" spans="1:9" x14ac:dyDescent="0.25">
      <c r="A48" s="42" t="str">
        <f t="shared" si="3"/>
        <v>CASTELLON</v>
      </c>
      <c r="B48" s="41">
        <f t="shared" si="4"/>
        <v>1261</v>
      </c>
      <c r="C48" s="41">
        <f t="shared" si="5"/>
        <v>1147</v>
      </c>
      <c r="D48" s="41">
        <f t="shared" si="6"/>
        <v>13</v>
      </c>
      <c r="E48" s="42" t="str">
        <f t="shared" si="2"/>
        <v>CARTAGENA</v>
      </c>
      <c r="F48" s="42">
        <f t="shared" si="7"/>
        <v>1480</v>
      </c>
      <c r="G48" s="42">
        <f t="shared" si="8"/>
        <v>1440</v>
      </c>
    </row>
    <row r="49" spans="1:7" x14ac:dyDescent="0.25">
      <c r="A49" s="42" t="str">
        <f t="shared" si="3"/>
        <v>CEUTA</v>
      </c>
      <c r="B49" s="41">
        <f t="shared" si="4"/>
        <v>9306</v>
      </c>
      <c r="C49" s="41">
        <f t="shared" si="5"/>
        <v>9774</v>
      </c>
      <c r="D49" s="41">
        <f t="shared" si="6"/>
        <v>4</v>
      </c>
      <c r="E49" s="42" t="str">
        <f t="shared" si="2"/>
        <v>VIGO</v>
      </c>
      <c r="F49" s="42">
        <f t="shared" si="7"/>
        <v>1293</v>
      </c>
      <c r="G49" s="42">
        <f t="shared" si="8"/>
        <v>1319</v>
      </c>
    </row>
    <row r="50" spans="1:7" x14ac:dyDescent="0.25">
      <c r="A50" s="42" t="str">
        <f t="shared" si="3"/>
        <v>FERROL-SAN CIBRAO</v>
      </c>
      <c r="B50" s="41">
        <f t="shared" si="4"/>
        <v>894</v>
      </c>
      <c r="C50" s="41">
        <f t="shared" si="5"/>
        <v>903</v>
      </c>
      <c r="D50" s="41">
        <f t="shared" si="6"/>
        <v>20</v>
      </c>
      <c r="E50" s="42" t="str">
        <f t="shared" si="2"/>
        <v>CASTELLON</v>
      </c>
      <c r="F50" s="42">
        <f t="shared" si="7"/>
        <v>1261</v>
      </c>
      <c r="G50" s="42">
        <f t="shared" si="8"/>
        <v>1147</v>
      </c>
    </row>
    <row r="51" spans="1:7" x14ac:dyDescent="0.25">
      <c r="A51" s="42" t="str">
        <f t="shared" si="3"/>
        <v>GIJON</v>
      </c>
      <c r="B51" s="41">
        <f t="shared" si="4"/>
        <v>1114</v>
      </c>
      <c r="C51" s="41">
        <f t="shared" si="5"/>
        <v>1042</v>
      </c>
      <c r="D51" s="41">
        <f t="shared" si="6"/>
        <v>18</v>
      </c>
      <c r="E51" s="42" t="str">
        <f t="shared" si="2"/>
        <v>ALMERIA</v>
      </c>
      <c r="F51" s="42">
        <f t="shared" si="7"/>
        <v>1178</v>
      </c>
      <c r="G51" s="42">
        <f t="shared" si="8"/>
        <v>1131</v>
      </c>
    </row>
    <row r="52" spans="1:7" x14ac:dyDescent="0.25">
      <c r="A52" s="42" t="str">
        <f t="shared" si="3"/>
        <v>HUELVA</v>
      </c>
      <c r="B52" s="41">
        <f t="shared" si="4"/>
        <v>1540</v>
      </c>
      <c r="C52" s="41">
        <f t="shared" si="5"/>
        <v>1542</v>
      </c>
      <c r="D52" s="41">
        <f t="shared" si="6"/>
        <v>10</v>
      </c>
      <c r="E52" s="42" t="str">
        <f t="shared" si="2"/>
        <v>SANTANDER</v>
      </c>
      <c r="F52" s="42">
        <f t="shared" si="7"/>
        <v>1174</v>
      </c>
      <c r="G52" s="42">
        <f t="shared" si="8"/>
        <v>1099</v>
      </c>
    </row>
    <row r="53" spans="1:7" x14ac:dyDescent="0.25">
      <c r="A53" s="42" t="str">
        <f t="shared" si="3"/>
        <v>LAS PALMAS</v>
      </c>
      <c r="B53" s="41">
        <f t="shared" si="4"/>
        <v>8917</v>
      </c>
      <c r="C53" s="41">
        <f t="shared" si="5"/>
        <v>8907</v>
      </c>
      <c r="D53" s="41">
        <f t="shared" si="6"/>
        <v>5</v>
      </c>
      <c r="E53" s="42" t="str">
        <f t="shared" si="2"/>
        <v>MELILLA</v>
      </c>
      <c r="F53" s="42">
        <f t="shared" si="7"/>
        <v>1169</v>
      </c>
      <c r="G53" s="42">
        <f t="shared" si="8"/>
        <v>1278</v>
      </c>
    </row>
    <row r="54" spans="1:7" x14ac:dyDescent="0.25">
      <c r="A54" s="42" t="str">
        <f t="shared" si="3"/>
        <v>MALAGA</v>
      </c>
      <c r="B54" s="41">
        <f t="shared" si="4"/>
        <v>1131</v>
      </c>
      <c r="C54" s="41">
        <f t="shared" si="5"/>
        <v>1276</v>
      </c>
      <c r="D54" s="41">
        <f t="shared" si="6"/>
        <v>17</v>
      </c>
      <c r="E54" s="42" t="str">
        <f t="shared" si="2"/>
        <v>MALAGA</v>
      </c>
      <c r="F54" s="42">
        <f t="shared" si="7"/>
        <v>1131</v>
      </c>
      <c r="G54" s="42">
        <f t="shared" si="8"/>
        <v>1276</v>
      </c>
    </row>
    <row r="55" spans="1:7" x14ac:dyDescent="0.25">
      <c r="A55" s="42" t="str">
        <f t="shared" si="3"/>
        <v>MARIN Y RIA DE PONTEVEDRA</v>
      </c>
      <c r="B55" s="41">
        <f t="shared" si="4"/>
        <v>516</v>
      </c>
      <c r="C55" s="41">
        <f t="shared" si="5"/>
        <v>455</v>
      </c>
      <c r="D55" s="41">
        <f t="shared" si="6"/>
        <v>27</v>
      </c>
      <c r="E55" s="42" t="str">
        <f t="shared" si="2"/>
        <v>GIJON</v>
      </c>
      <c r="F55" s="42">
        <f t="shared" ref="F55:F65" si="9">LOOKUP(E55,$A$38:$A$65,$B$38:$B$65)</f>
        <v>1114</v>
      </c>
      <c r="G55" s="42">
        <f t="shared" si="8"/>
        <v>1042</v>
      </c>
    </row>
    <row r="56" spans="1:7" x14ac:dyDescent="0.25">
      <c r="A56" s="42" t="str">
        <f t="shared" si="3"/>
        <v>MELILLA</v>
      </c>
      <c r="B56" s="41">
        <f t="shared" si="4"/>
        <v>1169</v>
      </c>
      <c r="C56" s="41">
        <f t="shared" si="5"/>
        <v>1278</v>
      </c>
      <c r="D56" s="41">
        <f t="shared" si="6"/>
        <v>16</v>
      </c>
      <c r="E56" s="42" t="str">
        <f t="shared" si="2"/>
        <v>A CORUÑA</v>
      </c>
      <c r="F56" s="42">
        <f t="shared" si="9"/>
        <v>942</v>
      </c>
      <c r="G56" s="42">
        <f t="shared" si="8"/>
        <v>980</v>
      </c>
    </row>
    <row r="57" spans="1:7" x14ac:dyDescent="0.25">
      <c r="A57" s="42" t="str">
        <f t="shared" si="3"/>
        <v>MOTRIL</v>
      </c>
      <c r="B57" s="41">
        <f t="shared" si="4"/>
        <v>755</v>
      </c>
      <c r="C57" s="41">
        <f t="shared" si="5"/>
        <v>784</v>
      </c>
      <c r="D57" s="41">
        <f t="shared" si="6"/>
        <v>24</v>
      </c>
      <c r="E57" s="42" t="str">
        <f t="shared" si="2"/>
        <v>FERROL-SAN CIBRAO</v>
      </c>
      <c r="F57" s="42">
        <f t="shared" si="9"/>
        <v>894</v>
      </c>
      <c r="G57" s="42">
        <f t="shared" si="8"/>
        <v>903</v>
      </c>
    </row>
    <row r="58" spans="1:7" x14ac:dyDescent="0.25">
      <c r="A58" s="42" t="str">
        <f t="shared" si="3"/>
        <v>PASAIA</v>
      </c>
      <c r="B58" s="41">
        <f t="shared" si="4"/>
        <v>755</v>
      </c>
      <c r="C58" s="41">
        <f t="shared" si="5"/>
        <v>715</v>
      </c>
      <c r="D58" s="41">
        <f t="shared" si="6"/>
        <v>24</v>
      </c>
      <c r="E58" s="42" t="str">
        <f t="shared" si="2"/>
        <v>SEVILLA</v>
      </c>
      <c r="F58" s="42">
        <f t="shared" si="9"/>
        <v>824</v>
      </c>
      <c r="G58" s="42">
        <f t="shared" si="8"/>
        <v>904</v>
      </c>
    </row>
    <row r="59" spans="1:7" x14ac:dyDescent="0.25">
      <c r="A59" s="42" t="str">
        <f t="shared" si="3"/>
        <v>SANTA CRUZ DE TENERIFE</v>
      </c>
      <c r="B59" s="41">
        <f t="shared" si="4"/>
        <v>10048</v>
      </c>
      <c r="C59" s="41">
        <f t="shared" si="5"/>
        <v>9981</v>
      </c>
      <c r="D59" s="41">
        <f t="shared" si="6"/>
        <v>3</v>
      </c>
      <c r="E59" s="42" t="str">
        <f t="shared" si="2"/>
        <v>BAHIA DE CADIZ</v>
      </c>
      <c r="F59" s="42">
        <f t="shared" si="9"/>
        <v>806</v>
      </c>
      <c r="G59" s="42">
        <f t="shared" si="8"/>
        <v>925</v>
      </c>
    </row>
    <row r="60" spans="1:7" x14ac:dyDescent="0.25">
      <c r="A60" s="42" t="str">
        <f t="shared" si="3"/>
        <v>SANTANDER</v>
      </c>
      <c r="B60" s="41">
        <f t="shared" si="4"/>
        <v>1174</v>
      </c>
      <c r="C60" s="41">
        <f t="shared" si="5"/>
        <v>1099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824</v>
      </c>
      <c r="C61" s="41">
        <f t="shared" si="5"/>
        <v>904</v>
      </c>
      <c r="D61" s="41">
        <f t="shared" si="6"/>
        <v>21</v>
      </c>
      <c r="E61" s="42" t="str">
        <f t="shared" si="2"/>
        <v>MOTRIL</v>
      </c>
      <c r="F61" s="42">
        <f t="shared" si="9"/>
        <v>755</v>
      </c>
      <c r="G61" s="42">
        <f t="shared" si="8"/>
        <v>784</v>
      </c>
    </row>
    <row r="62" spans="1:7" x14ac:dyDescent="0.25">
      <c r="A62" s="42" t="str">
        <f t="shared" si="3"/>
        <v>TARRAGONA</v>
      </c>
      <c r="B62" s="41">
        <f t="shared" si="4"/>
        <v>2190</v>
      </c>
      <c r="C62" s="41">
        <f t="shared" si="5"/>
        <v>2086</v>
      </c>
      <c r="D62" s="41">
        <f t="shared" si="6"/>
        <v>9</v>
      </c>
      <c r="E62" s="42" t="str">
        <f t="shared" si="2"/>
        <v>ALICANTE</v>
      </c>
      <c r="F62" s="42">
        <f t="shared" si="9"/>
        <v>689</v>
      </c>
      <c r="G62" s="42">
        <f t="shared" si="8"/>
        <v>753</v>
      </c>
    </row>
    <row r="63" spans="1:7" x14ac:dyDescent="0.25">
      <c r="A63" s="42" t="str">
        <f t="shared" si="3"/>
        <v>VALENCIA</v>
      </c>
      <c r="B63" s="41">
        <f t="shared" si="4"/>
        <v>6125</v>
      </c>
      <c r="C63" s="41">
        <f t="shared" si="5"/>
        <v>6017</v>
      </c>
      <c r="D63" s="41">
        <f t="shared" si="6"/>
        <v>7</v>
      </c>
      <c r="E63" s="42" t="str">
        <f t="shared" si="2"/>
        <v>AVILES</v>
      </c>
      <c r="F63" s="42">
        <f t="shared" si="9"/>
        <v>684</v>
      </c>
      <c r="G63" s="42">
        <f t="shared" si="8"/>
        <v>709</v>
      </c>
    </row>
    <row r="64" spans="1:7" x14ac:dyDescent="0.25">
      <c r="A64" s="42" t="str">
        <f t="shared" si="3"/>
        <v>VIGO</v>
      </c>
      <c r="B64" s="41">
        <f t="shared" si="4"/>
        <v>1293</v>
      </c>
      <c r="C64" s="41">
        <f t="shared" si="5"/>
        <v>1319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516</v>
      </c>
      <c r="G64" s="42">
        <f t="shared" si="8"/>
        <v>455</v>
      </c>
    </row>
    <row r="65" spans="1:7" x14ac:dyDescent="0.25">
      <c r="A65" s="42" t="str">
        <f t="shared" si="3"/>
        <v>VILAGARCIA</v>
      </c>
      <c r="B65" s="41">
        <f t="shared" si="4"/>
        <v>220</v>
      </c>
      <c r="C65" s="41">
        <f t="shared" si="5"/>
        <v>205</v>
      </c>
      <c r="D65" s="41">
        <f t="shared" si="6"/>
        <v>28</v>
      </c>
      <c r="E65" s="42" t="str">
        <f t="shared" si="2"/>
        <v>VILAGARCIA</v>
      </c>
      <c r="F65" s="42">
        <f t="shared" si="9"/>
        <v>220</v>
      </c>
      <c r="G65" s="42">
        <f t="shared" si="8"/>
        <v>205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93" t="s">
        <v>73</v>
      </c>
      <c r="B5" s="91" t="str">
        <f>'Resumen general'!D6</f>
        <v>Mes Octubre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41977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1858820</v>
      </c>
      <c r="C7" s="9">
        <v>1860359</v>
      </c>
      <c r="D7" s="9">
        <v>15124156</v>
      </c>
      <c r="E7" s="9">
        <v>14694944</v>
      </c>
      <c r="F7" s="10">
        <f>((E7*100)/D7)-100</f>
        <v>-2.8379236500866512</v>
      </c>
      <c r="G7" s="1"/>
      <c r="H7" s="1"/>
      <c r="I7" s="1"/>
    </row>
    <row r="8" spans="1:12" x14ac:dyDescent="0.25">
      <c r="A8" s="11" t="s">
        <v>45</v>
      </c>
      <c r="B8" s="12">
        <v>1057310</v>
      </c>
      <c r="C8" s="12">
        <v>969358</v>
      </c>
      <c r="D8" s="12">
        <v>9359216</v>
      </c>
      <c r="E8" s="12">
        <v>8525347</v>
      </c>
      <c r="F8" s="13">
        <f t="shared" ref="F8:F35" si="0">((E8*100)/D8)-100</f>
        <v>-8.9096031120555352</v>
      </c>
      <c r="G8" s="1"/>
      <c r="H8" s="1"/>
      <c r="I8" s="1"/>
    </row>
    <row r="9" spans="1:12" x14ac:dyDescent="0.25">
      <c r="A9" s="8" t="s">
        <v>46</v>
      </c>
      <c r="B9" s="9">
        <v>1295612</v>
      </c>
      <c r="C9" s="9">
        <v>1478787</v>
      </c>
      <c r="D9" s="9">
        <v>17113023</v>
      </c>
      <c r="E9" s="9">
        <v>17469133</v>
      </c>
      <c r="F9" s="10">
        <f t="shared" si="0"/>
        <v>2.0809298275354422</v>
      </c>
      <c r="G9" s="1"/>
      <c r="H9" s="1"/>
      <c r="I9" s="1"/>
    </row>
    <row r="10" spans="1:12" x14ac:dyDescent="0.25">
      <c r="A10" s="11" t="s">
        <v>47</v>
      </c>
      <c r="B10" s="12">
        <v>412674</v>
      </c>
      <c r="C10" s="12">
        <v>360917</v>
      </c>
      <c r="D10" s="12">
        <v>4823576</v>
      </c>
      <c r="E10" s="12">
        <v>4767518</v>
      </c>
      <c r="F10" s="13">
        <f t="shared" si="0"/>
        <v>-1.1621668239497041</v>
      </c>
      <c r="G10" s="1"/>
      <c r="H10" s="1"/>
      <c r="I10" s="1"/>
    </row>
    <row r="11" spans="1:12" x14ac:dyDescent="0.25">
      <c r="A11" s="8" t="s">
        <v>48</v>
      </c>
      <c r="B11" s="9">
        <v>31854003</v>
      </c>
      <c r="C11" s="9">
        <v>36448773</v>
      </c>
      <c r="D11" s="9">
        <v>297381123</v>
      </c>
      <c r="E11" s="9">
        <v>336180060</v>
      </c>
      <c r="F11" s="10">
        <f t="shared" si="0"/>
        <v>13.046872850769347</v>
      </c>
      <c r="G11" s="1"/>
      <c r="H11" s="1"/>
      <c r="I11" s="1"/>
    </row>
    <row r="12" spans="1:12" x14ac:dyDescent="0.25">
      <c r="A12" s="11" t="s">
        <v>49</v>
      </c>
      <c r="B12" s="12">
        <v>2593630</v>
      </c>
      <c r="C12" s="12">
        <v>2829601</v>
      </c>
      <c r="D12" s="12">
        <v>21427073</v>
      </c>
      <c r="E12" s="12">
        <v>20841299</v>
      </c>
      <c r="F12" s="13">
        <f t="shared" si="0"/>
        <v>-2.7338031657426995</v>
      </c>
      <c r="G12" s="1"/>
      <c r="H12" s="1"/>
      <c r="I12" s="1"/>
    </row>
    <row r="13" spans="1:12" x14ac:dyDescent="0.25">
      <c r="A13" s="8" t="s">
        <v>50</v>
      </c>
      <c r="B13" s="9">
        <v>12733844</v>
      </c>
      <c r="C13" s="9">
        <v>15162308</v>
      </c>
      <c r="D13" s="9">
        <v>114803115</v>
      </c>
      <c r="E13" s="9">
        <v>144487452</v>
      </c>
      <c r="F13" s="10">
        <f t="shared" si="0"/>
        <v>25.856734810723566</v>
      </c>
      <c r="G13" s="1"/>
      <c r="H13" s="1"/>
      <c r="I13" s="1"/>
    </row>
    <row r="14" spans="1:12" x14ac:dyDescent="0.25">
      <c r="A14" s="11" t="s">
        <v>51</v>
      </c>
      <c r="B14" s="12">
        <v>24629052</v>
      </c>
      <c r="C14" s="12">
        <v>26138510</v>
      </c>
      <c r="D14" s="12">
        <v>222269885</v>
      </c>
      <c r="E14" s="12">
        <v>219506480</v>
      </c>
      <c r="F14" s="13">
        <f t="shared" si="0"/>
        <v>-1.2432655912878232</v>
      </c>
      <c r="G14" s="1"/>
      <c r="H14" s="1"/>
      <c r="I14" s="1"/>
    </row>
    <row r="15" spans="1:12" x14ac:dyDescent="0.25">
      <c r="A15" s="8" t="s">
        <v>52</v>
      </c>
      <c r="B15" s="9">
        <v>3177608</v>
      </c>
      <c r="C15" s="9">
        <v>4108413</v>
      </c>
      <c r="D15" s="9">
        <v>33130338</v>
      </c>
      <c r="E15" s="9">
        <v>35987714</v>
      </c>
      <c r="F15" s="10">
        <f t="shared" si="0"/>
        <v>8.624650916631154</v>
      </c>
      <c r="G15" s="1"/>
      <c r="H15" s="1"/>
      <c r="I15" s="1"/>
    </row>
    <row r="16" spans="1:12" x14ac:dyDescent="0.25">
      <c r="A16" s="11" t="s">
        <v>53</v>
      </c>
      <c r="B16" s="12">
        <v>3472235</v>
      </c>
      <c r="C16" s="12">
        <v>3761354</v>
      </c>
      <c r="D16" s="12">
        <v>29558626</v>
      </c>
      <c r="E16" s="12">
        <v>30860064</v>
      </c>
      <c r="F16" s="13">
        <f t="shared" si="0"/>
        <v>4.4029042486616277</v>
      </c>
      <c r="G16" s="1"/>
      <c r="H16" s="1"/>
      <c r="I16" s="1"/>
    </row>
    <row r="17" spans="1:9" x14ac:dyDescent="0.25">
      <c r="A17" s="8" t="s">
        <v>54</v>
      </c>
      <c r="B17" s="9">
        <v>1485081</v>
      </c>
      <c r="C17" s="9">
        <v>1645115</v>
      </c>
      <c r="D17" s="9">
        <v>14756545</v>
      </c>
      <c r="E17" s="9">
        <v>17081184</v>
      </c>
      <c r="F17" s="10">
        <f t="shared" si="0"/>
        <v>15.753274225098082</v>
      </c>
      <c r="G17" s="1"/>
      <c r="H17" s="1"/>
      <c r="I17" s="1"/>
    </row>
    <row r="18" spans="1:9" x14ac:dyDescent="0.25">
      <c r="A18" s="11" t="s">
        <v>55</v>
      </c>
      <c r="B18" s="12">
        <v>4823128</v>
      </c>
      <c r="C18" s="12">
        <v>4541839</v>
      </c>
      <c r="D18" s="12">
        <v>50378191</v>
      </c>
      <c r="E18" s="12">
        <v>48026547</v>
      </c>
      <c r="F18" s="13">
        <f t="shared" si="0"/>
        <v>-4.6679802377183393</v>
      </c>
      <c r="G18" s="1"/>
      <c r="H18" s="1"/>
      <c r="I18" s="1"/>
    </row>
    <row r="19" spans="1:9" x14ac:dyDescent="0.25">
      <c r="A19" s="8" t="s">
        <v>56</v>
      </c>
      <c r="B19" s="9">
        <v>1903431</v>
      </c>
      <c r="C19" s="9">
        <v>1525953</v>
      </c>
      <c r="D19" s="9">
        <v>13582251</v>
      </c>
      <c r="E19" s="9">
        <v>14198872</v>
      </c>
      <c r="F19" s="10">
        <f t="shared" si="0"/>
        <v>4.5399028482097634</v>
      </c>
      <c r="G19" s="1"/>
      <c r="H19" s="1"/>
      <c r="I19" s="1"/>
    </row>
    <row r="20" spans="1:9" x14ac:dyDescent="0.25">
      <c r="A20" s="11" t="s">
        <v>57</v>
      </c>
      <c r="B20" s="12">
        <v>1848726</v>
      </c>
      <c r="C20" s="12">
        <v>1589872</v>
      </c>
      <c r="D20" s="12">
        <v>16819634</v>
      </c>
      <c r="E20" s="12">
        <v>18356409</v>
      </c>
      <c r="F20" s="13">
        <f t="shared" si="0"/>
        <v>9.1367921561194549</v>
      </c>
      <c r="G20" s="1"/>
      <c r="H20" s="1"/>
      <c r="I20" s="1"/>
    </row>
    <row r="21" spans="1:9" x14ac:dyDescent="0.25">
      <c r="A21" s="8" t="s">
        <v>58</v>
      </c>
      <c r="B21" s="9">
        <v>2855182</v>
      </c>
      <c r="C21" s="9">
        <v>2504006</v>
      </c>
      <c r="D21" s="9">
        <v>22620362</v>
      </c>
      <c r="E21" s="9">
        <v>22583004</v>
      </c>
      <c r="F21" s="10">
        <f t="shared" si="0"/>
        <v>-0.16515208730965014</v>
      </c>
      <c r="G21" s="1"/>
      <c r="H21" s="1"/>
      <c r="I21" s="1"/>
    </row>
    <row r="22" spans="1:9" x14ac:dyDescent="0.25">
      <c r="A22" s="11" t="s">
        <v>59</v>
      </c>
      <c r="B22" s="12">
        <v>17952698</v>
      </c>
      <c r="C22" s="12">
        <v>19000200</v>
      </c>
      <c r="D22" s="12">
        <v>165313955</v>
      </c>
      <c r="E22" s="12">
        <v>166365114</v>
      </c>
      <c r="F22" s="13">
        <f t="shared" si="0"/>
        <v>0.63585618044163539</v>
      </c>
      <c r="G22" s="1"/>
      <c r="H22" s="1"/>
      <c r="I22" s="1"/>
    </row>
    <row r="23" spans="1:9" x14ac:dyDescent="0.25">
      <c r="A23" s="8" t="s">
        <v>60</v>
      </c>
      <c r="B23" s="9">
        <v>3952665</v>
      </c>
      <c r="C23" s="9">
        <v>3703870</v>
      </c>
      <c r="D23" s="9">
        <v>29016570</v>
      </c>
      <c r="E23" s="9">
        <v>26888292</v>
      </c>
      <c r="F23" s="10">
        <f t="shared" si="0"/>
        <v>-7.334698760053314</v>
      </c>
      <c r="G23" s="1"/>
      <c r="H23" s="1"/>
      <c r="I23" s="1"/>
    </row>
    <row r="24" spans="1:9" x14ac:dyDescent="0.25">
      <c r="A24" s="11" t="s">
        <v>61</v>
      </c>
      <c r="B24" s="12">
        <v>355596</v>
      </c>
      <c r="C24" s="12">
        <v>320180</v>
      </c>
      <c r="D24" s="12">
        <v>3319593</v>
      </c>
      <c r="E24" s="12">
        <v>3017409</v>
      </c>
      <c r="F24" s="13">
        <f t="shared" si="0"/>
        <v>-9.1030436562554513</v>
      </c>
      <c r="G24" s="1"/>
      <c r="H24" s="1"/>
      <c r="I24" s="1"/>
    </row>
    <row r="25" spans="1:9" x14ac:dyDescent="0.25">
      <c r="A25" s="8" t="s">
        <v>62</v>
      </c>
      <c r="B25" s="9">
        <v>1939956</v>
      </c>
      <c r="C25" s="9">
        <v>1968120</v>
      </c>
      <c r="D25" s="9">
        <v>23045278</v>
      </c>
      <c r="E25" s="9">
        <v>23859668</v>
      </c>
      <c r="F25" s="10">
        <f t="shared" si="0"/>
        <v>3.5338692811603352</v>
      </c>
      <c r="G25" s="1"/>
      <c r="H25" s="1"/>
      <c r="I25" s="1"/>
    </row>
    <row r="26" spans="1:9" x14ac:dyDescent="0.25">
      <c r="A26" s="11" t="s">
        <v>63</v>
      </c>
      <c r="B26" s="12">
        <v>1146573</v>
      </c>
      <c r="C26" s="12">
        <v>1274262</v>
      </c>
      <c r="D26" s="12">
        <v>13913564</v>
      </c>
      <c r="E26" s="12">
        <v>15080284</v>
      </c>
      <c r="F26" s="13">
        <f t="shared" si="0"/>
        <v>8.3854862779946302</v>
      </c>
      <c r="G26" s="1"/>
      <c r="H26" s="1"/>
      <c r="I26" s="1"/>
    </row>
    <row r="27" spans="1:9" x14ac:dyDescent="0.25">
      <c r="A27" s="8" t="s">
        <v>64</v>
      </c>
      <c r="B27" s="9">
        <v>536126</v>
      </c>
      <c r="C27" s="9">
        <v>577612</v>
      </c>
      <c r="D27" s="9">
        <v>5006028</v>
      </c>
      <c r="E27" s="9">
        <v>5407068</v>
      </c>
      <c r="F27" s="10">
        <f t="shared" si="0"/>
        <v>8.011141767485114</v>
      </c>
      <c r="G27" s="1"/>
      <c r="H27" s="1"/>
      <c r="I27" s="1"/>
    </row>
    <row r="28" spans="1:9" x14ac:dyDescent="0.25">
      <c r="A28" s="11" t="s">
        <v>65</v>
      </c>
      <c r="B28" s="12">
        <v>16799809</v>
      </c>
      <c r="C28" s="12">
        <v>15396787</v>
      </c>
      <c r="D28" s="12">
        <v>151074216</v>
      </c>
      <c r="E28" s="12">
        <v>144291616</v>
      </c>
      <c r="F28" s="13">
        <f t="shared" si="0"/>
        <v>-4.4895814650462853</v>
      </c>
      <c r="G28" s="1"/>
      <c r="H28" s="1"/>
      <c r="I28" s="1"/>
    </row>
    <row r="29" spans="1:9" x14ac:dyDescent="0.25">
      <c r="A29" s="8" t="s">
        <v>66</v>
      </c>
      <c r="B29" s="9">
        <v>1931304</v>
      </c>
      <c r="C29" s="9">
        <v>2506416</v>
      </c>
      <c r="D29" s="9">
        <v>17682815</v>
      </c>
      <c r="E29" s="9">
        <v>23041830</v>
      </c>
      <c r="F29" s="10">
        <f t="shared" si="0"/>
        <v>30.306345454612284</v>
      </c>
      <c r="G29" s="1"/>
      <c r="H29" s="1"/>
      <c r="I29" s="1"/>
    </row>
    <row r="30" spans="1:9" x14ac:dyDescent="0.25">
      <c r="A30" s="11" t="s">
        <v>67</v>
      </c>
      <c r="B30" s="12">
        <v>521744</v>
      </c>
      <c r="C30" s="12">
        <v>464018</v>
      </c>
      <c r="D30" s="12">
        <v>4447316</v>
      </c>
      <c r="E30" s="12">
        <v>4429716</v>
      </c>
      <c r="F30" s="13">
        <f t="shared" si="0"/>
        <v>-0.39574430960156803</v>
      </c>
      <c r="G30" s="1"/>
      <c r="H30" s="1"/>
      <c r="I30" s="1"/>
    </row>
    <row r="31" spans="1:9" x14ac:dyDescent="0.25">
      <c r="A31" s="8" t="s">
        <v>68</v>
      </c>
      <c r="B31" s="9">
        <v>2983062</v>
      </c>
      <c r="C31" s="9">
        <v>3792985</v>
      </c>
      <c r="D31" s="9">
        <v>30991248</v>
      </c>
      <c r="E31" s="9">
        <v>34417205</v>
      </c>
      <c r="F31" s="10">
        <f t="shared" si="0"/>
        <v>11.054595155380639</v>
      </c>
      <c r="G31" s="1"/>
      <c r="H31" s="1"/>
      <c r="I31" s="1"/>
    </row>
    <row r="32" spans="1:9" x14ac:dyDescent="0.25">
      <c r="A32" s="11" t="s">
        <v>69</v>
      </c>
      <c r="B32" s="12">
        <v>19470491</v>
      </c>
      <c r="C32" s="12">
        <v>23175332</v>
      </c>
      <c r="D32" s="12">
        <v>177971770</v>
      </c>
      <c r="E32" s="12">
        <v>182616268</v>
      </c>
      <c r="F32" s="13">
        <f t="shared" si="0"/>
        <v>2.609682423229259</v>
      </c>
      <c r="G32" s="1"/>
      <c r="H32" s="1"/>
      <c r="I32" s="1"/>
    </row>
    <row r="33" spans="1:9" x14ac:dyDescent="0.25">
      <c r="A33" s="8" t="s">
        <v>70</v>
      </c>
      <c r="B33" s="9">
        <v>3328099</v>
      </c>
      <c r="C33" s="9">
        <v>3799082</v>
      </c>
      <c r="D33" s="9">
        <v>25067291</v>
      </c>
      <c r="E33" s="9">
        <v>24452821</v>
      </c>
      <c r="F33" s="10">
        <f t="shared" si="0"/>
        <v>-2.4512820312334469</v>
      </c>
      <c r="G33" s="1"/>
      <c r="H33" s="1"/>
      <c r="I33" s="1"/>
    </row>
    <row r="34" spans="1:9" x14ac:dyDescent="0.25">
      <c r="A34" s="11" t="s">
        <v>71</v>
      </c>
      <c r="B34" s="12">
        <v>111040</v>
      </c>
      <c r="C34" s="12">
        <v>96159</v>
      </c>
      <c r="D34" s="12">
        <v>1355336</v>
      </c>
      <c r="E34" s="12">
        <v>1381761</v>
      </c>
      <c r="F34" s="13">
        <f t="shared" si="0"/>
        <v>1.9497010335444429</v>
      </c>
      <c r="G34" s="1"/>
      <c r="H34" s="1"/>
      <c r="I34" s="1"/>
    </row>
    <row r="35" spans="1:9" x14ac:dyDescent="0.25">
      <c r="A35" s="14" t="s">
        <v>72</v>
      </c>
      <c r="B35" s="15">
        <f>SUM(B7:B34)</f>
        <v>167029499</v>
      </c>
      <c r="C35" s="15">
        <f t="shared" ref="C35:E35" si="1">SUM(C7:C34)</f>
        <v>181000188</v>
      </c>
      <c r="D35" s="15">
        <f t="shared" si="1"/>
        <v>1531352094</v>
      </c>
      <c r="E35" s="15">
        <f t="shared" si="1"/>
        <v>1608815079</v>
      </c>
      <c r="F35" s="16">
        <f t="shared" si="0"/>
        <v>5.0584699171084253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14694944</v>
      </c>
      <c r="C38" s="41">
        <f>D7</f>
        <v>15124156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336180060</v>
      </c>
      <c r="G38" s="42">
        <f>LOOKUP(E38,$A$38:$A$65,$C$38:$C$65)</f>
        <v>297381123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8525347</v>
      </c>
      <c r="C39" s="41">
        <f t="shared" ref="C39:C65" si="5">D8</f>
        <v>9359216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54" si="7">LOOKUP(E39,$A$38:$A$65,$B$38:$B$65)</f>
        <v>219506480</v>
      </c>
      <c r="G39" s="42">
        <f t="shared" ref="G39:G65" si="8">LOOKUP(E39,$A$38:$A$65,$C$38:$C$65)</f>
        <v>222269885</v>
      </c>
    </row>
    <row r="40" spans="1:9" x14ac:dyDescent="0.25">
      <c r="A40" s="42" t="str">
        <f t="shared" si="3"/>
        <v>ALMERIA</v>
      </c>
      <c r="B40" s="41">
        <f t="shared" si="4"/>
        <v>17469133</v>
      </c>
      <c r="C40" s="41">
        <f t="shared" si="5"/>
        <v>17113023</v>
      </c>
      <c r="D40" s="41">
        <f t="shared" si="6"/>
        <v>18</v>
      </c>
      <c r="E40" s="42" t="str">
        <f t="shared" si="2"/>
        <v>VALENCIA</v>
      </c>
      <c r="F40" s="42">
        <f t="shared" si="7"/>
        <v>182616268</v>
      </c>
      <c r="G40" s="42">
        <f t="shared" si="8"/>
        <v>177971770</v>
      </c>
    </row>
    <row r="41" spans="1:9" x14ac:dyDescent="0.25">
      <c r="A41" s="42" t="str">
        <f t="shared" si="3"/>
        <v>AVILES</v>
      </c>
      <c r="B41" s="41">
        <f t="shared" si="4"/>
        <v>4767518</v>
      </c>
      <c r="C41" s="41">
        <f t="shared" si="5"/>
        <v>4823576</v>
      </c>
      <c r="D41" s="41">
        <f t="shared" si="6"/>
        <v>25</v>
      </c>
      <c r="E41" s="42" t="str">
        <f t="shared" si="2"/>
        <v>LAS PALMAS</v>
      </c>
      <c r="F41" s="42">
        <f t="shared" si="7"/>
        <v>166365114</v>
      </c>
      <c r="G41" s="42">
        <f t="shared" si="8"/>
        <v>165313955</v>
      </c>
    </row>
    <row r="42" spans="1:9" x14ac:dyDescent="0.25">
      <c r="A42" s="42" t="str">
        <f t="shared" si="3"/>
        <v>BAHIA DE ALGECIRAS</v>
      </c>
      <c r="B42" s="41">
        <f t="shared" si="4"/>
        <v>336180060</v>
      </c>
      <c r="C42" s="41">
        <f t="shared" si="5"/>
        <v>297381123</v>
      </c>
      <c r="D42" s="41">
        <f t="shared" si="6"/>
        <v>1</v>
      </c>
      <c r="E42" s="42" t="str">
        <f t="shared" si="2"/>
        <v>BALEARES</v>
      </c>
      <c r="F42" s="42">
        <f t="shared" si="7"/>
        <v>144487452</v>
      </c>
      <c r="G42" s="42">
        <f t="shared" si="8"/>
        <v>114803115</v>
      </c>
    </row>
    <row r="43" spans="1:9" x14ac:dyDescent="0.25">
      <c r="A43" s="42" t="str">
        <f t="shared" si="3"/>
        <v>BAHIA DE CADIZ</v>
      </c>
      <c r="B43" s="41">
        <f t="shared" si="4"/>
        <v>20841299</v>
      </c>
      <c r="C43" s="41">
        <f t="shared" si="5"/>
        <v>21427073</v>
      </c>
      <c r="D43" s="41">
        <f t="shared" si="6"/>
        <v>16</v>
      </c>
      <c r="E43" s="42" t="str">
        <f t="shared" si="2"/>
        <v>SANTA CRUZ DE TENERIFE</v>
      </c>
      <c r="F43" s="42">
        <f t="shared" si="7"/>
        <v>144291616</v>
      </c>
      <c r="G43" s="42">
        <f t="shared" si="8"/>
        <v>151074216</v>
      </c>
    </row>
    <row r="44" spans="1:9" x14ac:dyDescent="0.25">
      <c r="A44" s="42" t="str">
        <f t="shared" si="3"/>
        <v>BALEARES</v>
      </c>
      <c r="B44" s="41">
        <f t="shared" si="4"/>
        <v>144487452</v>
      </c>
      <c r="C44" s="41">
        <f t="shared" si="5"/>
        <v>114803115</v>
      </c>
      <c r="D44" s="41">
        <f t="shared" si="6"/>
        <v>5</v>
      </c>
      <c r="E44" s="42" t="str">
        <f t="shared" si="2"/>
        <v>CEUTA</v>
      </c>
      <c r="F44" s="42">
        <f t="shared" si="7"/>
        <v>48026547</v>
      </c>
      <c r="G44" s="42">
        <f t="shared" si="8"/>
        <v>50378191</v>
      </c>
    </row>
    <row r="45" spans="1:9" x14ac:dyDescent="0.25">
      <c r="A45" s="42" t="str">
        <f t="shared" si="3"/>
        <v>BARCELONA</v>
      </c>
      <c r="B45" s="41">
        <f t="shared" si="4"/>
        <v>219506480</v>
      </c>
      <c r="C45" s="41">
        <f t="shared" si="5"/>
        <v>222269885</v>
      </c>
      <c r="D45" s="41">
        <f t="shared" si="6"/>
        <v>2</v>
      </c>
      <c r="E45" s="42" t="str">
        <f t="shared" si="2"/>
        <v>BILBAO</v>
      </c>
      <c r="F45" s="42">
        <f t="shared" si="7"/>
        <v>35987714</v>
      </c>
      <c r="G45" s="42">
        <f t="shared" si="8"/>
        <v>33130338</v>
      </c>
    </row>
    <row r="46" spans="1:9" x14ac:dyDescent="0.25">
      <c r="A46" s="42" t="str">
        <f t="shared" si="3"/>
        <v>BILBAO</v>
      </c>
      <c r="B46" s="41">
        <f t="shared" si="4"/>
        <v>35987714</v>
      </c>
      <c r="C46" s="41">
        <f t="shared" si="5"/>
        <v>33130338</v>
      </c>
      <c r="D46" s="41">
        <f t="shared" si="6"/>
        <v>8</v>
      </c>
      <c r="E46" s="42" t="str">
        <f t="shared" si="2"/>
        <v>TARRAGONA</v>
      </c>
      <c r="F46" s="42">
        <f t="shared" si="7"/>
        <v>34417205</v>
      </c>
      <c r="G46" s="42">
        <f t="shared" si="8"/>
        <v>30991248</v>
      </c>
    </row>
    <row r="47" spans="1:9" x14ac:dyDescent="0.25">
      <c r="A47" s="42" t="str">
        <f t="shared" si="3"/>
        <v>CARTAGENA</v>
      </c>
      <c r="B47" s="41">
        <f t="shared" si="4"/>
        <v>30860064</v>
      </c>
      <c r="C47" s="41">
        <f t="shared" si="5"/>
        <v>29558626</v>
      </c>
      <c r="D47" s="41">
        <f t="shared" si="6"/>
        <v>10</v>
      </c>
      <c r="E47" s="42" t="str">
        <f t="shared" si="2"/>
        <v>CARTAGENA</v>
      </c>
      <c r="F47" s="42">
        <f t="shared" si="7"/>
        <v>30860064</v>
      </c>
      <c r="G47" s="42">
        <f t="shared" si="8"/>
        <v>29558626</v>
      </c>
    </row>
    <row r="48" spans="1:9" x14ac:dyDescent="0.25">
      <c r="A48" s="42" t="str">
        <f t="shared" si="3"/>
        <v>CASTELLON</v>
      </c>
      <c r="B48" s="41">
        <f t="shared" si="4"/>
        <v>17081184</v>
      </c>
      <c r="C48" s="41">
        <f t="shared" si="5"/>
        <v>14756545</v>
      </c>
      <c r="D48" s="41">
        <f t="shared" si="6"/>
        <v>19</v>
      </c>
      <c r="E48" s="42" t="str">
        <f t="shared" si="2"/>
        <v>MALAGA</v>
      </c>
      <c r="F48" s="42">
        <f t="shared" si="7"/>
        <v>26888292</v>
      </c>
      <c r="G48" s="42">
        <f t="shared" si="8"/>
        <v>29016570</v>
      </c>
    </row>
    <row r="49" spans="1:7" x14ac:dyDescent="0.25">
      <c r="A49" s="42" t="str">
        <f t="shared" si="3"/>
        <v>CEUTA</v>
      </c>
      <c r="B49" s="41">
        <f t="shared" si="4"/>
        <v>48026547</v>
      </c>
      <c r="C49" s="41">
        <f t="shared" si="5"/>
        <v>50378191</v>
      </c>
      <c r="D49" s="41">
        <f t="shared" si="6"/>
        <v>7</v>
      </c>
      <c r="E49" s="42" t="str">
        <f t="shared" si="2"/>
        <v>VIGO</v>
      </c>
      <c r="F49" s="42">
        <f t="shared" si="7"/>
        <v>24452821</v>
      </c>
      <c r="G49" s="42">
        <f t="shared" si="8"/>
        <v>25067291</v>
      </c>
    </row>
    <row r="50" spans="1:7" x14ac:dyDescent="0.25">
      <c r="A50" s="42" t="str">
        <f t="shared" si="3"/>
        <v>FERROL-SAN CIBRAO</v>
      </c>
      <c r="B50" s="41">
        <f t="shared" si="4"/>
        <v>14198872</v>
      </c>
      <c r="C50" s="41">
        <f t="shared" si="5"/>
        <v>13582251</v>
      </c>
      <c r="D50" s="41">
        <f t="shared" si="6"/>
        <v>22</v>
      </c>
      <c r="E50" s="42" t="str">
        <f t="shared" si="2"/>
        <v>MELILLA</v>
      </c>
      <c r="F50" s="42">
        <f t="shared" si="7"/>
        <v>23859668</v>
      </c>
      <c r="G50" s="42">
        <f t="shared" si="8"/>
        <v>23045278</v>
      </c>
    </row>
    <row r="51" spans="1:7" x14ac:dyDescent="0.25">
      <c r="A51" s="42" t="str">
        <f t="shared" si="3"/>
        <v>GIJON</v>
      </c>
      <c r="B51" s="41">
        <f t="shared" si="4"/>
        <v>18356409</v>
      </c>
      <c r="C51" s="41">
        <f t="shared" si="5"/>
        <v>16819634</v>
      </c>
      <c r="D51" s="41">
        <f t="shared" si="6"/>
        <v>17</v>
      </c>
      <c r="E51" s="42" t="str">
        <f t="shared" si="2"/>
        <v>SANTANDER</v>
      </c>
      <c r="F51" s="42">
        <f t="shared" si="7"/>
        <v>23041830</v>
      </c>
      <c r="G51" s="42">
        <f t="shared" si="8"/>
        <v>17682815</v>
      </c>
    </row>
    <row r="52" spans="1:7" x14ac:dyDescent="0.25">
      <c r="A52" s="42" t="str">
        <f t="shared" si="3"/>
        <v>HUELVA</v>
      </c>
      <c r="B52" s="41">
        <f t="shared" si="4"/>
        <v>22583004</v>
      </c>
      <c r="C52" s="41">
        <f t="shared" si="5"/>
        <v>22620362</v>
      </c>
      <c r="D52" s="41">
        <f t="shared" si="6"/>
        <v>15</v>
      </c>
      <c r="E52" s="42" t="str">
        <f t="shared" si="2"/>
        <v>HUELVA</v>
      </c>
      <c r="F52" s="42">
        <f t="shared" si="7"/>
        <v>22583004</v>
      </c>
      <c r="G52" s="42">
        <f t="shared" si="8"/>
        <v>22620362</v>
      </c>
    </row>
    <row r="53" spans="1:7" x14ac:dyDescent="0.25">
      <c r="A53" s="42" t="str">
        <f t="shared" si="3"/>
        <v>LAS PALMAS</v>
      </c>
      <c r="B53" s="41">
        <f t="shared" si="4"/>
        <v>166365114</v>
      </c>
      <c r="C53" s="41">
        <f t="shared" si="5"/>
        <v>165313955</v>
      </c>
      <c r="D53" s="41">
        <f t="shared" si="6"/>
        <v>4</v>
      </c>
      <c r="E53" s="42" t="str">
        <f t="shared" si="2"/>
        <v>BAHIA DE CADIZ</v>
      </c>
      <c r="F53" s="42">
        <f t="shared" si="7"/>
        <v>20841299</v>
      </c>
      <c r="G53" s="42">
        <f t="shared" si="8"/>
        <v>21427073</v>
      </c>
    </row>
    <row r="54" spans="1:7" x14ac:dyDescent="0.25">
      <c r="A54" s="42" t="str">
        <f t="shared" si="3"/>
        <v>MALAGA</v>
      </c>
      <c r="B54" s="41">
        <f t="shared" si="4"/>
        <v>26888292</v>
      </c>
      <c r="C54" s="41">
        <f t="shared" si="5"/>
        <v>29016570</v>
      </c>
      <c r="D54" s="41">
        <f t="shared" si="6"/>
        <v>11</v>
      </c>
      <c r="E54" s="42" t="str">
        <f t="shared" si="2"/>
        <v>GIJON</v>
      </c>
      <c r="F54" s="42">
        <f t="shared" si="7"/>
        <v>18356409</v>
      </c>
      <c r="G54" s="42">
        <f t="shared" si="8"/>
        <v>16819634</v>
      </c>
    </row>
    <row r="55" spans="1:7" x14ac:dyDescent="0.25">
      <c r="A55" s="42" t="str">
        <f t="shared" si="3"/>
        <v>MARIN Y RIA DE PONTEVEDRA</v>
      </c>
      <c r="B55" s="41">
        <f t="shared" si="4"/>
        <v>3017409</v>
      </c>
      <c r="C55" s="41">
        <f t="shared" si="5"/>
        <v>3319593</v>
      </c>
      <c r="D55" s="41">
        <f t="shared" si="6"/>
        <v>27</v>
      </c>
      <c r="E55" s="42" t="str">
        <f t="shared" si="2"/>
        <v>ALMERIA</v>
      </c>
      <c r="F55" s="42">
        <f t="shared" ref="F55:F65" si="9">LOOKUP(E55,$A$38:$A$65,$B$38:$B$65)</f>
        <v>17469133</v>
      </c>
      <c r="G55" s="42">
        <f t="shared" si="8"/>
        <v>17113023</v>
      </c>
    </row>
    <row r="56" spans="1:7" x14ac:dyDescent="0.25">
      <c r="A56" s="42" t="str">
        <f t="shared" si="3"/>
        <v>MELILLA</v>
      </c>
      <c r="B56" s="41">
        <f t="shared" si="4"/>
        <v>23859668</v>
      </c>
      <c r="C56" s="41">
        <f t="shared" si="5"/>
        <v>23045278</v>
      </c>
      <c r="D56" s="41">
        <f t="shared" si="6"/>
        <v>13</v>
      </c>
      <c r="E56" s="42" t="str">
        <f t="shared" si="2"/>
        <v>CASTELLON</v>
      </c>
      <c r="F56" s="42">
        <f t="shared" si="9"/>
        <v>17081184</v>
      </c>
      <c r="G56" s="42">
        <f t="shared" si="8"/>
        <v>14756545</v>
      </c>
    </row>
    <row r="57" spans="1:7" x14ac:dyDescent="0.25">
      <c r="A57" s="42" t="str">
        <f t="shared" si="3"/>
        <v>MOTRIL</v>
      </c>
      <c r="B57" s="41">
        <f t="shared" si="4"/>
        <v>15080284</v>
      </c>
      <c r="C57" s="41">
        <f t="shared" si="5"/>
        <v>13913564</v>
      </c>
      <c r="D57" s="41">
        <f t="shared" si="6"/>
        <v>20</v>
      </c>
      <c r="E57" s="42" t="str">
        <f t="shared" si="2"/>
        <v>MOTRIL</v>
      </c>
      <c r="F57" s="42">
        <f t="shared" si="9"/>
        <v>15080284</v>
      </c>
      <c r="G57" s="42">
        <f t="shared" si="8"/>
        <v>13913564</v>
      </c>
    </row>
    <row r="58" spans="1:7" x14ac:dyDescent="0.25">
      <c r="A58" s="42" t="str">
        <f t="shared" si="3"/>
        <v>PASAIA</v>
      </c>
      <c r="B58" s="41">
        <f t="shared" si="4"/>
        <v>5407068</v>
      </c>
      <c r="C58" s="41">
        <f t="shared" si="5"/>
        <v>5006028</v>
      </c>
      <c r="D58" s="41">
        <f t="shared" si="6"/>
        <v>24</v>
      </c>
      <c r="E58" s="42" t="str">
        <f t="shared" si="2"/>
        <v>A CORUÑA</v>
      </c>
      <c r="F58" s="42">
        <f t="shared" si="9"/>
        <v>14694944</v>
      </c>
      <c r="G58" s="42">
        <f t="shared" si="8"/>
        <v>15124156</v>
      </c>
    </row>
    <row r="59" spans="1:7" x14ac:dyDescent="0.25">
      <c r="A59" s="42" t="str">
        <f t="shared" si="3"/>
        <v>SANTA CRUZ DE TENERIFE</v>
      </c>
      <c r="B59" s="41">
        <f t="shared" si="4"/>
        <v>144291616</v>
      </c>
      <c r="C59" s="41">
        <f t="shared" si="5"/>
        <v>151074216</v>
      </c>
      <c r="D59" s="41">
        <f t="shared" si="6"/>
        <v>6</v>
      </c>
      <c r="E59" s="42" t="str">
        <f t="shared" si="2"/>
        <v>FERROL-SAN CIBRAO</v>
      </c>
      <c r="F59" s="42">
        <f t="shared" si="9"/>
        <v>14198872</v>
      </c>
      <c r="G59" s="42">
        <f t="shared" si="8"/>
        <v>13582251</v>
      </c>
    </row>
    <row r="60" spans="1:7" x14ac:dyDescent="0.25">
      <c r="A60" s="42" t="str">
        <f t="shared" si="3"/>
        <v>SANTANDER</v>
      </c>
      <c r="B60" s="41">
        <f t="shared" si="4"/>
        <v>23041830</v>
      </c>
      <c r="C60" s="41">
        <f t="shared" si="5"/>
        <v>17682815</v>
      </c>
      <c r="D60" s="41">
        <f t="shared" si="6"/>
        <v>14</v>
      </c>
      <c r="E60" s="42" t="str">
        <f t="shared" si="2"/>
        <v>ALICANTE</v>
      </c>
      <c r="F60" s="42">
        <f t="shared" si="9"/>
        <v>8525347</v>
      </c>
      <c r="G60" s="42">
        <f t="shared" si="8"/>
        <v>9359216</v>
      </c>
    </row>
    <row r="61" spans="1:7" x14ac:dyDescent="0.25">
      <c r="A61" s="42" t="str">
        <f t="shared" si="3"/>
        <v>SEVILLA</v>
      </c>
      <c r="B61" s="41">
        <f t="shared" si="4"/>
        <v>4429716</v>
      </c>
      <c r="C61" s="41">
        <f t="shared" si="5"/>
        <v>4447316</v>
      </c>
      <c r="D61" s="41">
        <f t="shared" si="6"/>
        <v>26</v>
      </c>
      <c r="E61" s="42" t="str">
        <f t="shared" si="2"/>
        <v>PASAIA</v>
      </c>
      <c r="F61" s="42">
        <f t="shared" si="9"/>
        <v>5407068</v>
      </c>
      <c r="G61" s="42">
        <f t="shared" si="8"/>
        <v>5006028</v>
      </c>
    </row>
    <row r="62" spans="1:7" x14ac:dyDescent="0.25">
      <c r="A62" s="42" t="str">
        <f t="shared" si="3"/>
        <v>TARRAGONA</v>
      </c>
      <c r="B62" s="41">
        <f t="shared" si="4"/>
        <v>34417205</v>
      </c>
      <c r="C62" s="41">
        <f t="shared" si="5"/>
        <v>30991248</v>
      </c>
      <c r="D62" s="41">
        <f t="shared" si="6"/>
        <v>9</v>
      </c>
      <c r="E62" s="42" t="str">
        <f t="shared" si="2"/>
        <v>AVILES</v>
      </c>
      <c r="F62" s="42">
        <f t="shared" si="9"/>
        <v>4767518</v>
      </c>
      <c r="G62" s="42">
        <f t="shared" si="8"/>
        <v>4823576</v>
      </c>
    </row>
    <row r="63" spans="1:7" x14ac:dyDescent="0.25">
      <c r="A63" s="42" t="str">
        <f t="shared" si="3"/>
        <v>VALENCIA</v>
      </c>
      <c r="B63" s="41">
        <f t="shared" si="4"/>
        <v>182616268</v>
      </c>
      <c r="C63" s="41">
        <f t="shared" si="5"/>
        <v>177971770</v>
      </c>
      <c r="D63" s="41">
        <f t="shared" si="6"/>
        <v>3</v>
      </c>
      <c r="E63" s="42" t="str">
        <f t="shared" si="2"/>
        <v>SEVILLA</v>
      </c>
      <c r="F63" s="42">
        <f t="shared" si="9"/>
        <v>4429716</v>
      </c>
      <c r="G63" s="42">
        <f t="shared" si="8"/>
        <v>4447316</v>
      </c>
    </row>
    <row r="64" spans="1:7" x14ac:dyDescent="0.25">
      <c r="A64" s="42" t="str">
        <f t="shared" si="3"/>
        <v>VIGO</v>
      </c>
      <c r="B64" s="41">
        <f t="shared" si="4"/>
        <v>24452821</v>
      </c>
      <c r="C64" s="41">
        <f t="shared" si="5"/>
        <v>25067291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3017409</v>
      </c>
      <c r="G64" s="42">
        <f t="shared" si="8"/>
        <v>3319593</v>
      </c>
    </row>
    <row r="65" spans="1:7" x14ac:dyDescent="0.25">
      <c r="A65" s="42" t="str">
        <f t="shared" si="3"/>
        <v>VILAGARCIA</v>
      </c>
      <c r="B65" s="41">
        <f t="shared" si="4"/>
        <v>1381761</v>
      </c>
      <c r="C65" s="41">
        <f t="shared" si="5"/>
        <v>1355336</v>
      </c>
      <c r="D65" s="41">
        <f t="shared" si="6"/>
        <v>28</v>
      </c>
      <c r="E65" s="42" t="str">
        <f t="shared" si="2"/>
        <v>VILAGARCIA</v>
      </c>
      <c r="F65" s="42">
        <f t="shared" si="9"/>
        <v>1381761</v>
      </c>
      <c r="G65" s="42">
        <f t="shared" si="8"/>
        <v>1355336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2" s="45" customFormat="1" ht="22.5" customHeight="1" x14ac:dyDescent="0.35">
      <c r="F1" s="46" t="s">
        <v>93</v>
      </c>
    </row>
    <row r="2" spans="1:12" s="45" customFormat="1" ht="21" x14ac:dyDescent="0.35">
      <c r="F2" s="46"/>
    </row>
    <row r="5" spans="1:12" x14ac:dyDescent="0.25">
      <c r="A5" s="97" t="s">
        <v>97</v>
      </c>
      <c r="B5" s="95" t="str">
        <f>'Resumen general'!D6</f>
        <v>Mes Octubre</v>
      </c>
      <c r="C5" s="96"/>
      <c r="D5" s="95" t="str">
        <f>'Resumen general'!F6</f>
        <v>Acumulado desde Enero</v>
      </c>
      <c r="E5" s="96"/>
      <c r="F5" s="96"/>
      <c r="L5" s="48">
        <f>'Resumen general'!I4</f>
        <v>41977</v>
      </c>
    </row>
    <row r="6" spans="1:12" x14ac:dyDescent="0.25">
      <c r="A6" s="98"/>
      <c r="B6" s="49">
        <f>'Resumen general'!D7</f>
        <v>2013</v>
      </c>
      <c r="C6" s="49">
        <f>'Resumen general'!E7</f>
        <v>2014</v>
      </c>
      <c r="D6" s="49">
        <f>'Resumen general'!F7</f>
        <v>2013</v>
      </c>
      <c r="E6" s="49">
        <f>'Resumen general'!G7</f>
        <v>2014</v>
      </c>
      <c r="F6" s="49" t="s">
        <v>43</v>
      </c>
    </row>
    <row r="7" spans="1:12" x14ac:dyDescent="0.25">
      <c r="A7" s="50" t="s">
        <v>44</v>
      </c>
      <c r="B7" s="51">
        <v>15</v>
      </c>
      <c r="C7" s="51">
        <v>11</v>
      </c>
      <c r="D7" s="51">
        <v>95</v>
      </c>
      <c r="E7" s="51">
        <v>77</v>
      </c>
      <c r="F7" s="52">
        <f>((E7*100)/D7)-100</f>
        <v>-18.94736842105263</v>
      </c>
      <c r="G7" s="53"/>
      <c r="H7" s="53"/>
      <c r="I7" s="53"/>
    </row>
    <row r="8" spans="1:12" x14ac:dyDescent="0.25">
      <c r="A8" s="54" t="s">
        <v>45</v>
      </c>
      <c r="B8" s="55">
        <v>6</v>
      </c>
      <c r="C8" s="55">
        <v>5</v>
      </c>
      <c r="D8" s="55">
        <v>25</v>
      </c>
      <c r="E8" s="55">
        <v>27</v>
      </c>
      <c r="F8" s="56">
        <f t="shared" ref="F8:F35" si="0">((E8*100)/D8)-100</f>
        <v>8</v>
      </c>
      <c r="G8" s="53"/>
      <c r="H8" s="53"/>
      <c r="I8" s="53"/>
    </row>
    <row r="9" spans="1:12" x14ac:dyDescent="0.25">
      <c r="A9" s="50" t="s">
        <v>46</v>
      </c>
      <c r="B9" s="51">
        <v>1</v>
      </c>
      <c r="C9" s="51">
        <v>4</v>
      </c>
      <c r="D9" s="51">
        <v>20</v>
      </c>
      <c r="E9" s="51">
        <v>19</v>
      </c>
      <c r="F9" s="52">
        <f t="shared" si="0"/>
        <v>-5</v>
      </c>
      <c r="G9" s="53"/>
      <c r="H9" s="53"/>
      <c r="I9" s="53"/>
    </row>
    <row r="10" spans="1:12" x14ac:dyDescent="0.25">
      <c r="A10" s="54" t="s">
        <v>47</v>
      </c>
      <c r="B10" s="55">
        <v>1</v>
      </c>
      <c r="C10" s="55">
        <v>0</v>
      </c>
      <c r="D10" s="55">
        <v>4</v>
      </c>
      <c r="E10" s="55">
        <v>1</v>
      </c>
      <c r="F10" s="56">
        <f t="shared" si="0"/>
        <v>-75</v>
      </c>
      <c r="G10" s="53"/>
      <c r="H10" s="53"/>
      <c r="I10" s="53"/>
    </row>
    <row r="11" spans="1:12" x14ac:dyDescent="0.25">
      <c r="A11" s="50" t="s">
        <v>48</v>
      </c>
      <c r="B11" s="51">
        <v>1</v>
      </c>
      <c r="C11" s="51">
        <v>0</v>
      </c>
      <c r="D11" s="51">
        <v>2</v>
      </c>
      <c r="E11" s="51">
        <v>0</v>
      </c>
      <c r="F11" s="57">
        <f t="shared" si="0"/>
        <v>-100</v>
      </c>
      <c r="G11" s="53"/>
      <c r="H11" s="53"/>
      <c r="I11" s="53"/>
    </row>
    <row r="12" spans="1:12" x14ac:dyDescent="0.25">
      <c r="A12" s="54" t="s">
        <v>49</v>
      </c>
      <c r="B12" s="55">
        <v>41</v>
      </c>
      <c r="C12" s="55">
        <v>35</v>
      </c>
      <c r="D12" s="55">
        <v>250</v>
      </c>
      <c r="E12" s="55">
        <v>233</v>
      </c>
      <c r="F12" s="56">
        <f t="shared" si="0"/>
        <v>-6.7999999999999972</v>
      </c>
      <c r="G12" s="53"/>
      <c r="H12" s="53"/>
      <c r="I12" s="53"/>
    </row>
    <row r="13" spans="1:12" x14ac:dyDescent="0.25">
      <c r="A13" s="50" t="s">
        <v>50</v>
      </c>
      <c r="B13" s="51">
        <v>109</v>
      </c>
      <c r="C13" s="51">
        <v>88</v>
      </c>
      <c r="D13" s="51">
        <v>627</v>
      </c>
      <c r="E13" s="51">
        <v>622</v>
      </c>
      <c r="F13" s="52">
        <f t="shared" si="0"/>
        <v>-0.79744816586921274</v>
      </c>
      <c r="G13" s="53"/>
      <c r="H13" s="53"/>
      <c r="I13" s="53"/>
    </row>
    <row r="14" spans="1:12" x14ac:dyDescent="0.25">
      <c r="A14" s="54" t="s">
        <v>51</v>
      </c>
      <c r="B14" s="55">
        <v>103</v>
      </c>
      <c r="C14" s="55">
        <v>104</v>
      </c>
      <c r="D14" s="55">
        <v>719</v>
      </c>
      <c r="E14" s="55">
        <v>658</v>
      </c>
      <c r="F14" s="56">
        <f t="shared" si="0"/>
        <v>-8.4840055632823379</v>
      </c>
      <c r="G14" s="53"/>
      <c r="H14" s="53"/>
      <c r="I14" s="53"/>
    </row>
    <row r="15" spans="1:12" x14ac:dyDescent="0.25">
      <c r="A15" s="50" t="s">
        <v>52</v>
      </c>
      <c r="B15" s="51">
        <v>5</v>
      </c>
      <c r="C15" s="51">
        <v>9</v>
      </c>
      <c r="D15" s="51">
        <v>43</v>
      </c>
      <c r="E15" s="51">
        <v>58</v>
      </c>
      <c r="F15" s="52">
        <f t="shared" si="0"/>
        <v>34.883720930232556</v>
      </c>
      <c r="G15" s="53"/>
      <c r="H15" s="53"/>
      <c r="I15" s="53"/>
    </row>
    <row r="16" spans="1:12" x14ac:dyDescent="0.25">
      <c r="A16" s="54" t="s">
        <v>53</v>
      </c>
      <c r="B16" s="55">
        <v>19</v>
      </c>
      <c r="C16" s="55">
        <v>18</v>
      </c>
      <c r="D16" s="55">
        <v>96</v>
      </c>
      <c r="E16" s="55">
        <v>88</v>
      </c>
      <c r="F16" s="56">
        <f t="shared" si="0"/>
        <v>-8.3333333333333286</v>
      </c>
      <c r="G16" s="53"/>
      <c r="H16" s="53"/>
      <c r="I16" s="53"/>
    </row>
    <row r="17" spans="1:9" x14ac:dyDescent="0.25">
      <c r="A17" s="50" t="s">
        <v>54</v>
      </c>
      <c r="B17" s="51">
        <v>0</v>
      </c>
      <c r="C17" s="51">
        <v>0</v>
      </c>
      <c r="D17" s="51">
        <v>1</v>
      </c>
      <c r="E17" s="51">
        <v>0</v>
      </c>
      <c r="F17" s="52">
        <f t="shared" si="0"/>
        <v>-100</v>
      </c>
      <c r="G17" s="53"/>
      <c r="H17" s="53"/>
      <c r="I17" s="53"/>
    </row>
    <row r="18" spans="1:9" x14ac:dyDescent="0.25">
      <c r="A18" s="54" t="s">
        <v>55</v>
      </c>
      <c r="B18" s="55">
        <v>1</v>
      </c>
      <c r="C18" s="55">
        <v>0</v>
      </c>
      <c r="D18" s="55">
        <v>3</v>
      </c>
      <c r="E18" s="55">
        <v>6</v>
      </c>
      <c r="F18" s="56">
        <f t="shared" si="0"/>
        <v>100</v>
      </c>
      <c r="G18" s="53"/>
      <c r="H18" s="53"/>
      <c r="I18" s="53"/>
    </row>
    <row r="19" spans="1:9" x14ac:dyDescent="0.25">
      <c r="A19" s="50" t="s">
        <v>56</v>
      </c>
      <c r="B19" s="51">
        <v>1</v>
      </c>
      <c r="C19" s="51">
        <v>5</v>
      </c>
      <c r="D19" s="51">
        <v>6</v>
      </c>
      <c r="E19" s="51">
        <v>23</v>
      </c>
      <c r="F19" s="52">
        <f t="shared" si="0"/>
        <v>283.33333333333331</v>
      </c>
      <c r="G19" s="53"/>
      <c r="H19" s="53"/>
      <c r="I19" s="53"/>
    </row>
    <row r="20" spans="1:9" x14ac:dyDescent="0.25">
      <c r="A20" s="54" t="s">
        <v>57</v>
      </c>
      <c r="B20" s="55">
        <v>2</v>
      </c>
      <c r="C20" s="55">
        <v>2</v>
      </c>
      <c r="D20" s="55">
        <v>10</v>
      </c>
      <c r="E20" s="55">
        <v>9</v>
      </c>
      <c r="F20" s="56">
        <f t="shared" si="0"/>
        <v>-10</v>
      </c>
      <c r="G20" s="53"/>
      <c r="H20" s="53"/>
      <c r="I20" s="53"/>
    </row>
    <row r="21" spans="1:9" x14ac:dyDescent="0.25">
      <c r="A21" s="50" t="s">
        <v>58</v>
      </c>
      <c r="B21" s="51">
        <v>0</v>
      </c>
      <c r="C21" s="51">
        <v>0</v>
      </c>
      <c r="D21" s="51">
        <v>1</v>
      </c>
      <c r="E21" s="51">
        <v>1</v>
      </c>
      <c r="F21" s="57">
        <f t="shared" si="0"/>
        <v>0</v>
      </c>
      <c r="G21" s="53"/>
      <c r="H21" s="53"/>
      <c r="I21" s="53"/>
    </row>
    <row r="22" spans="1:9" x14ac:dyDescent="0.25">
      <c r="A22" s="54" t="s">
        <v>59</v>
      </c>
      <c r="B22" s="55">
        <v>40</v>
      </c>
      <c r="C22" s="55">
        <v>42</v>
      </c>
      <c r="D22" s="55">
        <v>291</v>
      </c>
      <c r="E22" s="55">
        <v>341</v>
      </c>
      <c r="F22" s="56">
        <f t="shared" si="0"/>
        <v>17.182130584192436</v>
      </c>
      <c r="G22" s="53"/>
      <c r="H22" s="53"/>
      <c r="I22" s="53"/>
    </row>
    <row r="23" spans="1:9" x14ac:dyDescent="0.25">
      <c r="A23" s="50" t="s">
        <v>60</v>
      </c>
      <c r="B23" s="51">
        <v>41</v>
      </c>
      <c r="C23" s="51">
        <v>37</v>
      </c>
      <c r="D23" s="51">
        <v>202</v>
      </c>
      <c r="E23" s="51">
        <v>179</v>
      </c>
      <c r="F23" s="52">
        <f t="shared" si="0"/>
        <v>-11.386138613861391</v>
      </c>
      <c r="G23" s="53"/>
      <c r="H23" s="53"/>
      <c r="I23" s="53"/>
    </row>
    <row r="24" spans="1:9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62</v>
      </c>
      <c r="B25" s="51">
        <v>0</v>
      </c>
      <c r="C25" s="51">
        <v>0</v>
      </c>
      <c r="D25" s="51">
        <v>5</v>
      </c>
      <c r="E25" s="51">
        <v>1</v>
      </c>
      <c r="F25" s="52">
        <f t="shared" si="0"/>
        <v>-80</v>
      </c>
      <c r="G25" s="53"/>
      <c r="H25" s="53"/>
      <c r="I25" s="53"/>
    </row>
    <row r="26" spans="1:9" x14ac:dyDescent="0.25">
      <c r="A26" s="54" t="s">
        <v>63</v>
      </c>
      <c r="B26" s="55">
        <v>6</v>
      </c>
      <c r="C26" s="55">
        <v>8</v>
      </c>
      <c r="D26" s="55">
        <v>24</v>
      </c>
      <c r="E26" s="55">
        <v>28</v>
      </c>
      <c r="F26" s="56">
        <f t="shared" si="0"/>
        <v>16.666666666666671</v>
      </c>
      <c r="G26" s="53"/>
      <c r="H26" s="53"/>
      <c r="I26" s="53"/>
    </row>
    <row r="27" spans="1:9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65</v>
      </c>
      <c r="B28" s="55">
        <v>36</v>
      </c>
      <c r="C28" s="55">
        <v>37</v>
      </c>
      <c r="D28" s="55">
        <v>335</v>
      </c>
      <c r="E28" s="55">
        <v>335</v>
      </c>
      <c r="F28" s="56">
        <f t="shared" si="0"/>
        <v>0</v>
      </c>
      <c r="G28" s="53"/>
      <c r="H28" s="53"/>
      <c r="I28" s="53"/>
    </row>
    <row r="29" spans="1:9" x14ac:dyDescent="0.25">
      <c r="A29" s="50" t="s">
        <v>66</v>
      </c>
      <c r="B29" s="51">
        <v>1</v>
      </c>
      <c r="C29" s="51">
        <v>2</v>
      </c>
      <c r="D29" s="51">
        <v>12</v>
      </c>
      <c r="E29" s="51">
        <v>10</v>
      </c>
      <c r="F29" s="52">
        <f t="shared" si="0"/>
        <v>-16.666666666666671</v>
      </c>
      <c r="G29" s="53"/>
      <c r="H29" s="53"/>
      <c r="I29" s="53"/>
    </row>
    <row r="30" spans="1:9" x14ac:dyDescent="0.25">
      <c r="A30" s="54" t="s">
        <v>67</v>
      </c>
      <c r="B30" s="55">
        <v>8</v>
      </c>
      <c r="C30" s="55">
        <v>11</v>
      </c>
      <c r="D30" s="55">
        <v>49</v>
      </c>
      <c r="E30" s="55">
        <v>55</v>
      </c>
      <c r="F30" s="56">
        <f t="shared" si="0"/>
        <v>12.244897959183675</v>
      </c>
      <c r="G30" s="53"/>
      <c r="H30" s="53"/>
      <c r="I30" s="53"/>
    </row>
    <row r="31" spans="1:9" x14ac:dyDescent="0.25">
      <c r="A31" s="50" t="s">
        <v>68</v>
      </c>
      <c r="B31" s="51">
        <v>1</v>
      </c>
      <c r="C31" s="51">
        <v>0</v>
      </c>
      <c r="D31" s="51">
        <v>3</v>
      </c>
      <c r="E31" s="51">
        <v>2</v>
      </c>
      <c r="F31" s="52">
        <f t="shared" si="0"/>
        <v>-33.333333333333329</v>
      </c>
      <c r="G31" s="53"/>
      <c r="H31" s="53"/>
      <c r="I31" s="53"/>
    </row>
    <row r="32" spans="1:9" x14ac:dyDescent="0.25">
      <c r="A32" s="54" t="s">
        <v>69</v>
      </c>
      <c r="B32" s="55">
        <v>41</v>
      </c>
      <c r="C32" s="55">
        <v>37</v>
      </c>
      <c r="D32" s="55">
        <v>184</v>
      </c>
      <c r="E32" s="55">
        <v>160</v>
      </c>
      <c r="F32" s="56">
        <f t="shared" si="0"/>
        <v>-13.043478260869563</v>
      </c>
      <c r="G32" s="53"/>
      <c r="H32" s="53"/>
      <c r="I32" s="53"/>
    </row>
    <row r="33" spans="1:9" x14ac:dyDescent="0.25">
      <c r="A33" s="50" t="s">
        <v>70</v>
      </c>
      <c r="B33" s="51">
        <v>14</v>
      </c>
      <c r="C33" s="51">
        <v>16</v>
      </c>
      <c r="D33" s="51">
        <v>81</v>
      </c>
      <c r="E33" s="51">
        <v>74</v>
      </c>
      <c r="F33" s="52">
        <f t="shared" si="0"/>
        <v>-8.6419753086419746</v>
      </c>
      <c r="G33" s="53"/>
      <c r="H33" s="53"/>
      <c r="I33" s="53"/>
    </row>
    <row r="34" spans="1:9" x14ac:dyDescent="0.25">
      <c r="A34" s="54" t="s">
        <v>71</v>
      </c>
      <c r="B34" s="55">
        <v>0</v>
      </c>
      <c r="C34" s="55">
        <v>0</v>
      </c>
      <c r="D34" s="55">
        <v>6</v>
      </c>
      <c r="E34" s="55">
        <v>5</v>
      </c>
      <c r="F34" s="56">
        <f t="shared" si="0"/>
        <v>-16.666666666666671</v>
      </c>
      <c r="G34" s="53"/>
      <c r="H34" s="53"/>
      <c r="I34" s="53"/>
    </row>
    <row r="35" spans="1:9" x14ac:dyDescent="0.25">
      <c r="A35" s="59" t="s">
        <v>72</v>
      </c>
      <c r="B35" s="60">
        <f>SUM(B7:B34)</f>
        <v>493</v>
      </c>
      <c r="C35" s="60">
        <f t="shared" ref="C35:E35" si="1">SUM(C7:C34)</f>
        <v>471</v>
      </c>
      <c r="D35" s="60">
        <f t="shared" si="1"/>
        <v>3094</v>
      </c>
      <c r="E35" s="60">
        <f t="shared" si="1"/>
        <v>3012</v>
      </c>
      <c r="F35" s="61">
        <f t="shared" si="0"/>
        <v>-2.650290885585008</v>
      </c>
      <c r="G35" s="53"/>
      <c r="H35" s="53"/>
      <c r="I35" s="53"/>
    </row>
    <row r="36" spans="1:9" x14ac:dyDescent="0.25">
      <c r="A36" s="62"/>
      <c r="B36" s="62"/>
      <c r="C36" s="62"/>
      <c r="D36" s="62"/>
      <c r="E36" s="62"/>
      <c r="F36" s="62"/>
      <c r="G36" s="62"/>
    </row>
    <row r="37" spans="1:9" x14ac:dyDescent="0.25">
      <c r="A37" s="62"/>
      <c r="B37" s="62">
        <f>E6</f>
        <v>2014</v>
      </c>
      <c r="C37" s="62">
        <f>D6</f>
        <v>2013</v>
      </c>
      <c r="D37" s="62"/>
      <c r="E37" s="62"/>
      <c r="F37" s="62">
        <f>B37</f>
        <v>2014</v>
      </c>
      <c r="G37" s="62">
        <f>C37</f>
        <v>2013</v>
      </c>
    </row>
    <row r="38" spans="1:9" x14ac:dyDescent="0.25">
      <c r="A38" s="62" t="str">
        <f>A7</f>
        <v>A CORUÑA</v>
      </c>
      <c r="B38" s="63">
        <f>E7</f>
        <v>77</v>
      </c>
      <c r="C38" s="63">
        <f>D7</f>
        <v>95</v>
      </c>
      <c r="D38" s="63">
        <f>_xlfn.RANK.EQ(B38,$B$38:$B$65)+COUNTIF($B$38:$B$65,B38)-1</f>
        <v>9</v>
      </c>
      <c r="E38" s="62" t="str">
        <f t="shared" ref="E38:E65" si="2">INDEX($A$38:$B$65,MATCH(ROW()-37,$D$38:$D$65,0),1)</f>
        <v>BARCELONA</v>
      </c>
      <c r="F38" s="62">
        <f>LOOKUP(E38,$A$38:$A$65,$B$38:$B$65)</f>
        <v>658</v>
      </c>
      <c r="G38" s="62">
        <f>LOOKUP(E38,$A$38:$A$65,$C$38:$C$65)</f>
        <v>719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27</v>
      </c>
      <c r="C39" s="63">
        <f t="shared" ref="C39:C65" si="5">D8</f>
        <v>25</v>
      </c>
      <c r="D39" s="63">
        <f t="shared" ref="D39:D65" si="6">_xlfn.RANK.EQ(B39,$B$38:$B$65)+COUNTIF($B$38:$B$65,B39)-1</f>
        <v>14</v>
      </c>
      <c r="E39" s="62" t="str">
        <f t="shared" si="2"/>
        <v>BALEARES</v>
      </c>
      <c r="F39" s="62">
        <f t="shared" ref="F39:F54" si="7">LOOKUP(E39,$A$38:$A$65,$B$38:$B$65)</f>
        <v>622</v>
      </c>
      <c r="G39" s="62">
        <f t="shared" ref="G39:G65" si="8">LOOKUP(E39,$A$38:$A$65,$C$38:$C$65)</f>
        <v>627</v>
      </c>
    </row>
    <row r="40" spans="1:9" x14ac:dyDescent="0.25">
      <c r="A40" s="62" t="str">
        <f t="shared" si="3"/>
        <v>ALMERIA</v>
      </c>
      <c r="B40" s="63">
        <f t="shared" si="4"/>
        <v>19</v>
      </c>
      <c r="C40" s="63">
        <f t="shared" si="5"/>
        <v>20</v>
      </c>
      <c r="D40" s="63">
        <f t="shared" si="6"/>
        <v>16</v>
      </c>
      <c r="E40" s="62" t="str">
        <f t="shared" si="2"/>
        <v>LAS PALMAS</v>
      </c>
      <c r="F40" s="62">
        <f t="shared" si="7"/>
        <v>341</v>
      </c>
      <c r="G40" s="62">
        <f t="shared" si="8"/>
        <v>291</v>
      </c>
    </row>
    <row r="41" spans="1:9" x14ac:dyDescent="0.25">
      <c r="A41" s="62" t="str">
        <f t="shared" si="3"/>
        <v>AVILES</v>
      </c>
      <c r="B41" s="63">
        <f t="shared" si="4"/>
        <v>1</v>
      </c>
      <c r="C41" s="63">
        <f t="shared" si="5"/>
        <v>4</v>
      </c>
      <c r="D41" s="63">
        <f t="shared" si="6"/>
        <v>24</v>
      </c>
      <c r="E41" s="62" t="str">
        <f t="shared" si="2"/>
        <v>SANTA CRUZ DE TENERIFE</v>
      </c>
      <c r="F41" s="62">
        <f t="shared" si="7"/>
        <v>335</v>
      </c>
      <c r="G41" s="62">
        <f t="shared" si="8"/>
        <v>335</v>
      </c>
    </row>
    <row r="42" spans="1:9" x14ac:dyDescent="0.25">
      <c r="A42" s="62" t="str">
        <f t="shared" si="3"/>
        <v>BAHIA DE ALGECIRAS</v>
      </c>
      <c r="B42" s="63">
        <f t="shared" si="4"/>
        <v>0</v>
      </c>
      <c r="C42" s="63">
        <f t="shared" si="5"/>
        <v>2</v>
      </c>
      <c r="D42" s="63">
        <f t="shared" si="6"/>
        <v>28</v>
      </c>
      <c r="E42" s="62" t="str">
        <f t="shared" si="2"/>
        <v>BAHIA DE CADIZ</v>
      </c>
      <c r="F42" s="62">
        <f t="shared" si="7"/>
        <v>233</v>
      </c>
      <c r="G42" s="62">
        <f t="shared" si="8"/>
        <v>250</v>
      </c>
    </row>
    <row r="43" spans="1:9" x14ac:dyDescent="0.25">
      <c r="A43" s="62" t="str">
        <f t="shared" si="3"/>
        <v>BAHIA DE CADIZ</v>
      </c>
      <c r="B43" s="63">
        <f t="shared" si="4"/>
        <v>233</v>
      </c>
      <c r="C43" s="63">
        <f t="shared" si="5"/>
        <v>250</v>
      </c>
      <c r="D43" s="63">
        <f t="shared" si="6"/>
        <v>5</v>
      </c>
      <c r="E43" s="62" t="str">
        <f t="shared" si="2"/>
        <v>MALAGA</v>
      </c>
      <c r="F43" s="62">
        <f t="shared" si="7"/>
        <v>179</v>
      </c>
      <c r="G43" s="62">
        <f t="shared" si="8"/>
        <v>202</v>
      </c>
    </row>
    <row r="44" spans="1:9" x14ac:dyDescent="0.25">
      <c r="A44" s="62" t="str">
        <f t="shared" si="3"/>
        <v>BALEARES</v>
      </c>
      <c r="B44" s="63">
        <f t="shared" si="4"/>
        <v>622</v>
      </c>
      <c r="C44" s="63">
        <f t="shared" si="5"/>
        <v>627</v>
      </c>
      <c r="D44" s="63">
        <f t="shared" si="6"/>
        <v>2</v>
      </c>
      <c r="E44" s="62" t="str">
        <f t="shared" si="2"/>
        <v>VALENCIA</v>
      </c>
      <c r="F44" s="62">
        <f t="shared" si="7"/>
        <v>160</v>
      </c>
      <c r="G44" s="62">
        <f t="shared" si="8"/>
        <v>184</v>
      </c>
    </row>
    <row r="45" spans="1:9" x14ac:dyDescent="0.25">
      <c r="A45" s="62" t="str">
        <f t="shared" si="3"/>
        <v>BARCELONA</v>
      </c>
      <c r="B45" s="63">
        <f t="shared" si="4"/>
        <v>658</v>
      </c>
      <c r="C45" s="63">
        <f t="shared" si="5"/>
        <v>719</v>
      </c>
      <c r="D45" s="63">
        <f t="shared" si="6"/>
        <v>1</v>
      </c>
      <c r="E45" s="62" t="str">
        <f>INDEX($A$38:$B$65,MATCH(ROW()-37,$D$38:$D$65,0),1)</f>
        <v>CARTAGENA</v>
      </c>
      <c r="F45" s="62">
        <f t="shared" si="7"/>
        <v>88</v>
      </c>
      <c r="G45" s="62">
        <f t="shared" si="8"/>
        <v>96</v>
      </c>
    </row>
    <row r="46" spans="1:9" x14ac:dyDescent="0.25">
      <c r="A46" s="62" t="str">
        <f t="shared" si="3"/>
        <v>BILBAO</v>
      </c>
      <c r="B46" s="63">
        <f t="shared" si="4"/>
        <v>58</v>
      </c>
      <c r="C46" s="63">
        <f t="shared" si="5"/>
        <v>43</v>
      </c>
      <c r="D46" s="63">
        <f t="shared" si="6"/>
        <v>11</v>
      </c>
      <c r="E46" s="62" t="str">
        <f>A47</f>
        <v>CARTAGENA</v>
      </c>
      <c r="F46" s="62">
        <f>LOOKUP(E46,$A$38:$A$65,$B$38:$B$65)</f>
        <v>88</v>
      </c>
      <c r="G46" s="62">
        <f>LOOKUP(E46,$A$38:$A$65,$C$38:$C$65)</f>
        <v>96</v>
      </c>
    </row>
    <row r="47" spans="1:9" x14ac:dyDescent="0.25">
      <c r="A47" s="62" t="str">
        <f t="shared" si="3"/>
        <v>CARTAGENA</v>
      </c>
      <c r="B47" s="63">
        <f t="shared" si="4"/>
        <v>88</v>
      </c>
      <c r="C47" s="63">
        <f t="shared" si="5"/>
        <v>96</v>
      </c>
      <c r="D47" s="63">
        <f t="shared" si="6"/>
        <v>8</v>
      </c>
      <c r="E47" s="62" t="str">
        <f t="shared" si="2"/>
        <v>VIGO</v>
      </c>
      <c r="F47" s="62">
        <f t="shared" si="7"/>
        <v>74</v>
      </c>
      <c r="G47" s="62">
        <f t="shared" si="8"/>
        <v>81</v>
      </c>
    </row>
    <row r="48" spans="1:9" x14ac:dyDescent="0.25">
      <c r="A48" s="62" t="str">
        <f t="shared" si="3"/>
        <v>CASTELLON</v>
      </c>
      <c r="B48" s="63">
        <f t="shared" si="4"/>
        <v>0</v>
      </c>
      <c r="C48" s="63">
        <f t="shared" si="5"/>
        <v>1</v>
      </c>
      <c r="D48" s="63">
        <f t="shared" si="6"/>
        <v>28</v>
      </c>
      <c r="E48" s="62" t="str">
        <f t="shared" si="2"/>
        <v>BILBAO</v>
      </c>
      <c r="F48" s="62">
        <f t="shared" si="7"/>
        <v>58</v>
      </c>
      <c r="G48" s="62">
        <f t="shared" si="8"/>
        <v>43</v>
      </c>
    </row>
    <row r="49" spans="1:7" x14ac:dyDescent="0.25">
      <c r="A49" s="62" t="str">
        <f t="shared" si="3"/>
        <v>CEUTA</v>
      </c>
      <c r="B49" s="63">
        <f t="shared" si="4"/>
        <v>6</v>
      </c>
      <c r="C49" s="63">
        <f t="shared" si="5"/>
        <v>3</v>
      </c>
      <c r="D49" s="63">
        <f t="shared" si="6"/>
        <v>19</v>
      </c>
      <c r="E49" s="62" t="str">
        <f t="shared" si="2"/>
        <v>SEVILLA</v>
      </c>
      <c r="F49" s="62">
        <f t="shared" si="7"/>
        <v>55</v>
      </c>
      <c r="G49" s="62">
        <f t="shared" si="8"/>
        <v>49</v>
      </c>
    </row>
    <row r="50" spans="1:7" x14ac:dyDescent="0.25">
      <c r="A50" s="62" t="str">
        <f t="shared" si="3"/>
        <v>FERROL-SAN CIBRAO</v>
      </c>
      <c r="B50" s="63">
        <f t="shared" si="4"/>
        <v>23</v>
      </c>
      <c r="C50" s="63">
        <f t="shared" si="5"/>
        <v>6</v>
      </c>
      <c r="D50" s="63">
        <f t="shared" si="6"/>
        <v>15</v>
      </c>
      <c r="E50" s="62" t="str">
        <f t="shared" si="2"/>
        <v>MOTRIL</v>
      </c>
      <c r="F50" s="62">
        <f t="shared" si="7"/>
        <v>28</v>
      </c>
      <c r="G50" s="62">
        <f t="shared" si="8"/>
        <v>24</v>
      </c>
    </row>
    <row r="51" spans="1:7" x14ac:dyDescent="0.25">
      <c r="A51" s="62" t="str">
        <f t="shared" si="3"/>
        <v>GIJON</v>
      </c>
      <c r="B51" s="63">
        <f t="shared" si="4"/>
        <v>9</v>
      </c>
      <c r="C51" s="63">
        <f t="shared" si="5"/>
        <v>10</v>
      </c>
      <c r="D51" s="63">
        <f t="shared" si="6"/>
        <v>18</v>
      </c>
      <c r="E51" s="62" t="str">
        <f t="shared" si="2"/>
        <v>ALICANTE</v>
      </c>
      <c r="F51" s="62">
        <f t="shared" si="7"/>
        <v>27</v>
      </c>
      <c r="G51" s="62">
        <f t="shared" si="8"/>
        <v>25</v>
      </c>
    </row>
    <row r="52" spans="1:7" x14ac:dyDescent="0.25">
      <c r="A52" s="62" t="str">
        <f t="shared" si="3"/>
        <v>HUELVA</v>
      </c>
      <c r="B52" s="63">
        <f t="shared" si="4"/>
        <v>1</v>
      </c>
      <c r="C52" s="63">
        <f t="shared" si="5"/>
        <v>1</v>
      </c>
      <c r="D52" s="63">
        <f t="shared" si="6"/>
        <v>24</v>
      </c>
      <c r="E52" s="62" t="str">
        <f t="shared" si="2"/>
        <v>FERROL-SAN CIBRAO</v>
      </c>
      <c r="F52" s="62">
        <f t="shared" si="7"/>
        <v>23</v>
      </c>
      <c r="G52" s="62">
        <f t="shared" si="8"/>
        <v>6</v>
      </c>
    </row>
    <row r="53" spans="1:7" x14ac:dyDescent="0.25">
      <c r="A53" s="62" t="str">
        <f t="shared" si="3"/>
        <v>LAS PALMAS</v>
      </c>
      <c r="B53" s="63">
        <f t="shared" si="4"/>
        <v>341</v>
      </c>
      <c r="C53" s="63">
        <f t="shared" si="5"/>
        <v>291</v>
      </c>
      <c r="D53" s="63">
        <f t="shared" si="6"/>
        <v>3</v>
      </c>
      <c r="E53" s="62" t="str">
        <f t="shared" si="2"/>
        <v>ALMERIA</v>
      </c>
      <c r="F53" s="62">
        <f t="shared" si="7"/>
        <v>19</v>
      </c>
      <c r="G53" s="62">
        <f t="shared" si="8"/>
        <v>20</v>
      </c>
    </row>
    <row r="54" spans="1:7" x14ac:dyDescent="0.25">
      <c r="A54" s="62" t="str">
        <f t="shared" si="3"/>
        <v>MALAGA</v>
      </c>
      <c r="B54" s="63">
        <f t="shared" si="4"/>
        <v>179</v>
      </c>
      <c r="C54" s="63">
        <f t="shared" si="5"/>
        <v>202</v>
      </c>
      <c r="D54" s="63">
        <f t="shared" si="6"/>
        <v>6</v>
      </c>
      <c r="E54" s="62" t="str">
        <f t="shared" si="2"/>
        <v>SANTANDER</v>
      </c>
      <c r="F54" s="62">
        <f t="shared" si="7"/>
        <v>10</v>
      </c>
      <c r="G54" s="62">
        <f t="shared" si="8"/>
        <v>12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str">
        <f t="shared" si="2"/>
        <v>GIJON</v>
      </c>
      <c r="F55" s="62">
        <f t="shared" ref="F55:F65" si="9">LOOKUP(E55,$A$38:$A$65,$B$38:$B$65)</f>
        <v>9</v>
      </c>
      <c r="G55" s="62">
        <f t="shared" si="8"/>
        <v>10</v>
      </c>
    </row>
    <row r="56" spans="1:7" x14ac:dyDescent="0.25">
      <c r="A56" s="62" t="str">
        <f t="shared" si="3"/>
        <v>MELILLA</v>
      </c>
      <c r="B56" s="63">
        <f t="shared" si="4"/>
        <v>1</v>
      </c>
      <c r="C56" s="63">
        <f t="shared" si="5"/>
        <v>5</v>
      </c>
      <c r="D56" s="63">
        <f t="shared" si="6"/>
        <v>24</v>
      </c>
      <c r="E56" s="62" t="str">
        <f t="shared" si="2"/>
        <v>CEUTA</v>
      </c>
      <c r="F56" s="62">
        <f t="shared" si="9"/>
        <v>6</v>
      </c>
      <c r="G56" s="62">
        <f t="shared" si="8"/>
        <v>3</v>
      </c>
    </row>
    <row r="57" spans="1:7" x14ac:dyDescent="0.25">
      <c r="A57" s="62" t="str">
        <f t="shared" si="3"/>
        <v>MOTRIL</v>
      </c>
      <c r="B57" s="63">
        <f t="shared" si="4"/>
        <v>28</v>
      </c>
      <c r="C57" s="63">
        <f t="shared" si="5"/>
        <v>24</v>
      </c>
      <c r="D57" s="63">
        <f t="shared" si="6"/>
        <v>13</v>
      </c>
      <c r="E57" s="62" t="str">
        <f t="shared" si="2"/>
        <v>VILAGARCIA</v>
      </c>
      <c r="F57" s="62">
        <f t="shared" si="9"/>
        <v>5</v>
      </c>
      <c r="G57" s="62">
        <f t="shared" si="8"/>
        <v>6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str">
        <f t="shared" si="2"/>
        <v>TARRAGONA</v>
      </c>
      <c r="F58" s="62">
        <f t="shared" si="9"/>
        <v>2</v>
      </c>
      <c r="G58" s="62">
        <f t="shared" si="8"/>
        <v>3</v>
      </c>
    </row>
    <row r="59" spans="1:7" x14ac:dyDescent="0.25">
      <c r="A59" s="62" t="str">
        <f t="shared" si="3"/>
        <v>SANTA CRUZ DE TENERIFE</v>
      </c>
      <c r="B59" s="63">
        <f t="shared" si="4"/>
        <v>335</v>
      </c>
      <c r="C59" s="63">
        <f t="shared" si="5"/>
        <v>335</v>
      </c>
      <c r="D59" s="63">
        <f t="shared" si="6"/>
        <v>4</v>
      </c>
      <c r="E59" s="62" t="e">
        <f t="shared" si="2"/>
        <v>#N/A</v>
      </c>
      <c r="F59" s="62" t="e">
        <f t="shared" si="9"/>
        <v>#N/A</v>
      </c>
      <c r="G59" s="62" t="e">
        <f t="shared" si="8"/>
        <v>#N/A</v>
      </c>
    </row>
    <row r="60" spans="1:7" x14ac:dyDescent="0.25">
      <c r="A60" s="62" t="str">
        <f t="shared" si="3"/>
        <v>SANTANDER</v>
      </c>
      <c r="B60" s="63">
        <f t="shared" si="4"/>
        <v>10</v>
      </c>
      <c r="C60" s="63">
        <f t="shared" si="5"/>
        <v>12</v>
      </c>
      <c r="D60" s="63">
        <f t="shared" si="6"/>
        <v>17</v>
      </c>
      <c r="E60" s="62" t="e">
        <f t="shared" si="2"/>
        <v>#N/A</v>
      </c>
      <c r="F60" s="62" t="e">
        <f t="shared" si="9"/>
        <v>#N/A</v>
      </c>
      <c r="G60" s="62" t="e">
        <f t="shared" si="8"/>
        <v>#N/A</v>
      </c>
    </row>
    <row r="61" spans="1:7" x14ac:dyDescent="0.25">
      <c r="A61" s="62" t="str">
        <f t="shared" si="3"/>
        <v>SEVILLA</v>
      </c>
      <c r="B61" s="63">
        <f t="shared" si="4"/>
        <v>55</v>
      </c>
      <c r="C61" s="63">
        <f t="shared" si="5"/>
        <v>49</v>
      </c>
      <c r="D61" s="63">
        <f t="shared" si="6"/>
        <v>12</v>
      </c>
      <c r="E61" s="62" t="str">
        <f t="shared" si="2"/>
        <v>AVILES</v>
      </c>
      <c r="F61" s="62">
        <f t="shared" si="9"/>
        <v>1</v>
      </c>
      <c r="G61" s="62">
        <f t="shared" si="8"/>
        <v>4</v>
      </c>
    </row>
    <row r="62" spans="1:7" x14ac:dyDescent="0.25">
      <c r="A62" s="62" t="str">
        <f t="shared" si="3"/>
        <v>TARRAGONA</v>
      </c>
      <c r="B62" s="63">
        <f t="shared" si="4"/>
        <v>2</v>
      </c>
      <c r="C62" s="63">
        <f t="shared" si="5"/>
        <v>3</v>
      </c>
      <c r="D62" s="63">
        <f t="shared" si="6"/>
        <v>21</v>
      </c>
      <c r="E62" s="62" t="e">
        <f t="shared" si="2"/>
        <v>#N/A</v>
      </c>
      <c r="F62" s="62" t="e">
        <f t="shared" si="9"/>
        <v>#N/A</v>
      </c>
      <c r="G62" s="62" t="e">
        <f t="shared" si="8"/>
        <v>#N/A</v>
      </c>
    </row>
    <row r="63" spans="1:7" x14ac:dyDescent="0.25">
      <c r="A63" s="62" t="str">
        <f t="shared" si="3"/>
        <v>VALENCIA</v>
      </c>
      <c r="B63" s="63">
        <f t="shared" si="4"/>
        <v>160</v>
      </c>
      <c r="C63" s="63">
        <f t="shared" si="5"/>
        <v>184</v>
      </c>
      <c r="D63" s="63">
        <f t="shared" si="6"/>
        <v>7</v>
      </c>
      <c r="E63" s="62" t="e">
        <f t="shared" si="2"/>
        <v>#N/A</v>
      </c>
      <c r="F63" s="62" t="e">
        <f t="shared" si="9"/>
        <v>#N/A</v>
      </c>
      <c r="G63" s="62" t="e">
        <f t="shared" si="8"/>
        <v>#N/A</v>
      </c>
    </row>
    <row r="64" spans="1:7" x14ac:dyDescent="0.25">
      <c r="A64" s="62" t="str">
        <f t="shared" si="3"/>
        <v>VIGO</v>
      </c>
      <c r="B64" s="63">
        <f t="shared" si="4"/>
        <v>74</v>
      </c>
      <c r="C64" s="63">
        <f t="shared" si="5"/>
        <v>81</v>
      </c>
      <c r="D64" s="63">
        <f t="shared" si="6"/>
        <v>10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5</v>
      </c>
      <c r="C65" s="63">
        <f t="shared" si="5"/>
        <v>6</v>
      </c>
      <c r="D65" s="63">
        <f t="shared" si="6"/>
        <v>20</v>
      </c>
      <c r="E65" s="62" t="str">
        <f t="shared" si="2"/>
        <v>BAHIA DE ALGECIRAS</v>
      </c>
      <c r="F65" s="62">
        <f t="shared" si="9"/>
        <v>0</v>
      </c>
      <c r="G65" s="62">
        <f t="shared" si="8"/>
        <v>2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9</A_x00f1_o>
  </documentManagement>
</p:properties>
</file>

<file path=customXml/itemProps1.xml><?xml version="1.0" encoding="utf-8"?>
<ds:datastoreItem xmlns:ds="http://schemas.openxmlformats.org/officeDocument/2006/customXml" ds:itemID="{9E824C09-0BB2-4CFF-BE66-6EB558667ADA}"/>
</file>

<file path=customXml/itemProps2.xml><?xml version="1.0" encoding="utf-8"?>
<ds:datastoreItem xmlns:ds="http://schemas.openxmlformats.org/officeDocument/2006/customXml" ds:itemID="{F8ACE658-B6D4-4BB0-8A33-ED826994913B}"/>
</file>

<file path=customXml/itemProps3.xml><?xml version="1.0" encoding="utf-8"?>
<ds:datastoreItem xmlns:ds="http://schemas.openxmlformats.org/officeDocument/2006/customXml" ds:itemID="{5E8F850F-3C4C-439E-8964-CB84EB4ACA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2017-09-25T12:03:57Z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