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35" i="27" l="1"/>
  <c r="C35" i="27"/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D35" i="27"/>
  <c r="E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<sst xmlns="http://schemas.openxmlformats.org/spreadsheetml/2006/main" count="755" uniqueCount="99">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</sst>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5" xfId="0" applyFont="1" applyBorder="1" applyAlignment="1"/>
    <xf numFmtId="0" fontId="46" fillId="4" borderId="1" xfId="0" applyFont="1" applyFill="1" applyBorder="1" applyAlignment="1">
      <alignment horizontal="center"/>
    </xf>
    <xf numFmtId="0" fontId="46" fillId="2" borderId="2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87279863</c:v>
                </c:pt>
                <c:pt idx="1">
                  <c:v>61292999</c:v>
                </c:pt>
                <c:pt idx="2">
                  <c:v>42797559</c:v>
                </c:pt>
                <c:pt idx="3">
                  <c:v>29265897</c:v>
                </c:pt>
                <c:pt idx="4">
                  <c:v>28914418</c:v>
                </c:pt>
                <c:pt idx="5">
                  <c:v>28249452</c:v>
                </c:pt>
                <c:pt idx="6">
                  <c:v>24674895</c:v>
                </c:pt>
                <c:pt idx="7">
                  <c:v>20261345</c:v>
                </c:pt>
                <c:pt idx="8">
                  <c:v>17632048</c:v>
                </c:pt>
                <c:pt idx="9">
                  <c:v>14355956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83188255</c:v>
                </c:pt>
                <c:pt idx="1">
                  <c:v>59499066</c:v>
                </c:pt>
                <c:pt idx="2">
                  <c:v>39318982</c:v>
                </c:pt>
                <c:pt idx="3">
                  <c:v>26790895</c:v>
                </c:pt>
                <c:pt idx="4">
                  <c:v>25986314</c:v>
                </c:pt>
                <c:pt idx="5">
                  <c:v>27521414</c:v>
                </c:pt>
                <c:pt idx="6">
                  <c:v>23217117</c:v>
                </c:pt>
                <c:pt idx="7">
                  <c:v>20127291</c:v>
                </c:pt>
                <c:pt idx="8">
                  <c:v>16432066</c:v>
                </c:pt>
                <c:pt idx="9">
                  <c:v>12832361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80932231</c:v>
                </c:pt>
                <c:pt idx="1">
                  <c:v>60927293</c:v>
                </c:pt>
                <c:pt idx="2">
                  <c:v>41832176</c:v>
                </c:pt>
                <c:pt idx="3">
                  <c:v>29204098</c:v>
                </c:pt>
                <c:pt idx="4">
                  <c:v>28830051</c:v>
                </c:pt>
                <c:pt idx="5">
                  <c:v>28072638</c:v>
                </c:pt>
                <c:pt idx="6">
                  <c:v>24506659</c:v>
                </c:pt>
                <c:pt idx="7">
                  <c:v>18334528</c:v>
                </c:pt>
                <c:pt idx="8">
                  <c:v>17544380</c:v>
                </c:pt>
                <c:pt idx="9">
                  <c:v>14330654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78391184</c:v>
                </c:pt>
                <c:pt idx="1">
                  <c:v>59070829</c:v>
                </c:pt>
                <c:pt idx="2">
                  <c:v>38336235</c:v>
                </c:pt>
                <c:pt idx="3">
                  <c:v>26662551</c:v>
                </c:pt>
                <c:pt idx="4">
                  <c:v>25822858</c:v>
                </c:pt>
                <c:pt idx="5">
                  <c:v>27123552</c:v>
                </c:pt>
                <c:pt idx="6">
                  <c:v>23098863</c:v>
                </c:pt>
                <c:pt idx="7">
                  <c:v>17910507</c:v>
                </c:pt>
                <c:pt idx="8">
                  <c:v>16327976</c:v>
                </c:pt>
                <c:pt idx="9">
                  <c:v>12801661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23366826</c:v>
                </c:pt>
                <c:pt idx="1">
                  <c:v>22976716</c:v>
                </c:pt>
                <c:pt idx="2">
                  <c:v>19609701</c:v>
                </c:pt>
                <c:pt idx="3">
                  <c:v>17461182</c:v>
                </c:pt>
                <c:pt idx="4">
                  <c:v>14975038</c:v>
                </c:pt>
                <c:pt idx="5">
                  <c:v>12143746</c:v>
                </c:pt>
                <c:pt idx="6">
                  <c:v>7679133</c:v>
                </c:pt>
                <c:pt idx="7">
                  <c:v>5721395</c:v>
                </c:pt>
                <c:pt idx="8">
                  <c:v>5274448</c:v>
                </c:pt>
                <c:pt idx="9">
                  <c:v>4860375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21670557</c:v>
                </c:pt>
                <c:pt idx="1">
                  <c:v>22092833</c:v>
                </c:pt>
                <c:pt idx="2">
                  <c:v>19048489</c:v>
                </c:pt>
                <c:pt idx="3">
                  <c:v>16693871</c:v>
                </c:pt>
                <c:pt idx="4">
                  <c:v>14555241</c:v>
                </c:pt>
                <c:pt idx="5">
                  <c:v>9973161</c:v>
                </c:pt>
                <c:pt idx="6">
                  <c:v>7334884</c:v>
                </c:pt>
                <c:pt idx="7">
                  <c:v>6365026</c:v>
                </c:pt>
                <c:pt idx="8">
                  <c:v>6103282</c:v>
                </c:pt>
                <c:pt idx="9">
                  <c:v>3705837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15049203</c:v>
                </c:pt>
                <c:pt idx="1">
                  <c:v>8864401</c:v>
                </c:pt>
                <c:pt idx="2">
                  <c:v>8411033</c:v>
                </c:pt>
                <c:pt idx="3">
                  <c:v>4693862</c:v>
                </c:pt>
                <c:pt idx="4">
                  <c:v>4342433</c:v>
                </c:pt>
                <c:pt idx="5">
                  <c:v>4233090</c:v>
                </c:pt>
                <c:pt idx="6">
                  <c:v>4142655</c:v>
                </c:pt>
                <c:pt idx="7">
                  <c:v>3931648</c:v>
                </c:pt>
                <c:pt idx="8">
                  <c:v>3889394</c:v>
                </c:pt>
                <c:pt idx="9">
                  <c:v>3855924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13727779</c:v>
                </c:pt>
                <c:pt idx="1">
                  <c:v>6727643</c:v>
                </c:pt>
                <c:pt idx="2">
                  <c:v>8233855</c:v>
                </c:pt>
                <c:pt idx="3">
                  <c:v>3948378</c:v>
                </c:pt>
                <c:pt idx="4">
                  <c:v>4023603</c:v>
                </c:pt>
                <c:pt idx="5">
                  <c:v>3414909</c:v>
                </c:pt>
                <c:pt idx="6">
                  <c:v>4029474</c:v>
                </c:pt>
                <c:pt idx="7">
                  <c:v>3766210</c:v>
                </c:pt>
                <c:pt idx="8">
                  <c:v>2788468</c:v>
                </c:pt>
                <c:pt idx="9">
                  <c:v>3372115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56418215</c:v>
                </c:pt>
                <c:pt idx="1">
                  <c:v>53677273</c:v>
                </c:pt>
                <c:pt idx="2">
                  <c:v>25345997</c:v>
                </c:pt>
                <c:pt idx="3">
                  <c:v>13531777</c:v>
                </c:pt>
                <c:pt idx="4">
                  <c:v>9117115</c:v>
                </c:pt>
                <c:pt idx="5">
                  <c:v>8954945</c:v>
                </c:pt>
                <c:pt idx="6">
                  <c:v>5016281</c:v>
                </c:pt>
                <c:pt idx="7">
                  <c:v>3138401</c:v>
                </c:pt>
                <c:pt idx="8">
                  <c:v>2762127</c:v>
                </c:pt>
                <c:pt idx="9">
                  <c:v>2504468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54951989</c:v>
                </c:pt>
                <c:pt idx="1">
                  <c:v>53186229</c:v>
                </c:pt>
                <c:pt idx="2">
                  <c:v>24339471</c:v>
                </c:pt>
                <c:pt idx="3">
                  <c:v>13309001</c:v>
                </c:pt>
                <c:pt idx="4">
                  <c:v>8096425</c:v>
                </c:pt>
                <c:pt idx="5">
                  <c:v>8538837</c:v>
                </c:pt>
                <c:pt idx="6">
                  <c:v>4852198</c:v>
                </c:pt>
                <c:pt idx="7">
                  <c:v>3231415</c:v>
                </c:pt>
                <c:pt idx="8">
                  <c:v>2678309</c:v>
                </c:pt>
                <c:pt idx="9">
                  <c:v>2401344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68931</c:v>
                </c:pt>
                <c:pt idx="1">
                  <c:v>53465</c:v>
                </c:pt>
                <c:pt idx="2">
                  <c:v>20557</c:v>
                </c:pt>
                <c:pt idx="3">
                  <c:v>15091</c:v>
                </c:pt>
                <c:pt idx="4">
                  <c:v>12870</c:v>
                </c:pt>
                <c:pt idx="5">
                  <c:v>6539</c:v>
                </c:pt>
                <c:pt idx="6">
                  <c:v>6316</c:v>
                </c:pt>
                <c:pt idx="7">
                  <c:v>4742</c:v>
                </c:pt>
                <c:pt idx="8">
                  <c:v>4339</c:v>
                </c:pt>
                <c:pt idx="9">
                  <c:v>3558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69709</c:v>
                </c:pt>
                <c:pt idx="1">
                  <c:v>42776</c:v>
                </c:pt>
                <c:pt idx="2">
                  <c:v>20074</c:v>
                </c:pt>
                <c:pt idx="3">
                  <c:v>12645</c:v>
                </c:pt>
                <c:pt idx="4">
                  <c:v>20418</c:v>
                </c:pt>
                <c:pt idx="5">
                  <c:v>9714</c:v>
                </c:pt>
                <c:pt idx="6">
                  <c:v>5370</c:v>
                </c:pt>
                <c:pt idx="7">
                  <c:v>3597</c:v>
                </c:pt>
                <c:pt idx="8">
                  <c:v>4460</c:v>
                </c:pt>
                <c:pt idx="9">
                  <c:v>4106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3437551</c:v>
                </c:pt>
                <c:pt idx="1">
                  <c:v>1925362</c:v>
                </c:pt>
                <c:pt idx="2">
                  <c:v>963536</c:v>
                </c:pt>
                <c:pt idx="3">
                  <c:v>641303</c:v>
                </c:pt>
                <c:pt idx="4">
                  <c:v>504887</c:v>
                </c:pt>
                <c:pt idx="5">
                  <c:v>363330</c:v>
                </c:pt>
                <c:pt idx="6">
                  <c:v>205483</c:v>
                </c:pt>
                <c:pt idx="7">
                  <c:v>193536</c:v>
                </c:pt>
                <c:pt idx="8">
                  <c:v>121630</c:v>
                </c:pt>
                <c:pt idx="9">
                  <c:v>116190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2545049</c:v>
                </c:pt>
                <c:pt idx="1">
                  <c:v>2215671</c:v>
                </c:pt>
                <c:pt idx="2">
                  <c:v>980187</c:v>
                </c:pt>
                <c:pt idx="3">
                  <c:v>783661</c:v>
                </c:pt>
                <c:pt idx="4">
                  <c:v>564856</c:v>
                </c:pt>
                <c:pt idx="5">
                  <c:v>426446</c:v>
                </c:pt>
                <c:pt idx="6">
                  <c:v>258110</c:v>
                </c:pt>
                <c:pt idx="7">
                  <c:v>200516</c:v>
                </c:pt>
                <c:pt idx="8">
                  <c:v>116013</c:v>
                </c:pt>
                <c:pt idx="9">
                  <c:v>112540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GIJON</c:v>
                </c:pt>
                <c:pt idx="7">
                  <c:v>BAHIA DE CADIZ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54853953</c:v>
                </c:pt>
                <c:pt idx="1">
                  <c:v>27697798</c:v>
                </c:pt>
                <c:pt idx="2">
                  <c:v>7891908</c:v>
                </c:pt>
                <c:pt idx="3">
                  <c:v>7251131</c:v>
                </c:pt>
                <c:pt idx="4">
                  <c:v>4078145</c:v>
                </c:pt>
                <c:pt idx="5">
                  <c:v>1264108</c:v>
                </c:pt>
                <c:pt idx="6">
                  <c:v>1213465</c:v>
                </c:pt>
                <c:pt idx="7">
                  <c:v>218789</c:v>
                </c:pt>
                <c:pt idx="8">
                  <c:v>185160</c:v>
                </c:pt>
                <c:pt idx="9">
                  <c:v>175361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GIJON</c:v>
                </c:pt>
                <c:pt idx="7">
                  <c:v>BAHIA DE CADIZ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53174015</c:v>
                </c:pt>
                <c:pt idx="1">
                  <c:v>28758012</c:v>
                </c:pt>
                <c:pt idx="2">
                  <c:v>7912993</c:v>
                </c:pt>
                <c:pt idx="3">
                  <c:v>6011662</c:v>
                </c:pt>
                <c:pt idx="4">
                  <c:v>2861174</c:v>
                </c:pt>
                <c:pt idx="5">
                  <c:v>1135410</c:v>
                </c:pt>
                <c:pt idx="6">
                  <c:v>764361</c:v>
                </c:pt>
                <c:pt idx="7">
                  <c:v>132322</c:v>
                </c:pt>
                <c:pt idx="8">
                  <c:v>271966</c:v>
                </c:pt>
                <c:pt idx="9">
                  <c:v>926135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47072331</c:v>
                </c:pt>
                <c:pt idx="1">
                  <c:v>27629744</c:v>
                </c:pt>
                <c:pt idx="2">
                  <c:v>7116136</c:v>
                </c:pt>
                <c:pt idx="3">
                  <c:v>2794525</c:v>
                </c:pt>
                <c:pt idx="4">
                  <c:v>759850</c:v>
                </c:pt>
                <c:pt idx="5">
                  <c:v>175163</c:v>
                </c:pt>
                <c:pt idx="6">
                  <c:v>111988</c:v>
                </c:pt>
                <c:pt idx="7">
                  <c:v>91627</c:v>
                </c:pt>
                <c:pt idx="8">
                  <c:v>27969</c:v>
                </c:pt>
                <c:pt idx="9">
                  <c:v>19978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45436856</c:v>
                </c:pt>
                <c:pt idx="1">
                  <c:v>28587752</c:v>
                </c:pt>
                <c:pt idx="2">
                  <c:v>7480896</c:v>
                </c:pt>
                <c:pt idx="3">
                  <c:v>2964442</c:v>
                </c:pt>
                <c:pt idx="4">
                  <c:v>824556</c:v>
                </c:pt>
                <c:pt idx="5">
                  <c:v>924107</c:v>
                </c:pt>
                <c:pt idx="6">
                  <c:v>25362</c:v>
                </c:pt>
                <c:pt idx="7">
                  <c:v>109743</c:v>
                </c:pt>
                <c:pt idx="8">
                  <c:v>34281</c:v>
                </c:pt>
                <c:pt idx="9">
                  <c:v>14268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50426140</c:v>
                </c:pt>
                <c:pt idx="1">
                  <c:v>44993559</c:v>
                </c:pt>
                <c:pt idx="2">
                  <c:v>16250722</c:v>
                </c:pt>
                <c:pt idx="3">
                  <c:v>10148741</c:v>
                </c:pt>
                <c:pt idx="4">
                  <c:v>5985291</c:v>
                </c:pt>
                <c:pt idx="5">
                  <c:v>2506711</c:v>
                </c:pt>
                <c:pt idx="6">
                  <c:v>2255077</c:v>
                </c:pt>
                <c:pt idx="7">
                  <c:v>2183479</c:v>
                </c:pt>
                <c:pt idx="8">
                  <c:v>1529181</c:v>
                </c:pt>
                <c:pt idx="9">
                  <c:v>1169187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48769178</c:v>
                </c:pt>
                <c:pt idx="1">
                  <c:v>45641403</c:v>
                </c:pt>
                <c:pt idx="2">
                  <c:v>15597607</c:v>
                </c:pt>
                <c:pt idx="3">
                  <c:v>10309838</c:v>
                </c:pt>
                <c:pt idx="4">
                  <c:v>5757644</c:v>
                </c:pt>
                <c:pt idx="5">
                  <c:v>2366542</c:v>
                </c:pt>
                <c:pt idx="6">
                  <c:v>2213286</c:v>
                </c:pt>
                <c:pt idx="7">
                  <c:v>2189217</c:v>
                </c:pt>
                <c:pt idx="8">
                  <c:v>1449183</c:v>
                </c:pt>
                <c:pt idx="9">
                  <c:v>980976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8989955</c:v>
                </c:pt>
                <c:pt idx="1">
                  <c:v>8917847</c:v>
                </c:pt>
                <c:pt idx="2">
                  <c:v>7023798</c:v>
                </c:pt>
                <c:pt idx="3">
                  <c:v>5794867</c:v>
                </c:pt>
                <c:pt idx="4">
                  <c:v>3032457</c:v>
                </c:pt>
                <c:pt idx="5">
                  <c:v>2899991</c:v>
                </c:pt>
                <c:pt idx="6">
                  <c:v>1224188</c:v>
                </c:pt>
                <c:pt idx="7">
                  <c:v>880991</c:v>
                </c:pt>
                <c:pt idx="8">
                  <c:v>766167</c:v>
                </c:pt>
                <c:pt idx="9">
                  <c:v>706894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8557699</c:v>
                </c:pt>
                <c:pt idx="1">
                  <c:v>7934082</c:v>
                </c:pt>
                <c:pt idx="2">
                  <c:v>5881397</c:v>
                </c:pt>
                <c:pt idx="3">
                  <c:v>5186518</c:v>
                </c:pt>
                <c:pt idx="4">
                  <c:v>2583805</c:v>
                </c:pt>
                <c:pt idx="5">
                  <c:v>2799348</c:v>
                </c:pt>
                <c:pt idx="6">
                  <c:v>1098780</c:v>
                </c:pt>
                <c:pt idx="7">
                  <c:v>877522</c:v>
                </c:pt>
                <c:pt idx="8">
                  <c:v>874387</c:v>
                </c:pt>
                <c:pt idx="9">
                  <c:v>824779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4217309</c:v>
                </c:pt>
                <c:pt idx="1">
                  <c:v>4043501</c:v>
                </c:pt>
                <c:pt idx="2">
                  <c:v>1724482.5</c:v>
                </c:pt>
                <c:pt idx="3">
                  <c:v>899587</c:v>
                </c:pt>
                <c:pt idx="4">
                  <c:v>570036.75</c:v>
                </c:pt>
                <c:pt idx="5">
                  <c:v>294676</c:v>
                </c:pt>
                <c:pt idx="6">
                  <c:v>191214</c:v>
                </c:pt>
                <c:pt idx="7">
                  <c:v>185388.5</c:v>
                </c:pt>
                <c:pt idx="8">
                  <c:v>147907</c:v>
                </c:pt>
                <c:pt idx="9">
                  <c:v>140568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3986988</c:v>
                </c:pt>
                <c:pt idx="1">
                  <c:v>3971584</c:v>
                </c:pt>
                <c:pt idx="2">
                  <c:v>1579115.5</c:v>
                </c:pt>
                <c:pt idx="3">
                  <c:v>941240</c:v>
                </c:pt>
                <c:pt idx="4">
                  <c:v>551019.5</c:v>
                </c:pt>
                <c:pt idx="5">
                  <c:v>282737</c:v>
                </c:pt>
                <c:pt idx="6">
                  <c:v>176807</c:v>
                </c:pt>
                <c:pt idx="7">
                  <c:v>191861</c:v>
                </c:pt>
                <c:pt idx="8">
                  <c:v>127823</c:v>
                </c:pt>
                <c:pt idx="9">
                  <c:v>136312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3883984</c:v>
                </c:pt>
                <c:pt idx="1">
                  <c:v>2143199</c:v>
                </c:pt>
                <c:pt idx="2">
                  <c:v>493076</c:v>
                </c:pt>
                <c:pt idx="3">
                  <c:v>282340</c:v>
                </c:pt>
                <c:pt idx="4">
                  <c:v>59194</c:v>
                </c:pt>
                <c:pt idx="5">
                  <c:v>50735</c:v>
                </c:pt>
                <c:pt idx="6">
                  <c:v>8706</c:v>
                </c:pt>
                <c:pt idx="7">
                  <c:v>5358</c:v>
                </c:pt>
                <c:pt idx="8">
                  <c:v>3663</c:v>
                </c:pt>
                <c:pt idx="9">
                  <c:v>2781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3623809</c:v>
                </c:pt>
                <c:pt idx="1">
                  <c:v>1966804</c:v>
                </c:pt>
                <c:pt idx="2">
                  <c:v>561675</c:v>
                </c:pt>
                <c:pt idx="3">
                  <c:v>250819.5</c:v>
                </c:pt>
                <c:pt idx="4">
                  <c:v>68034</c:v>
                </c:pt>
                <c:pt idx="5">
                  <c:v>227030</c:v>
                </c:pt>
                <c:pt idx="6">
                  <c:v>1858</c:v>
                </c:pt>
                <c:pt idx="7">
                  <c:v>7143</c:v>
                </c:pt>
                <c:pt idx="8">
                  <c:v>2806</c:v>
                </c:pt>
                <c:pt idx="9">
                  <c:v>2792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343476</c:v>
                </c:pt>
                <c:pt idx="1">
                  <c:v>262053</c:v>
                </c:pt>
                <c:pt idx="2">
                  <c:v>178970</c:v>
                </c:pt>
                <c:pt idx="3">
                  <c:v>151794</c:v>
                </c:pt>
                <c:pt idx="4">
                  <c:v>132874</c:v>
                </c:pt>
                <c:pt idx="5">
                  <c:v>106344</c:v>
                </c:pt>
                <c:pt idx="6">
                  <c:v>64607.25</c:v>
                </c:pt>
                <c:pt idx="7">
                  <c:v>64250</c:v>
                </c:pt>
                <c:pt idx="8">
                  <c:v>30305</c:v>
                </c:pt>
                <c:pt idx="9">
                  <c:v>30008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313816</c:v>
                </c:pt>
                <c:pt idx="1">
                  <c:v>250238</c:v>
                </c:pt>
                <c:pt idx="2">
                  <c:v>165265</c:v>
                </c:pt>
                <c:pt idx="3">
                  <c:v>130877</c:v>
                </c:pt>
                <c:pt idx="4">
                  <c:v>115898</c:v>
                </c:pt>
                <c:pt idx="5">
                  <c:v>107622</c:v>
                </c:pt>
                <c:pt idx="6">
                  <c:v>60007</c:v>
                </c:pt>
                <c:pt idx="7">
                  <c:v>57109</c:v>
                </c:pt>
                <c:pt idx="8">
                  <c:v>28840</c:v>
                </c:pt>
                <c:pt idx="9">
                  <c:v>29397.5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1748508</c:v>
                </c:pt>
                <c:pt idx="1">
                  <c:v>1263163.5</c:v>
                </c:pt>
                <c:pt idx="2">
                  <c:v>503542.75</c:v>
                </c:pt>
                <c:pt idx="3">
                  <c:v>329487</c:v>
                </c:pt>
                <c:pt idx="4">
                  <c:v>175279</c:v>
                </c:pt>
                <c:pt idx="5">
                  <c:v>155424.5</c:v>
                </c:pt>
                <c:pt idx="6">
                  <c:v>71713</c:v>
                </c:pt>
                <c:pt idx="7">
                  <c:v>63028</c:v>
                </c:pt>
                <c:pt idx="8">
                  <c:v>58676</c:v>
                </c:pt>
                <c:pt idx="9">
                  <c:v>48958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1873903</c:v>
                </c:pt>
                <c:pt idx="1">
                  <c:v>1163021</c:v>
                </c:pt>
                <c:pt idx="2">
                  <c:v>490105.25</c:v>
                </c:pt>
                <c:pt idx="3">
                  <c:v>362808</c:v>
                </c:pt>
                <c:pt idx="4">
                  <c:v>170726</c:v>
                </c:pt>
                <c:pt idx="5">
                  <c:v>159950</c:v>
                </c:pt>
                <c:pt idx="6">
                  <c:v>54982</c:v>
                </c:pt>
                <c:pt idx="7">
                  <c:v>65748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1900302</c:v>
                </c:pt>
                <c:pt idx="1">
                  <c:v>1442142.5</c:v>
                </c:pt>
                <c:pt idx="2">
                  <c:v>568150</c:v>
                </c:pt>
                <c:pt idx="3">
                  <c:v>406511</c:v>
                </c:pt>
                <c:pt idx="4">
                  <c:v>333325</c:v>
                </c:pt>
                <c:pt idx="5">
                  <c:v>291895</c:v>
                </c:pt>
                <c:pt idx="6">
                  <c:v>182508</c:v>
                </c:pt>
                <c:pt idx="7">
                  <c:v>180030.5</c:v>
                </c:pt>
                <c:pt idx="8">
                  <c:v>147907</c:v>
                </c:pt>
                <c:pt idx="9">
                  <c:v>127502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2004780</c:v>
                </c:pt>
                <c:pt idx="1">
                  <c:v>1328296</c:v>
                </c:pt>
                <c:pt idx="2">
                  <c:v>550112.25</c:v>
                </c:pt>
                <c:pt idx="3">
                  <c:v>379565</c:v>
                </c:pt>
                <c:pt idx="4">
                  <c:v>363179</c:v>
                </c:pt>
                <c:pt idx="5">
                  <c:v>279945</c:v>
                </c:pt>
                <c:pt idx="6">
                  <c:v>174949</c:v>
                </c:pt>
                <c:pt idx="7">
                  <c:v>184718</c:v>
                </c:pt>
                <c:pt idx="8">
                  <c:v>127823</c:v>
                </c:pt>
                <c:pt idx="9">
                  <c:v>135409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5694615</c:v>
                </c:pt>
                <c:pt idx="1">
                  <c:v>4987796</c:v>
                </c:pt>
                <c:pt idx="2">
                  <c:v>4487240</c:v>
                </c:pt>
                <c:pt idx="3">
                  <c:v>3337454</c:v>
                </c:pt>
                <c:pt idx="4">
                  <c:v>1953810</c:v>
                </c:pt>
                <c:pt idx="5">
                  <c:v>1806922</c:v>
                </c:pt>
                <c:pt idx="6">
                  <c:v>718406</c:v>
                </c:pt>
                <c:pt idx="7">
                  <c:v>649559</c:v>
                </c:pt>
                <c:pt idx="8">
                  <c:v>616597</c:v>
                </c:pt>
                <c:pt idx="9">
                  <c:v>588514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5607924</c:v>
                </c:pt>
                <c:pt idx="1">
                  <c:v>4812679</c:v>
                </c:pt>
                <c:pt idx="2">
                  <c:v>4676529</c:v>
                </c:pt>
                <c:pt idx="3">
                  <c:v>3488209</c:v>
                </c:pt>
                <c:pt idx="4">
                  <c:v>1968979</c:v>
                </c:pt>
                <c:pt idx="5">
                  <c:v>1730731</c:v>
                </c:pt>
                <c:pt idx="6">
                  <c:v>728044</c:v>
                </c:pt>
                <c:pt idx="7">
                  <c:v>784539</c:v>
                </c:pt>
                <c:pt idx="8">
                  <c:v>655375</c:v>
                </c:pt>
                <c:pt idx="9">
                  <c:v>626735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2289494</c:v>
                </c:pt>
                <c:pt idx="1">
                  <c:v>1495168</c:v>
                </c:pt>
                <c:pt idx="2">
                  <c:v>872183</c:v>
                </c:pt>
                <c:pt idx="3">
                  <c:v>682850</c:v>
                </c:pt>
                <c:pt idx="4">
                  <c:v>391353</c:v>
                </c:pt>
                <c:pt idx="5">
                  <c:v>368155</c:v>
                </c:pt>
                <c:pt idx="6">
                  <c:v>354114</c:v>
                </c:pt>
                <c:pt idx="7">
                  <c:v>171090</c:v>
                </c:pt>
                <c:pt idx="8">
                  <c:v>135363</c:v>
                </c:pt>
                <c:pt idx="9">
                  <c:v>116891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2502298</c:v>
                </c:pt>
                <c:pt idx="1">
                  <c:v>1499142</c:v>
                </c:pt>
                <c:pt idx="2">
                  <c:v>673881</c:v>
                </c:pt>
                <c:pt idx="3">
                  <c:v>658030</c:v>
                </c:pt>
                <c:pt idx="4">
                  <c:v>380411</c:v>
                </c:pt>
                <c:pt idx="5">
                  <c:v>350414</c:v>
                </c:pt>
                <c:pt idx="6">
                  <c:v>458719</c:v>
                </c:pt>
                <c:pt idx="7">
                  <c:v>171505</c:v>
                </c:pt>
                <c:pt idx="8">
                  <c:v>127513</c:v>
                </c:pt>
                <c:pt idx="9">
                  <c:v>143507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1071152</c:v>
                </c:pt>
                <c:pt idx="1">
                  <c:v>902858</c:v>
                </c:pt>
                <c:pt idx="2">
                  <c:v>431933</c:v>
                </c:pt>
                <c:pt idx="3">
                  <c:v>364012</c:v>
                </c:pt>
                <c:pt idx="4">
                  <c:v>346337</c:v>
                </c:pt>
                <c:pt idx="5">
                  <c:v>256738</c:v>
                </c:pt>
                <c:pt idx="6">
                  <c:v>130596</c:v>
                </c:pt>
                <c:pt idx="7">
                  <c:v>118856</c:v>
                </c:pt>
                <c:pt idx="8">
                  <c:v>89150</c:v>
                </c:pt>
                <c:pt idx="9">
                  <c:v>79967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1102063</c:v>
                </c:pt>
                <c:pt idx="1">
                  <c:v>951933</c:v>
                </c:pt>
                <c:pt idx="2">
                  <c:v>373427</c:v>
                </c:pt>
                <c:pt idx="3">
                  <c:v>405064</c:v>
                </c:pt>
                <c:pt idx="4">
                  <c:v>341248</c:v>
                </c:pt>
                <c:pt idx="5">
                  <c:v>249693</c:v>
                </c:pt>
                <c:pt idx="6">
                  <c:v>136232</c:v>
                </c:pt>
                <c:pt idx="7">
                  <c:v>137150</c:v>
                </c:pt>
                <c:pt idx="8">
                  <c:v>80114</c:v>
                </c:pt>
                <c:pt idx="9">
                  <c:v>72849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32244</c:v>
                </c:pt>
                <c:pt idx="1">
                  <c:v>24536</c:v>
                </c:pt>
                <c:pt idx="2">
                  <c:v>11052</c:v>
                </c:pt>
                <c:pt idx="3">
                  <c:v>10248</c:v>
                </c:pt>
                <c:pt idx="4">
                  <c:v>9905</c:v>
                </c:pt>
                <c:pt idx="5">
                  <c:v>7163</c:v>
                </c:pt>
                <c:pt idx="6">
                  <c:v>6709</c:v>
                </c:pt>
                <c:pt idx="7">
                  <c:v>2636</c:v>
                </c:pt>
                <c:pt idx="8">
                  <c:v>2410</c:v>
                </c:pt>
                <c:pt idx="9">
                  <c:v>1666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27193</c:v>
                </c:pt>
                <c:pt idx="1">
                  <c:v>23489</c:v>
                </c:pt>
                <c:pt idx="2">
                  <c:v>11024</c:v>
                </c:pt>
                <c:pt idx="3">
                  <c:v>10659</c:v>
                </c:pt>
                <c:pt idx="4">
                  <c:v>9843</c:v>
                </c:pt>
                <c:pt idx="5">
                  <c:v>7199</c:v>
                </c:pt>
                <c:pt idx="6">
                  <c:v>6587</c:v>
                </c:pt>
                <c:pt idx="7">
                  <c:v>2572</c:v>
                </c:pt>
                <c:pt idx="8">
                  <c:v>2284</c:v>
                </c:pt>
                <c:pt idx="9">
                  <c:v>1689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369127151</c:v>
                </c:pt>
                <c:pt idx="1">
                  <c:v>241305392</c:v>
                </c:pt>
                <c:pt idx="2">
                  <c:v>201034592</c:v>
                </c:pt>
                <c:pt idx="3">
                  <c:v>184860466</c:v>
                </c:pt>
                <c:pt idx="4">
                  <c:v>160803201</c:v>
                </c:pt>
                <c:pt idx="5">
                  <c:v>154303171</c:v>
                </c:pt>
                <c:pt idx="6">
                  <c:v>52619732</c:v>
                </c:pt>
                <c:pt idx="7">
                  <c:v>39339092</c:v>
                </c:pt>
                <c:pt idx="8">
                  <c:v>38017663</c:v>
                </c:pt>
                <c:pt idx="9">
                  <c:v>34172277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327606287</c:v>
                </c:pt>
                <c:pt idx="1">
                  <c:v>242908546</c:v>
                </c:pt>
                <c:pt idx="2">
                  <c:v>195710190</c:v>
                </c:pt>
                <c:pt idx="3">
                  <c:v>184614296</c:v>
                </c:pt>
                <c:pt idx="4">
                  <c:v>167942846</c:v>
                </c:pt>
                <c:pt idx="5">
                  <c:v>124978052</c:v>
                </c:pt>
                <c:pt idx="6">
                  <c:v>55132869</c:v>
                </c:pt>
                <c:pt idx="7">
                  <c:v>35933080</c:v>
                </c:pt>
                <c:pt idx="8">
                  <c:v>34132427</c:v>
                </c:pt>
                <c:pt idx="9">
                  <c:v>32615441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727</c:v>
                </c:pt>
                <c:pt idx="1">
                  <c:v>664</c:v>
                </c:pt>
                <c:pt idx="2">
                  <c:v>423</c:v>
                </c:pt>
                <c:pt idx="3">
                  <c:v>407</c:v>
                </c:pt>
                <c:pt idx="4">
                  <c:v>273</c:v>
                </c:pt>
                <c:pt idx="5">
                  <c:v>219</c:v>
                </c:pt>
                <c:pt idx="6">
                  <c:v>189</c:v>
                </c:pt>
                <c:pt idx="7">
                  <c:v>107</c:v>
                </c:pt>
                <c:pt idx="8">
                  <c:v>107</c:v>
                </c:pt>
                <c:pt idx="9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797</c:v>
                </c:pt>
                <c:pt idx="1">
                  <c:v>684</c:v>
                </c:pt>
                <c:pt idx="2">
                  <c:v>435</c:v>
                </c:pt>
                <c:pt idx="3">
                  <c:v>368</c:v>
                </c:pt>
                <c:pt idx="4">
                  <c:v>294</c:v>
                </c:pt>
                <c:pt idx="5">
                  <c:v>239</c:v>
                </c:pt>
                <c:pt idx="6">
                  <c:v>214</c:v>
                </c:pt>
                <c:pt idx="7">
                  <c:v>111</c:v>
                </c:pt>
                <c:pt idx="8">
                  <c:v>111</c:v>
                </c:pt>
                <c:pt idx="9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99" bestFit="1" customWidth="1"/>
    <col min="2" max="2" width="16" style="99" bestFit="1" customWidth="1"/>
    <col min="3" max="3" width="26.5703125" style="99" bestFit="1" customWidth="1"/>
    <col min="4" max="16384" width="11.42578125" style="99"/>
  </cols>
  <sheetData>
    <row r="1" spans="1:9" ht="22.5" customHeight="1" x14ac:dyDescent="0.35">
      <c r="D1" s="100" t="s">
        <v>39</v>
      </c>
    </row>
    <row r="4" spans="1:9" x14ac:dyDescent="0.25">
      <c r="F4" s="101"/>
      <c r="G4" s="101"/>
      <c r="I4" s="102">
        <v>42018</v>
      </c>
    </row>
    <row r="6" spans="1:9" x14ac:dyDescent="0.25">
      <c r="A6" s="103" t="s">
        <v>42</v>
      </c>
      <c r="B6" s="104"/>
      <c r="C6" s="104"/>
      <c r="D6" s="105" t="s">
        <v>98</v>
      </c>
      <c r="E6" s="106"/>
      <c r="F6" s="105" t="s">
        <v>40</v>
      </c>
      <c r="G6" s="106"/>
      <c r="H6" s="105" t="s">
        <v>41</v>
      </c>
      <c r="I6" s="106"/>
    </row>
    <row r="7" spans="1:9" x14ac:dyDescent="0.25">
      <c r="A7" s="107"/>
      <c r="B7" s="107"/>
      <c r="C7" s="107"/>
      <c r="D7" s="108">
        <v>2013</v>
      </c>
      <c r="E7" s="108">
        <v>2014</v>
      </c>
      <c r="F7" s="108">
        <v>2013</v>
      </c>
      <c r="G7" s="108">
        <v>2014</v>
      </c>
      <c r="H7" s="108" t="s">
        <v>0</v>
      </c>
      <c r="I7" s="108" t="s">
        <v>3</v>
      </c>
    </row>
    <row r="8" spans="1:9" x14ac:dyDescent="0.25">
      <c r="A8" s="109" t="s">
        <v>12</v>
      </c>
      <c r="B8" s="109" t="s">
        <v>13</v>
      </c>
      <c r="C8" s="110" t="s">
        <v>14</v>
      </c>
      <c r="D8" s="111">
        <v>11592560</v>
      </c>
      <c r="E8" s="111">
        <v>13298725</v>
      </c>
      <c r="F8" s="111">
        <v>139865133</v>
      </c>
      <c r="G8" s="111">
        <v>146396786</v>
      </c>
      <c r="H8" s="111">
        <v>6531653</v>
      </c>
      <c r="I8" s="112">
        <f>((G8*100/F8)-100)</f>
        <v>4.6699651728068687</v>
      </c>
    </row>
    <row r="9" spans="1:9" x14ac:dyDescent="0.25">
      <c r="A9" s="113"/>
      <c r="B9" s="114"/>
      <c r="C9" s="110" t="s">
        <v>15</v>
      </c>
      <c r="D9" s="111">
        <v>8179353</v>
      </c>
      <c r="E9" s="111">
        <v>7806234</v>
      </c>
      <c r="F9" s="111">
        <v>72675408</v>
      </c>
      <c r="G9" s="111">
        <v>81675664</v>
      </c>
      <c r="H9" s="111">
        <v>9000256</v>
      </c>
      <c r="I9" s="112">
        <f t="shared" ref="I9:I19" si="0">((G9*100/F9)-100)</f>
        <v>12.384183656732958</v>
      </c>
    </row>
    <row r="10" spans="1:9" x14ac:dyDescent="0.25">
      <c r="A10" s="113"/>
      <c r="B10" s="109" t="s">
        <v>16</v>
      </c>
      <c r="C10" s="110" t="s">
        <v>17</v>
      </c>
      <c r="D10" s="111">
        <v>4774170</v>
      </c>
      <c r="E10" s="111">
        <v>4907277</v>
      </c>
      <c r="F10" s="111">
        <v>54611061</v>
      </c>
      <c r="G10" s="111">
        <v>57380300</v>
      </c>
      <c r="H10" s="111">
        <v>2769239</v>
      </c>
      <c r="I10" s="112">
        <f t="shared" si="0"/>
        <v>5.0708390375349097</v>
      </c>
    </row>
    <row r="11" spans="1:9" x14ac:dyDescent="0.25">
      <c r="A11" s="113"/>
      <c r="B11" s="113"/>
      <c r="C11" s="110" t="s">
        <v>18</v>
      </c>
      <c r="D11" s="111">
        <v>12656202</v>
      </c>
      <c r="E11" s="111">
        <v>12472180</v>
      </c>
      <c r="F11" s="111">
        <v>141191022</v>
      </c>
      <c r="G11" s="111">
        <v>142550720</v>
      </c>
      <c r="H11" s="111">
        <v>1359698</v>
      </c>
      <c r="I11" s="112">
        <f t="shared" si="0"/>
        <v>0.96302015577165889</v>
      </c>
    </row>
    <row r="12" spans="1:9" x14ac:dyDescent="0.25">
      <c r="A12" s="114"/>
      <c r="B12" s="114"/>
      <c r="C12" s="110" t="s">
        <v>2</v>
      </c>
      <c r="D12" s="111">
        <v>17430372</v>
      </c>
      <c r="E12" s="111">
        <v>17379457</v>
      </c>
      <c r="F12" s="111">
        <v>195802083</v>
      </c>
      <c r="G12" s="111">
        <v>199931020</v>
      </c>
      <c r="H12" s="111">
        <v>4128937</v>
      </c>
      <c r="I12" s="112">
        <f t="shared" si="0"/>
        <v>2.1087298647379527</v>
      </c>
    </row>
    <row r="13" spans="1:9" x14ac:dyDescent="0.25">
      <c r="A13" s="115"/>
      <c r="B13" s="115"/>
      <c r="C13" s="116" t="s">
        <v>2</v>
      </c>
      <c r="D13" s="117">
        <v>37202285</v>
      </c>
      <c r="E13" s="117">
        <v>38484416</v>
      </c>
      <c r="F13" s="117">
        <v>408342624</v>
      </c>
      <c r="G13" s="117">
        <v>428003470</v>
      </c>
      <c r="H13" s="117">
        <v>19660846</v>
      </c>
      <c r="I13" s="118">
        <f t="shared" si="0"/>
        <v>4.8147915119436533</v>
      </c>
    </row>
    <row r="14" spans="1:9" x14ac:dyDescent="0.25">
      <c r="A14" s="109" t="s">
        <v>4</v>
      </c>
      <c r="B14" s="119" t="s">
        <v>5</v>
      </c>
      <c r="C14" s="110" t="s">
        <v>6</v>
      </c>
      <c r="D14" s="111">
        <v>17843</v>
      </c>
      <c r="E14" s="111">
        <v>20179</v>
      </c>
      <c r="F14" s="111">
        <v>213525</v>
      </c>
      <c r="G14" s="111">
        <v>215640</v>
      </c>
      <c r="H14" s="111">
        <v>2115</v>
      </c>
      <c r="I14" s="112">
        <f t="shared" si="0"/>
        <v>0.9905163329820823</v>
      </c>
    </row>
    <row r="15" spans="1:9" x14ac:dyDescent="0.25">
      <c r="A15" s="113"/>
      <c r="B15" s="109" t="s">
        <v>7</v>
      </c>
      <c r="C15" s="110" t="s">
        <v>8</v>
      </c>
      <c r="D15" s="111">
        <v>653044</v>
      </c>
      <c r="E15" s="111">
        <v>639164</v>
      </c>
      <c r="F15" s="111">
        <v>7041033</v>
      </c>
      <c r="G15" s="111">
        <v>7281614</v>
      </c>
      <c r="H15" s="111">
        <v>240581</v>
      </c>
      <c r="I15" s="112">
        <f t="shared" si="0"/>
        <v>3.4168423866213971</v>
      </c>
    </row>
    <row r="16" spans="1:9" x14ac:dyDescent="0.25">
      <c r="A16" s="113"/>
      <c r="B16" s="114"/>
      <c r="C16" s="110" t="s">
        <v>9</v>
      </c>
      <c r="D16" s="111">
        <v>180042</v>
      </c>
      <c r="E16" s="111">
        <v>162661</v>
      </c>
      <c r="F16" s="111">
        <v>1948810</v>
      </c>
      <c r="G16" s="111">
        <v>1910783</v>
      </c>
      <c r="H16" s="111">
        <v>-38027</v>
      </c>
      <c r="I16" s="112">
        <f t="shared" si="0"/>
        <v>-1.9512933533797536</v>
      </c>
    </row>
    <row r="17" spans="1:9" x14ac:dyDescent="0.25">
      <c r="A17" s="114"/>
      <c r="B17" s="119" t="s">
        <v>10</v>
      </c>
      <c r="C17" s="110" t="s">
        <v>11</v>
      </c>
      <c r="D17" s="111">
        <v>210262</v>
      </c>
      <c r="E17" s="111">
        <v>192664</v>
      </c>
      <c r="F17" s="111">
        <v>2844415</v>
      </c>
      <c r="G17" s="111">
        <v>3244431</v>
      </c>
      <c r="H17" s="111">
        <v>400016</v>
      </c>
      <c r="I17" s="112">
        <f t="shared" si="0"/>
        <v>14.063208076177347</v>
      </c>
    </row>
    <row r="18" spans="1:9" x14ac:dyDescent="0.25">
      <c r="A18" s="120"/>
      <c r="B18" s="120"/>
      <c r="C18" s="116" t="s">
        <v>2</v>
      </c>
      <c r="D18" s="117">
        <v>1061191</v>
      </c>
      <c r="E18" s="117">
        <v>1014668</v>
      </c>
      <c r="F18" s="117">
        <v>12047783</v>
      </c>
      <c r="G18" s="117">
        <v>12652468</v>
      </c>
      <c r="H18" s="117">
        <v>604685</v>
      </c>
      <c r="I18" s="118">
        <f t="shared" si="0"/>
        <v>5.0190562031205275</v>
      </c>
    </row>
    <row r="19" spans="1:9" x14ac:dyDescent="0.25">
      <c r="A19" s="121"/>
      <c r="B19" s="121"/>
      <c r="C19" s="122" t="s">
        <v>1</v>
      </c>
      <c r="D19" s="123">
        <f>+D13+D18</f>
        <v>38263476</v>
      </c>
      <c r="E19" s="123">
        <f t="shared" ref="E19:G19" si="1">+E13+E18</f>
        <v>39499084</v>
      </c>
      <c r="F19" s="123">
        <f t="shared" si="1"/>
        <v>420390407</v>
      </c>
      <c r="G19" s="123">
        <f t="shared" si="1"/>
        <v>440655938</v>
      </c>
      <c r="H19" s="123">
        <f t="shared" ref="H19" si="2">G19-F19</f>
        <v>20265531</v>
      </c>
      <c r="I19" s="124">
        <f t="shared" si="0"/>
        <v>4.8206454435103296</v>
      </c>
    </row>
    <row r="20" spans="1:9" x14ac:dyDescent="0.25">
      <c r="A20" s="120"/>
      <c r="B20" s="120"/>
      <c r="I20" s="125"/>
    </row>
    <row r="21" spans="1:9" x14ac:dyDescent="0.25">
      <c r="A21" s="109" t="s">
        <v>19</v>
      </c>
      <c r="B21" s="109" t="s">
        <v>20</v>
      </c>
      <c r="C21" s="110" t="s">
        <v>21</v>
      </c>
      <c r="D21" s="111">
        <v>9221473</v>
      </c>
      <c r="E21" s="111">
        <v>9570695</v>
      </c>
      <c r="F21" s="111">
        <v>102202922</v>
      </c>
      <c r="G21" s="111">
        <v>105275509</v>
      </c>
      <c r="H21" s="111">
        <v>3072587</v>
      </c>
      <c r="I21" s="112">
        <f t="shared" ref="I21:I34" si="3">((G21*100/F21)-100)</f>
        <v>3.0063592506679981</v>
      </c>
    </row>
    <row r="22" spans="1:9" x14ac:dyDescent="0.25">
      <c r="A22" s="113"/>
      <c r="B22" s="114"/>
      <c r="C22" s="110" t="s">
        <v>22</v>
      </c>
      <c r="D22" s="111">
        <v>7878130</v>
      </c>
      <c r="E22" s="111">
        <v>7356045</v>
      </c>
      <c r="F22" s="111">
        <v>86451186</v>
      </c>
      <c r="G22" s="111">
        <v>85842589</v>
      </c>
      <c r="H22" s="111">
        <v>-608597</v>
      </c>
      <c r="I22" s="112">
        <f t="shared" si="3"/>
        <v>-0.70397761807454629</v>
      </c>
    </row>
    <row r="23" spans="1:9" x14ac:dyDescent="0.25">
      <c r="A23" s="113"/>
      <c r="B23" s="119" t="s">
        <v>23</v>
      </c>
      <c r="C23" s="110" t="s">
        <v>24</v>
      </c>
      <c r="D23" s="111">
        <v>3651866</v>
      </c>
      <c r="E23" s="111">
        <v>3833561</v>
      </c>
      <c r="F23" s="111">
        <v>40970415</v>
      </c>
      <c r="G23" s="111">
        <v>44465242</v>
      </c>
      <c r="H23" s="111">
        <v>3494827</v>
      </c>
      <c r="I23" s="112">
        <f t="shared" si="3"/>
        <v>8.5301235049730337</v>
      </c>
    </row>
    <row r="24" spans="1:9" x14ac:dyDescent="0.25">
      <c r="A24" s="113"/>
      <c r="B24" s="109" t="s">
        <v>25</v>
      </c>
      <c r="C24" s="110" t="s">
        <v>26</v>
      </c>
      <c r="D24" s="111">
        <v>1140309</v>
      </c>
      <c r="E24" s="111">
        <v>1122766.75</v>
      </c>
      <c r="F24" s="111">
        <v>12740050</v>
      </c>
      <c r="G24" s="111">
        <v>13029528.75</v>
      </c>
      <c r="H24" s="111">
        <v>289478.75</v>
      </c>
      <c r="I24" s="112">
        <f t="shared" si="3"/>
        <v>2.2721947716060811</v>
      </c>
    </row>
    <row r="25" spans="1:9" x14ac:dyDescent="0.25">
      <c r="A25" s="113"/>
      <c r="B25" s="113"/>
      <c r="C25" s="110" t="s">
        <v>21</v>
      </c>
      <c r="D25" s="111">
        <v>625973.5</v>
      </c>
      <c r="E25" s="111">
        <v>586583.5</v>
      </c>
      <c r="F25" s="111">
        <v>6715487.75</v>
      </c>
      <c r="G25" s="111">
        <v>6936916.75</v>
      </c>
      <c r="H25" s="111">
        <v>221429</v>
      </c>
      <c r="I25" s="112">
        <f t="shared" si="3"/>
        <v>3.2972884210830387</v>
      </c>
    </row>
    <row r="26" spans="1:9" x14ac:dyDescent="0.25">
      <c r="A26" s="113"/>
      <c r="B26" s="113"/>
      <c r="C26" s="110" t="s">
        <v>27</v>
      </c>
      <c r="D26" s="111">
        <v>133280.25</v>
      </c>
      <c r="E26" s="111">
        <v>139961.75</v>
      </c>
      <c r="F26" s="111">
        <v>1393295.5</v>
      </c>
      <c r="G26" s="111">
        <v>1505255.25</v>
      </c>
      <c r="H26" s="111">
        <v>111959.75</v>
      </c>
      <c r="I26" s="112">
        <f t="shared" si="3"/>
        <v>8.0356069477006145</v>
      </c>
    </row>
    <row r="27" spans="1:9" x14ac:dyDescent="0.25">
      <c r="A27" s="113"/>
      <c r="B27" s="113"/>
      <c r="C27" s="110" t="s">
        <v>28</v>
      </c>
      <c r="D27" s="111">
        <v>381055.25</v>
      </c>
      <c r="E27" s="111">
        <v>396218.5</v>
      </c>
      <c r="F27" s="111">
        <v>4631255.75</v>
      </c>
      <c r="G27" s="111">
        <v>4587340.75</v>
      </c>
      <c r="H27" s="111">
        <v>-43915</v>
      </c>
      <c r="I27" s="112">
        <f t="shared" si="3"/>
        <v>-0.94823094146765641</v>
      </c>
    </row>
    <row r="28" spans="1:9" x14ac:dyDescent="0.25">
      <c r="A28" s="113"/>
      <c r="B28" s="114"/>
      <c r="C28" s="110" t="s">
        <v>29</v>
      </c>
      <c r="D28" s="111">
        <v>514335.5</v>
      </c>
      <c r="E28" s="111">
        <v>536183.25</v>
      </c>
      <c r="F28" s="111">
        <v>6024562.25</v>
      </c>
      <c r="G28" s="111">
        <v>6092612</v>
      </c>
      <c r="H28" s="111">
        <v>68049.75</v>
      </c>
      <c r="I28" s="112">
        <f t="shared" si="3"/>
        <v>1.1295384988345063</v>
      </c>
    </row>
    <row r="29" spans="1:9" x14ac:dyDescent="0.25">
      <c r="A29" s="113"/>
      <c r="B29" s="109" t="s">
        <v>30</v>
      </c>
      <c r="C29" s="110" t="s">
        <v>31</v>
      </c>
      <c r="D29" s="111">
        <v>1952437</v>
      </c>
      <c r="E29" s="111">
        <v>1753947</v>
      </c>
      <c r="F29" s="111">
        <v>26926828</v>
      </c>
      <c r="G29" s="111">
        <v>26815973</v>
      </c>
      <c r="H29" s="111">
        <v>-110855</v>
      </c>
      <c r="I29" s="112">
        <f t="shared" si="3"/>
        <v>-0.41168978388394351</v>
      </c>
    </row>
    <row r="30" spans="1:9" x14ac:dyDescent="0.25">
      <c r="A30" s="113"/>
      <c r="B30" s="114"/>
      <c r="C30" s="110" t="s">
        <v>32</v>
      </c>
      <c r="D30" s="111">
        <v>762379</v>
      </c>
      <c r="E30" s="111">
        <v>717987</v>
      </c>
      <c r="F30" s="111">
        <v>7165906</v>
      </c>
      <c r="G30" s="111">
        <v>7118736</v>
      </c>
      <c r="H30" s="111">
        <v>-47170</v>
      </c>
      <c r="I30" s="112">
        <f t="shared" si="3"/>
        <v>-0.6582559134881194</v>
      </c>
    </row>
    <row r="31" spans="1:9" x14ac:dyDescent="0.25">
      <c r="A31" s="113"/>
      <c r="B31" s="119" t="s">
        <v>33</v>
      </c>
      <c r="C31" s="110" t="s">
        <v>34</v>
      </c>
      <c r="D31" s="111">
        <v>252076</v>
      </c>
      <c r="E31" s="111">
        <v>229882</v>
      </c>
      <c r="F31" s="111">
        <v>4071928</v>
      </c>
      <c r="G31" s="111">
        <v>3998832</v>
      </c>
      <c r="H31" s="111">
        <v>-73096</v>
      </c>
      <c r="I31" s="112">
        <f t="shared" si="3"/>
        <v>-1.7951201494721971</v>
      </c>
    </row>
    <row r="32" spans="1:9" x14ac:dyDescent="0.25">
      <c r="A32" s="113"/>
      <c r="B32" s="109" t="s">
        <v>35</v>
      </c>
      <c r="C32" s="110" t="s">
        <v>36</v>
      </c>
      <c r="D32" s="111">
        <v>9910</v>
      </c>
      <c r="E32" s="111">
        <v>9092</v>
      </c>
      <c r="F32" s="111">
        <v>121342</v>
      </c>
      <c r="G32" s="111">
        <v>127099</v>
      </c>
      <c r="H32" s="111">
        <v>5757</v>
      </c>
      <c r="I32" s="112">
        <f t="shared" si="3"/>
        <v>4.7444413311137055</v>
      </c>
    </row>
    <row r="33" spans="1:9" x14ac:dyDescent="0.25">
      <c r="A33" s="113"/>
      <c r="B33" s="113"/>
      <c r="C33" s="110" t="s">
        <v>37</v>
      </c>
      <c r="D33" s="111">
        <v>156405095</v>
      </c>
      <c r="E33" s="111">
        <v>158761909</v>
      </c>
      <c r="F33" s="111">
        <v>1687757189</v>
      </c>
      <c r="G33" s="111">
        <v>1767698233</v>
      </c>
      <c r="H33" s="111">
        <v>79941044</v>
      </c>
      <c r="I33" s="112">
        <f t="shared" si="3"/>
        <v>4.7365251661209129</v>
      </c>
    </row>
    <row r="34" spans="1:9" x14ac:dyDescent="0.25">
      <c r="A34" s="126"/>
      <c r="B34" s="127"/>
      <c r="C34" s="110" t="s">
        <v>38</v>
      </c>
      <c r="D34" s="111">
        <v>472</v>
      </c>
      <c r="E34" s="111">
        <v>415</v>
      </c>
      <c r="F34" s="111">
        <v>3566</v>
      </c>
      <c r="G34" s="111">
        <v>3426</v>
      </c>
      <c r="H34" s="111">
        <v>-140</v>
      </c>
      <c r="I34" s="112">
        <f t="shared" si="3"/>
        <v>-3.9259674705552499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89" t="s">
        <v>97</v>
      </c>
      <c r="B5" s="87" t="str">
        <f>'Resumen general'!D6</f>
        <v>Mes Noviembre</v>
      </c>
      <c r="C5" s="88"/>
      <c r="D5" s="87" t="str">
        <f>'Resumen general'!F6</f>
        <v>Acumulado desde Enero</v>
      </c>
      <c r="E5" s="88"/>
      <c r="F5" s="88"/>
      <c r="L5" s="70">
        <f>'Resumen general'!I4</f>
        <v>42018</v>
      </c>
    </row>
    <row r="6" spans="1:12" x14ac:dyDescent="0.25">
      <c r="A6" s="90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985791</v>
      </c>
      <c r="C7" s="73">
        <v>943508</v>
      </c>
      <c r="D7" s="73">
        <v>11063743</v>
      </c>
      <c r="E7" s="73">
        <v>10890706</v>
      </c>
      <c r="F7" s="74">
        <f>((E7*100)/D7)-100</f>
        <v>-1.5640005376119035</v>
      </c>
      <c r="G7" s="75"/>
      <c r="H7" s="75"/>
      <c r="I7" s="75"/>
    </row>
    <row r="8" spans="1:12" x14ac:dyDescent="0.25">
      <c r="A8" s="76" t="s">
        <v>45</v>
      </c>
      <c r="B8" s="77">
        <v>220161</v>
      </c>
      <c r="C8" s="77">
        <v>175005</v>
      </c>
      <c r="D8" s="77">
        <v>2195547</v>
      </c>
      <c r="E8" s="77">
        <v>2307721</v>
      </c>
      <c r="F8" s="78">
        <f t="shared" ref="F8:F35" si="0">((E8*100)/D8)-100</f>
        <v>5.1091595852878555</v>
      </c>
      <c r="G8" s="75"/>
      <c r="H8" s="75"/>
      <c r="I8" s="75"/>
    </row>
    <row r="9" spans="1:12" x14ac:dyDescent="0.25">
      <c r="A9" s="72" t="s">
        <v>46</v>
      </c>
      <c r="B9" s="73">
        <v>543517</v>
      </c>
      <c r="C9" s="73">
        <v>199152</v>
      </c>
      <c r="D9" s="73">
        <v>4426822</v>
      </c>
      <c r="E9" s="73">
        <v>4600683</v>
      </c>
      <c r="F9" s="74">
        <f t="shared" si="0"/>
        <v>3.9274450158601297</v>
      </c>
      <c r="G9" s="75"/>
      <c r="H9" s="75"/>
      <c r="I9" s="75"/>
    </row>
    <row r="10" spans="1:12" x14ac:dyDescent="0.25">
      <c r="A10" s="76" t="s">
        <v>47</v>
      </c>
      <c r="B10" s="77">
        <v>296713</v>
      </c>
      <c r="C10" s="77">
        <v>421186</v>
      </c>
      <c r="D10" s="77">
        <v>4350811</v>
      </c>
      <c r="E10" s="77">
        <v>4414365</v>
      </c>
      <c r="F10" s="78">
        <f t="shared" si="0"/>
        <v>1.4607391587453407</v>
      </c>
      <c r="G10" s="75"/>
      <c r="H10" s="75"/>
      <c r="I10" s="75"/>
    </row>
    <row r="11" spans="1:12" x14ac:dyDescent="0.25">
      <c r="A11" s="72" t="s">
        <v>48</v>
      </c>
      <c r="B11" s="73">
        <v>7548344</v>
      </c>
      <c r="C11" s="73">
        <v>7388821</v>
      </c>
      <c r="D11" s="73">
        <v>83188255</v>
      </c>
      <c r="E11" s="73">
        <v>87279863</v>
      </c>
      <c r="F11" s="74">
        <f t="shared" si="0"/>
        <v>4.9184924001591384</v>
      </c>
      <c r="G11" s="75"/>
      <c r="H11" s="75"/>
      <c r="I11" s="75"/>
    </row>
    <row r="12" spans="1:12" x14ac:dyDescent="0.25">
      <c r="A12" s="76" t="s">
        <v>49</v>
      </c>
      <c r="B12" s="77">
        <v>325791</v>
      </c>
      <c r="C12" s="77">
        <v>379469</v>
      </c>
      <c r="D12" s="77">
        <v>3440058</v>
      </c>
      <c r="E12" s="77">
        <v>3137646</v>
      </c>
      <c r="F12" s="78">
        <f t="shared" si="0"/>
        <v>-8.7908982929939015</v>
      </c>
      <c r="G12" s="75"/>
      <c r="H12" s="75"/>
      <c r="I12" s="75"/>
    </row>
    <row r="13" spans="1:12" x14ac:dyDescent="0.25">
      <c r="A13" s="72" t="s">
        <v>50</v>
      </c>
      <c r="B13" s="73">
        <v>817398</v>
      </c>
      <c r="C13" s="73">
        <v>813052</v>
      </c>
      <c r="D13" s="73">
        <v>10921273</v>
      </c>
      <c r="E13" s="73">
        <v>12001975</v>
      </c>
      <c r="F13" s="74">
        <f t="shared" si="0"/>
        <v>9.8953849061368544</v>
      </c>
      <c r="G13" s="75"/>
      <c r="H13" s="75"/>
      <c r="I13" s="75"/>
    </row>
    <row r="14" spans="1:12" x14ac:dyDescent="0.25">
      <c r="A14" s="76" t="s">
        <v>51</v>
      </c>
      <c r="B14" s="77">
        <v>3270170</v>
      </c>
      <c r="C14" s="77">
        <v>3704489</v>
      </c>
      <c r="D14" s="77">
        <v>39318982</v>
      </c>
      <c r="E14" s="77">
        <v>42797559</v>
      </c>
      <c r="F14" s="78">
        <f t="shared" si="0"/>
        <v>8.8470678106569522</v>
      </c>
      <c r="G14" s="75"/>
      <c r="H14" s="75"/>
      <c r="I14" s="75"/>
    </row>
    <row r="15" spans="1:12" x14ac:dyDescent="0.25">
      <c r="A15" s="72" t="s">
        <v>52</v>
      </c>
      <c r="B15" s="73">
        <v>2179482</v>
      </c>
      <c r="C15" s="73">
        <v>2675511</v>
      </c>
      <c r="D15" s="73">
        <v>27521414</v>
      </c>
      <c r="E15" s="73">
        <v>28249452</v>
      </c>
      <c r="F15" s="74">
        <f t="shared" si="0"/>
        <v>2.6453509983171699</v>
      </c>
      <c r="G15" s="75"/>
      <c r="H15" s="75"/>
      <c r="I15" s="75"/>
    </row>
    <row r="16" spans="1:12" x14ac:dyDescent="0.25">
      <c r="A16" s="76" t="s">
        <v>53</v>
      </c>
      <c r="B16" s="77">
        <v>2476880</v>
      </c>
      <c r="C16" s="77">
        <v>2478893</v>
      </c>
      <c r="D16" s="77">
        <v>26790895</v>
      </c>
      <c r="E16" s="77">
        <v>29265897</v>
      </c>
      <c r="F16" s="78">
        <f t="shared" si="0"/>
        <v>9.2382206716124955</v>
      </c>
      <c r="G16" s="75"/>
      <c r="H16" s="75"/>
      <c r="I16" s="75"/>
    </row>
    <row r="17" spans="1:9" x14ac:dyDescent="0.25">
      <c r="A17" s="72" t="s">
        <v>54</v>
      </c>
      <c r="B17" s="73">
        <v>1260853</v>
      </c>
      <c r="C17" s="73">
        <v>1145605</v>
      </c>
      <c r="D17" s="73">
        <v>12832361</v>
      </c>
      <c r="E17" s="73">
        <v>14355956</v>
      </c>
      <c r="F17" s="74">
        <f t="shared" si="0"/>
        <v>11.873068408845413</v>
      </c>
      <c r="G17" s="75"/>
      <c r="H17" s="75"/>
      <c r="I17" s="75"/>
    </row>
    <row r="18" spans="1:9" x14ac:dyDescent="0.25">
      <c r="A18" s="76" t="s">
        <v>55</v>
      </c>
      <c r="B18" s="77">
        <v>214238</v>
      </c>
      <c r="C18" s="77">
        <v>233572</v>
      </c>
      <c r="D18" s="77">
        <v>2317943</v>
      </c>
      <c r="E18" s="77">
        <v>2146062</v>
      </c>
      <c r="F18" s="78">
        <f t="shared" si="0"/>
        <v>-7.415238424758499</v>
      </c>
      <c r="G18" s="75"/>
      <c r="H18" s="75"/>
      <c r="I18" s="75"/>
    </row>
    <row r="19" spans="1:9" x14ac:dyDescent="0.25">
      <c r="A19" s="72" t="s">
        <v>56</v>
      </c>
      <c r="B19" s="73">
        <v>1302403</v>
      </c>
      <c r="C19" s="73">
        <v>1070682</v>
      </c>
      <c r="D19" s="73">
        <v>11550821</v>
      </c>
      <c r="E19" s="73">
        <v>11765689</v>
      </c>
      <c r="F19" s="74">
        <f t="shared" si="0"/>
        <v>1.8601967773546164</v>
      </c>
      <c r="G19" s="75"/>
      <c r="H19" s="75"/>
      <c r="I19" s="75"/>
    </row>
    <row r="20" spans="1:9" x14ac:dyDescent="0.25">
      <c r="A20" s="76" t="s">
        <v>57</v>
      </c>
      <c r="B20" s="77">
        <v>1895921</v>
      </c>
      <c r="C20" s="77">
        <v>2077233</v>
      </c>
      <c r="D20" s="77">
        <v>16432066</v>
      </c>
      <c r="E20" s="77">
        <v>17632048</v>
      </c>
      <c r="F20" s="78">
        <f t="shared" si="0"/>
        <v>7.3026848845422165</v>
      </c>
      <c r="G20" s="75"/>
      <c r="H20" s="75"/>
      <c r="I20" s="75"/>
    </row>
    <row r="21" spans="1:9" x14ac:dyDescent="0.25">
      <c r="A21" s="72" t="s">
        <v>58</v>
      </c>
      <c r="B21" s="73">
        <v>1831996</v>
      </c>
      <c r="C21" s="73">
        <v>2267502</v>
      </c>
      <c r="D21" s="73">
        <v>23217117</v>
      </c>
      <c r="E21" s="73">
        <v>24674895</v>
      </c>
      <c r="F21" s="74">
        <f t="shared" si="0"/>
        <v>6.2788932837785154</v>
      </c>
      <c r="G21" s="75"/>
      <c r="H21" s="75"/>
      <c r="I21" s="75"/>
    </row>
    <row r="22" spans="1:9" x14ac:dyDescent="0.25">
      <c r="A22" s="76" t="s">
        <v>59</v>
      </c>
      <c r="B22" s="77">
        <v>1927423</v>
      </c>
      <c r="C22" s="77">
        <v>2120945</v>
      </c>
      <c r="D22" s="77">
        <v>20127291</v>
      </c>
      <c r="E22" s="77">
        <v>20261345</v>
      </c>
      <c r="F22" s="78">
        <f t="shared" si="0"/>
        <v>0.66603101232053064</v>
      </c>
      <c r="G22" s="75"/>
      <c r="H22" s="75"/>
      <c r="I22" s="75"/>
    </row>
    <row r="23" spans="1:9" x14ac:dyDescent="0.25">
      <c r="A23" s="72" t="s">
        <v>60</v>
      </c>
      <c r="B23" s="73">
        <v>358774</v>
      </c>
      <c r="C23" s="73">
        <v>208392</v>
      </c>
      <c r="D23" s="73">
        <v>2593200</v>
      </c>
      <c r="E23" s="73">
        <v>2082704</v>
      </c>
      <c r="F23" s="74">
        <f t="shared" si="0"/>
        <v>-19.685947863643378</v>
      </c>
      <c r="G23" s="75"/>
      <c r="H23" s="75"/>
      <c r="I23" s="75"/>
    </row>
    <row r="24" spans="1:9" x14ac:dyDescent="0.25">
      <c r="A24" s="76" t="s">
        <v>61</v>
      </c>
      <c r="B24" s="77">
        <v>174526</v>
      </c>
      <c r="C24" s="77">
        <v>163157</v>
      </c>
      <c r="D24" s="77">
        <v>1717974</v>
      </c>
      <c r="E24" s="77">
        <v>1771240</v>
      </c>
      <c r="F24" s="78">
        <f t="shared" si="0"/>
        <v>3.1005125805163516</v>
      </c>
      <c r="G24" s="75"/>
      <c r="H24" s="75"/>
      <c r="I24" s="75"/>
    </row>
    <row r="25" spans="1:9" x14ac:dyDescent="0.25">
      <c r="A25" s="72" t="s">
        <v>62</v>
      </c>
      <c r="B25" s="73">
        <v>82818</v>
      </c>
      <c r="C25" s="73">
        <v>79520</v>
      </c>
      <c r="D25" s="73">
        <v>905226</v>
      </c>
      <c r="E25" s="73">
        <v>917463</v>
      </c>
      <c r="F25" s="74">
        <f t="shared" si="0"/>
        <v>1.3518171152839216</v>
      </c>
      <c r="G25" s="75"/>
      <c r="H25" s="75"/>
      <c r="I25" s="75"/>
    </row>
    <row r="26" spans="1:9" x14ac:dyDescent="0.25">
      <c r="A26" s="76" t="s">
        <v>63</v>
      </c>
      <c r="B26" s="77">
        <v>159871</v>
      </c>
      <c r="C26" s="77">
        <v>144794</v>
      </c>
      <c r="D26" s="77">
        <v>1807863</v>
      </c>
      <c r="E26" s="77">
        <v>1749621</v>
      </c>
      <c r="F26" s="78">
        <f t="shared" si="0"/>
        <v>-3.2215936716443707</v>
      </c>
      <c r="G26" s="75"/>
      <c r="H26" s="75"/>
      <c r="I26" s="75"/>
    </row>
    <row r="27" spans="1:9" x14ac:dyDescent="0.25">
      <c r="A27" s="72" t="s">
        <v>64</v>
      </c>
      <c r="B27" s="73">
        <v>315730</v>
      </c>
      <c r="C27" s="73">
        <v>287857</v>
      </c>
      <c r="D27" s="73">
        <v>2646044</v>
      </c>
      <c r="E27" s="73">
        <v>3170083</v>
      </c>
      <c r="F27" s="74">
        <f t="shared" si="0"/>
        <v>19.804621540684892</v>
      </c>
      <c r="G27" s="75"/>
      <c r="H27" s="75"/>
      <c r="I27" s="75"/>
    </row>
    <row r="28" spans="1:9" x14ac:dyDescent="0.25">
      <c r="A28" s="76" t="s">
        <v>65</v>
      </c>
      <c r="B28" s="77">
        <v>975630</v>
      </c>
      <c r="C28" s="77">
        <v>1081420</v>
      </c>
      <c r="D28" s="77">
        <v>12167527</v>
      </c>
      <c r="E28" s="77">
        <v>11359447</v>
      </c>
      <c r="F28" s="78">
        <f t="shared" si="0"/>
        <v>-6.641283804013753</v>
      </c>
      <c r="G28" s="75"/>
      <c r="H28" s="75"/>
      <c r="I28" s="75"/>
    </row>
    <row r="29" spans="1:9" x14ac:dyDescent="0.25">
      <c r="A29" s="72" t="s">
        <v>66</v>
      </c>
      <c r="B29" s="73">
        <v>648271</v>
      </c>
      <c r="C29" s="73">
        <v>427495</v>
      </c>
      <c r="D29" s="73">
        <v>4555504</v>
      </c>
      <c r="E29" s="73">
        <v>4953991</v>
      </c>
      <c r="F29" s="74">
        <f t="shared" si="0"/>
        <v>8.7473746044345546</v>
      </c>
      <c r="G29" s="75"/>
      <c r="H29" s="75"/>
      <c r="I29" s="75"/>
    </row>
    <row r="30" spans="1:9" x14ac:dyDescent="0.25">
      <c r="A30" s="76" t="s">
        <v>67</v>
      </c>
      <c r="B30" s="77">
        <v>399049</v>
      </c>
      <c r="C30" s="77">
        <v>411457</v>
      </c>
      <c r="D30" s="77">
        <v>4081076</v>
      </c>
      <c r="E30" s="77">
        <v>4009959</v>
      </c>
      <c r="F30" s="78">
        <f t="shared" si="0"/>
        <v>-1.7426041563548438</v>
      </c>
      <c r="G30" s="75"/>
      <c r="H30" s="75"/>
      <c r="I30" s="75"/>
    </row>
    <row r="31" spans="1:9" x14ac:dyDescent="0.25">
      <c r="A31" s="72" t="s">
        <v>68</v>
      </c>
      <c r="B31" s="73">
        <v>2690051</v>
      </c>
      <c r="C31" s="73">
        <v>2845410</v>
      </c>
      <c r="D31" s="73">
        <v>25986314</v>
      </c>
      <c r="E31" s="73">
        <v>28914418</v>
      </c>
      <c r="F31" s="74">
        <f t="shared" si="0"/>
        <v>11.267869694793959</v>
      </c>
      <c r="G31" s="75"/>
      <c r="H31" s="75"/>
      <c r="I31" s="75"/>
    </row>
    <row r="32" spans="1:9" x14ac:dyDescent="0.25">
      <c r="A32" s="76" t="s">
        <v>69</v>
      </c>
      <c r="B32" s="77">
        <v>4920743</v>
      </c>
      <c r="C32" s="77">
        <v>5343657</v>
      </c>
      <c r="D32" s="77">
        <v>59499066</v>
      </c>
      <c r="E32" s="77">
        <v>61292999</v>
      </c>
      <c r="F32" s="78">
        <f t="shared" si="0"/>
        <v>3.0150607742313156</v>
      </c>
      <c r="G32" s="75"/>
      <c r="H32" s="75"/>
      <c r="I32" s="75"/>
    </row>
    <row r="33" spans="1:9" x14ac:dyDescent="0.25">
      <c r="A33" s="72" t="s">
        <v>70</v>
      </c>
      <c r="B33" s="73">
        <v>331651</v>
      </c>
      <c r="C33" s="73">
        <v>323646</v>
      </c>
      <c r="D33" s="73">
        <v>3844597</v>
      </c>
      <c r="E33" s="73">
        <v>3727381</v>
      </c>
      <c r="F33" s="74">
        <f t="shared" si="0"/>
        <v>-3.0488501135489656</v>
      </c>
      <c r="G33" s="75"/>
      <c r="H33" s="75"/>
      <c r="I33" s="75"/>
    </row>
    <row r="34" spans="1:9" x14ac:dyDescent="0.25">
      <c r="A34" s="76" t="s">
        <v>71</v>
      </c>
      <c r="B34" s="77">
        <v>109281</v>
      </c>
      <c r="C34" s="77">
        <v>87654</v>
      </c>
      <c r="D34" s="77">
        <v>890617</v>
      </c>
      <c r="E34" s="77">
        <v>924770</v>
      </c>
      <c r="F34" s="78">
        <f t="shared" si="0"/>
        <v>3.834757252556372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38263476</v>
      </c>
      <c r="C35" s="80">
        <f>SUM(C7:C34)</f>
        <v>39499084</v>
      </c>
      <c r="D35" s="80">
        <f>SUM(D7:D34)</f>
        <v>420390407</v>
      </c>
      <c r="E35" s="80">
        <f>SUM(E7:E34)</f>
        <v>440655938</v>
      </c>
      <c r="F35" s="81">
        <f t="shared" si="0"/>
        <v>4.8206454435103296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10890706</v>
      </c>
      <c r="C38" s="83">
        <f>D7</f>
        <v>11063743</v>
      </c>
      <c r="D38" s="83">
        <f>_xlfn.RANK.EQ(B38,$B$38:$B$65)+COUNTIF($B$38:$B$65,B38)-1</f>
        <v>14</v>
      </c>
      <c r="E38" s="82" t="str">
        <f t="shared" ref="E38:E65" si="1">INDEX($A$38:$B$65,MATCH(ROW()-37,$D$38:$D$65,0),1)</f>
        <v>BAHIA DE ALGECIRAS</v>
      </c>
      <c r="F38" s="82">
        <f>LOOKUP(E38,$A$38:$A$65,$B$38:$B$65)</f>
        <v>87279863</v>
      </c>
      <c r="G38" s="82">
        <f>LOOKUP(E38,$A$38:$A$65,$C$38:$C$65)</f>
        <v>83188255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2307721</v>
      </c>
      <c r="C39" s="83">
        <f t="shared" ref="C39:C65" si="4">D8</f>
        <v>2195547</v>
      </c>
      <c r="D39" s="83">
        <f t="shared" ref="D39:D65" si="5">_xlfn.RANK.EQ(B39,$B$38:$B$65)+COUNTIF($B$38:$B$65,B39)-1</f>
        <v>22</v>
      </c>
      <c r="E39" s="82" t="str">
        <f t="shared" si="1"/>
        <v>VALENCIA</v>
      </c>
      <c r="F39" s="82">
        <f t="shared" ref="F39:F65" si="6">LOOKUP(E39,$A$38:$A$65,$B$38:$B$65)</f>
        <v>61292999</v>
      </c>
      <c r="G39" s="82">
        <f t="shared" ref="G39:G65" si="7">LOOKUP(E39,$A$38:$A$65,$C$38:$C$65)</f>
        <v>59499066</v>
      </c>
    </row>
    <row r="40" spans="1:9" x14ac:dyDescent="0.25">
      <c r="A40" s="82" t="str">
        <f t="shared" si="2"/>
        <v>ALMERIA</v>
      </c>
      <c r="B40" s="83">
        <f t="shared" si="3"/>
        <v>4600683</v>
      </c>
      <c r="C40" s="83">
        <f t="shared" si="4"/>
        <v>4426822</v>
      </c>
      <c r="D40" s="83">
        <f t="shared" si="5"/>
        <v>16</v>
      </c>
      <c r="E40" s="82" t="str">
        <f t="shared" si="1"/>
        <v>BARCELONA</v>
      </c>
      <c r="F40" s="82">
        <f t="shared" si="6"/>
        <v>42797559</v>
      </c>
      <c r="G40" s="82">
        <f t="shared" si="7"/>
        <v>39318982</v>
      </c>
    </row>
    <row r="41" spans="1:9" x14ac:dyDescent="0.25">
      <c r="A41" s="82" t="str">
        <f t="shared" si="2"/>
        <v>AVILES</v>
      </c>
      <c r="B41" s="83">
        <f t="shared" si="3"/>
        <v>4414365</v>
      </c>
      <c r="C41" s="83">
        <f t="shared" si="4"/>
        <v>4350811</v>
      </c>
      <c r="D41" s="83">
        <f t="shared" si="5"/>
        <v>17</v>
      </c>
      <c r="E41" s="82" t="str">
        <f t="shared" si="1"/>
        <v>CARTAGENA</v>
      </c>
      <c r="F41" s="82">
        <f t="shared" si="6"/>
        <v>29265897</v>
      </c>
      <c r="G41" s="82">
        <f t="shared" si="7"/>
        <v>26790895</v>
      </c>
    </row>
    <row r="42" spans="1:9" x14ac:dyDescent="0.25">
      <c r="A42" s="82" t="str">
        <f t="shared" si="2"/>
        <v>BAHIA DE ALGECIRAS</v>
      </c>
      <c r="B42" s="83">
        <f t="shared" si="3"/>
        <v>87279863</v>
      </c>
      <c r="C42" s="83">
        <f t="shared" si="4"/>
        <v>83188255</v>
      </c>
      <c r="D42" s="83">
        <f t="shared" si="5"/>
        <v>1</v>
      </c>
      <c r="E42" s="82" t="str">
        <f t="shared" si="1"/>
        <v>TARRAGONA</v>
      </c>
      <c r="F42" s="82">
        <f t="shared" si="6"/>
        <v>28914418</v>
      </c>
      <c r="G42" s="82">
        <f t="shared" si="7"/>
        <v>25986314</v>
      </c>
    </row>
    <row r="43" spans="1:9" x14ac:dyDescent="0.25">
      <c r="A43" s="82" t="str">
        <f t="shared" si="2"/>
        <v>BAHIA DE CADIZ</v>
      </c>
      <c r="B43" s="83">
        <f t="shared" si="3"/>
        <v>3137646</v>
      </c>
      <c r="C43" s="83">
        <f t="shared" si="4"/>
        <v>3440058</v>
      </c>
      <c r="D43" s="83">
        <f t="shared" si="5"/>
        <v>21</v>
      </c>
      <c r="E43" s="82" t="str">
        <f t="shared" si="1"/>
        <v>BILBAO</v>
      </c>
      <c r="F43" s="82">
        <f t="shared" si="6"/>
        <v>28249452</v>
      </c>
      <c r="G43" s="82">
        <f t="shared" si="7"/>
        <v>27521414</v>
      </c>
    </row>
    <row r="44" spans="1:9" x14ac:dyDescent="0.25">
      <c r="A44" s="82" t="str">
        <f t="shared" si="2"/>
        <v>BALEARES</v>
      </c>
      <c r="B44" s="83">
        <f t="shared" si="3"/>
        <v>12001975</v>
      </c>
      <c r="C44" s="83">
        <f t="shared" si="4"/>
        <v>10921273</v>
      </c>
      <c r="D44" s="83">
        <f t="shared" si="5"/>
        <v>11</v>
      </c>
      <c r="E44" s="82" t="str">
        <f t="shared" si="1"/>
        <v>HUELVA</v>
      </c>
      <c r="F44" s="82">
        <f t="shared" si="6"/>
        <v>24674895</v>
      </c>
      <c r="G44" s="82">
        <f t="shared" si="7"/>
        <v>23217117</v>
      </c>
    </row>
    <row r="45" spans="1:9" x14ac:dyDescent="0.25">
      <c r="A45" s="82" t="str">
        <f t="shared" si="2"/>
        <v>BARCELONA</v>
      </c>
      <c r="B45" s="83">
        <f t="shared" si="3"/>
        <v>42797559</v>
      </c>
      <c r="C45" s="83">
        <f t="shared" si="4"/>
        <v>39318982</v>
      </c>
      <c r="D45" s="83">
        <f t="shared" si="5"/>
        <v>3</v>
      </c>
      <c r="E45" s="82" t="str">
        <f t="shared" si="1"/>
        <v>LAS PALMAS</v>
      </c>
      <c r="F45" s="82">
        <f t="shared" si="6"/>
        <v>20261345</v>
      </c>
      <c r="G45" s="82">
        <f t="shared" si="7"/>
        <v>20127291</v>
      </c>
    </row>
    <row r="46" spans="1:9" x14ac:dyDescent="0.25">
      <c r="A46" s="82" t="str">
        <f t="shared" si="2"/>
        <v>BILBAO</v>
      </c>
      <c r="B46" s="83">
        <f t="shared" si="3"/>
        <v>28249452</v>
      </c>
      <c r="C46" s="83">
        <f t="shared" si="4"/>
        <v>27521414</v>
      </c>
      <c r="D46" s="83">
        <f t="shared" si="5"/>
        <v>6</v>
      </c>
      <c r="E46" s="82" t="str">
        <f t="shared" si="1"/>
        <v>GIJON</v>
      </c>
      <c r="F46" s="82">
        <f t="shared" si="6"/>
        <v>17632048</v>
      </c>
      <c r="G46" s="82">
        <f t="shared" si="7"/>
        <v>16432066</v>
      </c>
    </row>
    <row r="47" spans="1:9" x14ac:dyDescent="0.25">
      <c r="A47" s="82" t="str">
        <f t="shared" si="2"/>
        <v>CARTAGENA</v>
      </c>
      <c r="B47" s="83">
        <f t="shared" si="3"/>
        <v>29265897</v>
      </c>
      <c r="C47" s="83">
        <f t="shared" si="4"/>
        <v>26790895</v>
      </c>
      <c r="D47" s="83">
        <f t="shared" si="5"/>
        <v>4</v>
      </c>
      <c r="E47" s="82" t="str">
        <f t="shared" si="1"/>
        <v>CASTELLON</v>
      </c>
      <c r="F47" s="82">
        <f t="shared" si="6"/>
        <v>14355956</v>
      </c>
      <c r="G47" s="82">
        <f t="shared" si="7"/>
        <v>12832361</v>
      </c>
    </row>
    <row r="48" spans="1:9" x14ac:dyDescent="0.25">
      <c r="A48" s="82" t="str">
        <f t="shared" si="2"/>
        <v>CASTELLON</v>
      </c>
      <c r="B48" s="83">
        <f t="shared" si="3"/>
        <v>14355956</v>
      </c>
      <c r="C48" s="83">
        <f t="shared" si="4"/>
        <v>12832361</v>
      </c>
      <c r="D48" s="83">
        <f t="shared" si="5"/>
        <v>10</v>
      </c>
      <c r="E48" s="82" t="str">
        <f t="shared" si="1"/>
        <v>BALEARES</v>
      </c>
      <c r="F48" s="82">
        <f t="shared" si="6"/>
        <v>12001975</v>
      </c>
      <c r="G48" s="82">
        <f t="shared" si="7"/>
        <v>10921273</v>
      </c>
    </row>
    <row r="49" spans="1:7" x14ac:dyDescent="0.25">
      <c r="A49" s="82" t="str">
        <f t="shared" si="2"/>
        <v>CEUTA</v>
      </c>
      <c r="B49" s="83">
        <f t="shared" si="3"/>
        <v>2146062</v>
      </c>
      <c r="C49" s="83">
        <f t="shared" si="4"/>
        <v>2317943</v>
      </c>
      <c r="D49" s="83">
        <f t="shared" si="5"/>
        <v>23</v>
      </c>
      <c r="E49" s="82" t="str">
        <f t="shared" si="1"/>
        <v>FERROL-SAN CIBRAO</v>
      </c>
      <c r="F49" s="82">
        <f t="shared" si="6"/>
        <v>11765689</v>
      </c>
      <c r="G49" s="82">
        <f t="shared" si="7"/>
        <v>11550821</v>
      </c>
    </row>
    <row r="50" spans="1:7" x14ac:dyDescent="0.25">
      <c r="A50" s="82" t="str">
        <f t="shared" si="2"/>
        <v>FERROL-SAN CIBRAO</v>
      </c>
      <c r="B50" s="83">
        <f t="shared" si="3"/>
        <v>11765689</v>
      </c>
      <c r="C50" s="83">
        <f t="shared" si="4"/>
        <v>11550821</v>
      </c>
      <c r="D50" s="83">
        <f t="shared" si="5"/>
        <v>12</v>
      </c>
      <c r="E50" s="82" t="str">
        <f t="shared" si="1"/>
        <v>SANTA CRUZ DE TENERIFE</v>
      </c>
      <c r="F50" s="82">
        <f t="shared" si="6"/>
        <v>11359447</v>
      </c>
      <c r="G50" s="82">
        <f t="shared" si="7"/>
        <v>12167527</v>
      </c>
    </row>
    <row r="51" spans="1:7" x14ac:dyDescent="0.25">
      <c r="A51" s="82" t="str">
        <f t="shared" si="2"/>
        <v>GIJON</v>
      </c>
      <c r="B51" s="83">
        <f t="shared" si="3"/>
        <v>17632048</v>
      </c>
      <c r="C51" s="83">
        <f t="shared" si="4"/>
        <v>16432066</v>
      </c>
      <c r="D51" s="83">
        <f t="shared" si="5"/>
        <v>9</v>
      </c>
      <c r="E51" s="82" t="str">
        <f t="shared" si="1"/>
        <v>A CORUÑA</v>
      </c>
      <c r="F51" s="82">
        <f t="shared" si="6"/>
        <v>10890706</v>
      </c>
      <c r="G51" s="82">
        <f t="shared" si="7"/>
        <v>11063743</v>
      </c>
    </row>
    <row r="52" spans="1:7" x14ac:dyDescent="0.25">
      <c r="A52" s="82" t="str">
        <f t="shared" si="2"/>
        <v>HUELVA</v>
      </c>
      <c r="B52" s="83">
        <f t="shared" si="3"/>
        <v>24674895</v>
      </c>
      <c r="C52" s="83">
        <f t="shared" si="4"/>
        <v>23217117</v>
      </c>
      <c r="D52" s="83">
        <f t="shared" si="5"/>
        <v>7</v>
      </c>
      <c r="E52" s="82" t="str">
        <f t="shared" si="1"/>
        <v>SANTANDER</v>
      </c>
      <c r="F52" s="82">
        <f t="shared" si="6"/>
        <v>4953991</v>
      </c>
      <c r="G52" s="82">
        <f t="shared" si="7"/>
        <v>4555504</v>
      </c>
    </row>
    <row r="53" spans="1:7" x14ac:dyDescent="0.25">
      <c r="A53" s="82" t="str">
        <f t="shared" si="2"/>
        <v>LAS PALMAS</v>
      </c>
      <c r="B53" s="83">
        <f t="shared" si="3"/>
        <v>20261345</v>
      </c>
      <c r="C53" s="83">
        <f t="shared" si="4"/>
        <v>20127291</v>
      </c>
      <c r="D53" s="83">
        <f t="shared" si="5"/>
        <v>8</v>
      </c>
      <c r="E53" s="82" t="str">
        <f t="shared" si="1"/>
        <v>ALMERIA</v>
      </c>
      <c r="F53" s="82">
        <f t="shared" si="6"/>
        <v>4600683</v>
      </c>
      <c r="G53" s="82">
        <f t="shared" si="7"/>
        <v>4426822</v>
      </c>
    </row>
    <row r="54" spans="1:7" x14ac:dyDescent="0.25">
      <c r="A54" s="82" t="str">
        <f t="shared" si="2"/>
        <v>MALAGA</v>
      </c>
      <c r="B54" s="83">
        <f t="shared" si="3"/>
        <v>2082704</v>
      </c>
      <c r="C54" s="83">
        <f t="shared" si="4"/>
        <v>2593200</v>
      </c>
      <c r="D54" s="83">
        <f t="shared" si="5"/>
        <v>24</v>
      </c>
      <c r="E54" s="82" t="str">
        <f t="shared" si="1"/>
        <v>AVILES</v>
      </c>
      <c r="F54" s="82">
        <f t="shared" si="6"/>
        <v>4414365</v>
      </c>
      <c r="G54" s="82">
        <f t="shared" si="7"/>
        <v>4350811</v>
      </c>
    </row>
    <row r="55" spans="1:7" x14ac:dyDescent="0.25">
      <c r="A55" s="82" t="str">
        <f t="shared" si="2"/>
        <v>MARIN Y RIA DE PONTEVEDRA</v>
      </c>
      <c r="B55" s="83">
        <f t="shared" si="3"/>
        <v>1771240</v>
      </c>
      <c r="C55" s="83">
        <f t="shared" si="4"/>
        <v>1717974</v>
      </c>
      <c r="D55" s="83">
        <f t="shared" si="5"/>
        <v>25</v>
      </c>
      <c r="E55" s="82" t="str">
        <f t="shared" si="1"/>
        <v>SEVILLA</v>
      </c>
      <c r="F55" s="82">
        <f t="shared" si="6"/>
        <v>4009959</v>
      </c>
      <c r="G55" s="82">
        <f t="shared" si="7"/>
        <v>4081076</v>
      </c>
    </row>
    <row r="56" spans="1:7" x14ac:dyDescent="0.25">
      <c r="A56" s="82" t="str">
        <f t="shared" si="2"/>
        <v>MELILLA</v>
      </c>
      <c r="B56" s="83">
        <f t="shared" si="3"/>
        <v>917463</v>
      </c>
      <c r="C56" s="83">
        <f t="shared" si="4"/>
        <v>905226</v>
      </c>
      <c r="D56" s="83">
        <f t="shared" si="5"/>
        <v>28</v>
      </c>
      <c r="E56" s="82" t="str">
        <f t="shared" si="1"/>
        <v>VIGO</v>
      </c>
      <c r="F56" s="82">
        <f t="shared" si="6"/>
        <v>3727381</v>
      </c>
      <c r="G56" s="82">
        <f t="shared" si="7"/>
        <v>3844597</v>
      </c>
    </row>
    <row r="57" spans="1:7" x14ac:dyDescent="0.25">
      <c r="A57" s="82" t="str">
        <f t="shared" si="2"/>
        <v>MOTRIL</v>
      </c>
      <c r="B57" s="83">
        <f t="shared" si="3"/>
        <v>1749621</v>
      </c>
      <c r="C57" s="83">
        <f t="shared" si="4"/>
        <v>1807863</v>
      </c>
      <c r="D57" s="83">
        <f t="shared" si="5"/>
        <v>26</v>
      </c>
      <c r="E57" s="82" t="str">
        <f t="shared" si="1"/>
        <v>PASAIA</v>
      </c>
      <c r="F57" s="82">
        <f t="shared" si="6"/>
        <v>3170083</v>
      </c>
      <c r="G57" s="82">
        <f t="shared" si="7"/>
        <v>2646044</v>
      </c>
    </row>
    <row r="58" spans="1:7" x14ac:dyDescent="0.25">
      <c r="A58" s="82" t="str">
        <f t="shared" si="2"/>
        <v>PASAIA</v>
      </c>
      <c r="B58" s="83">
        <f t="shared" si="3"/>
        <v>3170083</v>
      </c>
      <c r="C58" s="83">
        <f t="shared" si="4"/>
        <v>2646044</v>
      </c>
      <c r="D58" s="83">
        <f t="shared" si="5"/>
        <v>20</v>
      </c>
      <c r="E58" s="82" t="str">
        <f t="shared" si="1"/>
        <v>BAHIA DE CADIZ</v>
      </c>
      <c r="F58" s="82">
        <f t="shared" si="6"/>
        <v>3137646</v>
      </c>
      <c r="G58" s="82">
        <f t="shared" si="7"/>
        <v>3440058</v>
      </c>
    </row>
    <row r="59" spans="1:7" x14ac:dyDescent="0.25">
      <c r="A59" s="82" t="str">
        <f t="shared" si="2"/>
        <v>SANTA CRUZ DE TENERIFE</v>
      </c>
      <c r="B59" s="83">
        <f t="shared" si="3"/>
        <v>11359447</v>
      </c>
      <c r="C59" s="83">
        <f t="shared" si="4"/>
        <v>12167527</v>
      </c>
      <c r="D59" s="83">
        <f t="shared" si="5"/>
        <v>13</v>
      </c>
      <c r="E59" s="82" t="str">
        <f t="shared" si="1"/>
        <v>ALICANTE</v>
      </c>
      <c r="F59" s="82">
        <f t="shared" si="6"/>
        <v>2307721</v>
      </c>
      <c r="G59" s="82">
        <f t="shared" si="7"/>
        <v>2195547</v>
      </c>
    </row>
    <row r="60" spans="1:7" x14ac:dyDescent="0.25">
      <c r="A60" s="82" t="str">
        <f t="shared" si="2"/>
        <v>SANTANDER</v>
      </c>
      <c r="B60" s="83">
        <f t="shared" si="3"/>
        <v>4953991</v>
      </c>
      <c r="C60" s="83">
        <f t="shared" si="4"/>
        <v>4555504</v>
      </c>
      <c r="D60" s="83">
        <f t="shared" si="5"/>
        <v>15</v>
      </c>
      <c r="E60" s="82" t="str">
        <f t="shared" si="1"/>
        <v>CEUTA</v>
      </c>
      <c r="F60" s="82">
        <f t="shared" si="6"/>
        <v>2146062</v>
      </c>
      <c r="G60" s="82">
        <f t="shared" si="7"/>
        <v>2317943</v>
      </c>
    </row>
    <row r="61" spans="1:7" x14ac:dyDescent="0.25">
      <c r="A61" s="82" t="str">
        <f t="shared" si="2"/>
        <v>SEVILLA</v>
      </c>
      <c r="B61" s="83">
        <f t="shared" si="3"/>
        <v>4009959</v>
      </c>
      <c r="C61" s="83">
        <f t="shared" si="4"/>
        <v>4081076</v>
      </c>
      <c r="D61" s="83">
        <f t="shared" si="5"/>
        <v>18</v>
      </c>
      <c r="E61" s="82" t="str">
        <f t="shared" si="1"/>
        <v>MALAGA</v>
      </c>
      <c r="F61" s="82">
        <f t="shared" si="6"/>
        <v>2082704</v>
      </c>
      <c r="G61" s="82">
        <f t="shared" si="7"/>
        <v>2593200</v>
      </c>
    </row>
    <row r="62" spans="1:7" x14ac:dyDescent="0.25">
      <c r="A62" s="82" t="str">
        <f t="shared" si="2"/>
        <v>TARRAGONA</v>
      </c>
      <c r="B62" s="83">
        <f t="shared" si="3"/>
        <v>28914418</v>
      </c>
      <c r="C62" s="83">
        <f t="shared" si="4"/>
        <v>25986314</v>
      </c>
      <c r="D62" s="83">
        <f t="shared" si="5"/>
        <v>5</v>
      </c>
      <c r="E62" s="82" t="str">
        <f t="shared" si="1"/>
        <v>MARIN Y RIA DE PONTEVEDRA</v>
      </c>
      <c r="F62" s="82">
        <f t="shared" si="6"/>
        <v>1771240</v>
      </c>
      <c r="G62" s="82">
        <f t="shared" si="7"/>
        <v>1717974</v>
      </c>
    </row>
    <row r="63" spans="1:7" x14ac:dyDescent="0.25">
      <c r="A63" s="82" t="str">
        <f t="shared" si="2"/>
        <v>VALENCIA</v>
      </c>
      <c r="B63" s="83">
        <f t="shared" si="3"/>
        <v>61292999</v>
      </c>
      <c r="C63" s="83">
        <f t="shared" si="4"/>
        <v>59499066</v>
      </c>
      <c r="D63" s="83">
        <f t="shared" si="5"/>
        <v>2</v>
      </c>
      <c r="E63" s="82" t="str">
        <f t="shared" si="1"/>
        <v>MOTRIL</v>
      </c>
      <c r="F63" s="82">
        <f t="shared" si="6"/>
        <v>1749621</v>
      </c>
      <c r="G63" s="82">
        <f t="shared" si="7"/>
        <v>1807863</v>
      </c>
    </row>
    <row r="64" spans="1:7" x14ac:dyDescent="0.25">
      <c r="A64" s="82" t="str">
        <f t="shared" si="2"/>
        <v>VIGO</v>
      </c>
      <c r="B64" s="83">
        <f t="shared" si="3"/>
        <v>3727381</v>
      </c>
      <c r="C64" s="83">
        <f t="shared" si="4"/>
        <v>3844597</v>
      </c>
      <c r="D64" s="83">
        <f t="shared" si="5"/>
        <v>19</v>
      </c>
      <c r="E64" s="82" t="str">
        <f t="shared" si="1"/>
        <v>VILAGARCIA</v>
      </c>
      <c r="F64" s="82">
        <f t="shared" si="6"/>
        <v>924770</v>
      </c>
      <c r="G64" s="82">
        <f t="shared" si="7"/>
        <v>890617</v>
      </c>
    </row>
    <row r="65" spans="1:7" x14ac:dyDescent="0.25">
      <c r="A65" s="82" t="str">
        <f t="shared" si="2"/>
        <v>VILAGARCIA</v>
      </c>
      <c r="B65" s="83">
        <f t="shared" si="3"/>
        <v>924770</v>
      </c>
      <c r="C65" s="83">
        <f t="shared" si="4"/>
        <v>890617</v>
      </c>
      <c r="D65" s="83">
        <f t="shared" si="5"/>
        <v>27</v>
      </c>
      <c r="E65" s="82" t="str">
        <f t="shared" si="1"/>
        <v>MELILLA</v>
      </c>
      <c r="F65" s="82">
        <f t="shared" si="6"/>
        <v>917463</v>
      </c>
      <c r="G65" s="82">
        <f t="shared" si="7"/>
        <v>905226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967559</v>
      </c>
      <c r="C7" s="37">
        <v>900121</v>
      </c>
      <c r="D7" s="37">
        <v>10813437</v>
      </c>
      <c r="E7" s="37">
        <v>10573795</v>
      </c>
      <c r="F7" s="10">
        <f>((E7*100)/D7)-100</f>
        <v>-2.21615014726585</v>
      </c>
      <c r="G7" s="1"/>
      <c r="H7" s="1"/>
      <c r="I7" s="1"/>
    </row>
    <row r="8" spans="1:12" x14ac:dyDescent="0.25">
      <c r="A8" s="11" t="s">
        <v>45</v>
      </c>
      <c r="B8" s="38">
        <v>219924</v>
      </c>
      <c r="C8" s="38">
        <v>174380</v>
      </c>
      <c r="D8" s="38">
        <v>2185412</v>
      </c>
      <c r="E8" s="38">
        <v>2297585</v>
      </c>
      <c r="F8" s="13">
        <f t="shared" ref="F8:F34" si="0">((E8*100)/D8)-100</f>
        <v>5.1328079099044004</v>
      </c>
      <c r="G8" s="1"/>
      <c r="H8" s="1"/>
      <c r="I8" s="1"/>
    </row>
    <row r="9" spans="1:12" x14ac:dyDescent="0.25">
      <c r="A9" s="8" t="s">
        <v>46</v>
      </c>
      <c r="B9" s="37">
        <v>539285</v>
      </c>
      <c r="C9" s="37">
        <v>194716</v>
      </c>
      <c r="D9" s="37">
        <v>4368840</v>
      </c>
      <c r="E9" s="37">
        <v>4538835</v>
      </c>
      <c r="F9" s="10">
        <f t="shared" si="0"/>
        <v>3.8910786387233287</v>
      </c>
      <c r="G9" s="1"/>
      <c r="H9" s="1"/>
      <c r="I9" s="1"/>
    </row>
    <row r="10" spans="1:12" x14ac:dyDescent="0.25">
      <c r="A10" s="11" t="s">
        <v>47</v>
      </c>
      <c r="B10" s="38">
        <v>293380</v>
      </c>
      <c r="C10" s="38">
        <v>417463</v>
      </c>
      <c r="D10" s="38">
        <v>4297459</v>
      </c>
      <c r="E10" s="38">
        <v>4361145</v>
      </c>
      <c r="F10" s="13">
        <f t="shared" si="0"/>
        <v>1.4819454938371734</v>
      </c>
      <c r="G10" s="1"/>
      <c r="H10" s="1"/>
      <c r="I10" s="1"/>
    </row>
    <row r="11" spans="1:12" x14ac:dyDescent="0.25">
      <c r="A11" s="8" t="s">
        <v>48</v>
      </c>
      <c r="B11" s="37">
        <v>7102792</v>
      </c>
      <c r="C11" s="37">
        <v>6946752</v>
      </c>
      <c r="D11" s="37">
        <v>78391184</v>
      </c>
      <c r="E11" s="37">
        <v>80932231</v>
      </c>
      <c r="F11" s="10">
        <f t="shared" si="0"/>
        <v>3.2414958804551333</v>
      </c>
      <c r="G11" s="1"/>
      <c r="H11" s="1"/>
      <c r="I11" s="1"/>
    </row>
    <row r="12" spans="1:12" x14ac:dyDescent="0.25">
      <c r="A12" s="11" t="s">
        <v>49</v>
      </c>
      <c r="B12" s="38">
        <v>311467</v>
      </c>
      <c r="C12" s="38">
        <v>370536</v>
      </c>
      <c r="D12" s="38">
        <v>3303125</v>
      </c>
      <c r="E12" s="38">
        <v>3036062</v>
      </c>
      <c r="F12" s="13">
        <f t="shared" si="0"/>
        <v>-8.0851617786187262</v>
      </c>
      <c r="G12" s="1"/>
      <c r="H12" s="1"/>
      <c r="I12" s="1"/>
    </row>
    <row r="13" spans="1:12" x14ac:dyDescent="0.25">
      <c r="A13" s="8" t="s">
        <v>50</v>
      </c>
      <c r="B13" s="37">
        <v>801739</v>
      </c>
      <c r="C13" s="37">
        <v>801803</v>
      </c>
      <c r="D13" s="37">
        <v>10660435</v>
      </c>
      <c r="E13" s="37">
        <v>11793680</v>
      </c>
      <c r="F13" s="10">
        <f t="shared" si="0"/>
        <v>10.630382343684843</v>
      </c>
      <c r="G13" s="1"/>
      <c r="H13" s="1"/>
      <c r="I13" s="1"/>
    </row>
    <row r="14" spans="1:12" x14ac:dyDescent="0.25">
      <c r="A14" s="11" t="s">
        <v>51</v>
      </c>
      <c r="B14" s="38">
        <v>3191592</v>
      </c>
      <c r="C14" s="38">
        <v>3625071</v>
      </c>
      <c r="D14" s="38">
        <v>38336235</v>
      </c>
      <c r="E14" s="38">
        <v>41832176</v>
      </c>
      <c r="F14" s="13">
        <f t="shared" si="0"/>
        <v>9.1191558065104772</v>
      </c>
      <c r="G14" s="1"/>
      <c r="H14" s="1"/>
      <c r="I14" s="1"/>
    </row>
    <row r="15" spans="1:12" x14ac:dyDescent="0.25">
      <c r="A15" s="8" t="s">
        <v>52</v>
      </c>
      <c r="B15" s="37">
        <v>2170242</v>
      </c>
      <c r="C15" s="37">
        <v>2664996</v>
      </c>
      <c r="D15" s="37">
        <v>27123552</v>
      </c>
      <c r="E15" s="37">
        <v>28072638</v>
      </c>
      <c r="F15" s="10">
        <f t="shared" si="0"/>
        <v>3.4991213540173476</v>
      </c>
      <c r="G15" s="1"/>
      <c r="H15" s="1"/>
      <c r="I15" s="1"/>
    </row>
    <row r="16" spans="1:12" x14ac:dyDescent="0.25">
      <c r="A16" s="11" t="s">
        <v>53</v>
      </c>
      <c r="B16" s="38">
        <v>2470288</v>
      </c>
      <c r="C16" s="38">
        <v>2474581</v>
      </c>
      <c r="D16" s="38">
        <v>26662551</v>
      </c>
      <c r="E16" s="38">
        <v>29204098</v>
      </c>
      <c r="F16" s="13">
        <f t="shared" si="0"/>
        <v>9.5322724370972622</v>
      </c>
      <c r="G16" s="1"/>
      <c r="H16" s="1"/>
      <c r="I16" s="1"/>
    </row>
    <row r="17" spans="1:9" x14ac:dyDescent="0.25">
      <c r="A17" s="8" t="s">
        <v>54</v>
      </c>
      <c r="B17" s="37">
        <v>1258649</v>
      </c>
      <c r="C17" s="37">
        <v>1142950</v>
      </c>
      <c r="D17" s="37">
        <v>12801661</v>
      </c>
      <c r="E17" s="37">
        <v>14330654</v>
      </c>
      <c r="F17" s="10">
        <f t="shared" si="0"/>
        <v>11.94370792977567</v>
      </c>
      <c r="G17" s="1"/>
      <c r="H17" s="1"/>
      <c r="I17" s="1"/>
    </row>
    <row r="18" spans="1:9" x14ac:dyDescent="0.25">
      <c r="A18" s="11" t="s">
        <v>55</v>
      </c>
      <c r="B18" s="38">
        <v>167250</v>
      </c>
      <c r="C18" s="38">
        <v>188484</v>
      </c>
      <c r="D18" s="38">
        <v>1753018</v>
      </c>
      <c r="E18" s="38">
        <v>1641172</v>
      </c>
      <c r="F18" s="13">
        <f t="shared" si="0"/>
        <v>-6.3801968947266943</v>
      </c>
      <c r="G18" s="1"/>
      <c r="H18" s="1"/>
      <c r="I18" s="1"/>
    </row>
    <row r="19" spans="1:9" x14ac:dyDescent="0.25">
      <c r="A19" s="8" t="s">
        <v>56</v>
      </c>
      <c r="B19" s="37">
        <v>1293624</v>
      </c>
      <c r="C19" s="37">
        <v>1070070</v>
      </c>
      <c r="D19" s="37">
        <v>11530491</v>
      </c>
      <c r="E19" s="37">
        <v>11731119</v>
      </c>
      <c r="F19" s="10">
        <f t="shared" si="0"/>
        <v>1.7399779419627492</v>
      </c>
      <c r="G19" s="1"/>
      <c r="H19" s="1"/>
      <c r="I19" s="1"/>
    </row>
    <row r="20" spans="1:9" x14ac:dyDescent="0.25">
      <c r="A20" s="11" t="s">
        <v>57</v>
      </c>
      <c r="B20" s="38">
        <v>1879249</v>
      </c>
      <c r="C20" s="38">
        <v>2062756</v>
      </c>
      <c r="D20" s="38">
        <v>16327976</v>
      </c>
      <c r="E20" s="38">
        <v>17544380</v>
      </c>
      <c r="F20" s="13">
        <f t="shared" si="0"/>
        <v>7.4498149678808971</v>
      </c>
      <c r="G20" s="1"/>
      <c r="H20" s="1"/>
      <c r="I20" s="1"/>
    </row>
    <row r="21" spans="1:9" x14ac:dyDescent="0.25">
      <c r="A21" s="8" t="s">
        <v>58</v>
      </c>
      <c r="B21" s="37">
        <v>1822302</v>
      </c>
      <c r="C21" s="37">
        <v>2254152</v>
      </c>
      <c r="D21" s="37">
        <v>23098863</v>
      </c>
      <c r="E21" s="37">
        <v>24506659</v>
      </c>
      <c r="F21" s="10">
        <f t="shared" si="0"/>
        <v>6.0946549620212949</v>
      </c>
      <c r="G21" s="1"/>
      <c r="H21" s="1"/>
      <c r="I21" s="1"/>
    </row>
    <row r="22" spans="1:9" x14ac:dyDescent="0.25">
      <c r="A22" s="11" t="s">
        <v>59</v>
      </c>
      <c r="B22" s="38">
        <v>1707021</v>
      </c>
      <c r="C22" s="38">
        <v>1940784</v>
      </c>
      <c r="D22" s="38">
        <v>17910507</v>
      </c>
      <c r="E22" s="38">
        <v>18334528</v>
      </c>
      <c r="F22" s="13">
        <f t="shared" si="0"/>
        <v>2.3674427530164337</v>
      </c>
      <c r="G22" s="1"/>
      <c r="H22" s="1"/>
      <c r="I22" s="1"/>
    </row>
    <row r="23" spans="1:9" x14ac:dyDescent="0.25">
      <c r="A23" s="8" t="s">
        <v>60</v>
      </c>
      <c r="B23" s="37">
        <v>349682</v>
      </c>
      <c r="C23" s="37">
        <v>194533</v>
      </c>
      <c r="D23" s="37">
        <v>2520673</v>
      </c>
      <c r="E23" s="37">
        <v>2015402</v>
      </c>
      <c r="F23" s="10">
        <f t="shared" si="0"/>
        <v>-20.045083198018943</v>
      </c>
      <c r="G23" s="1"/>
      <c r="H23" s="1"/>
      <c r="I23" s="1"/>
    </row>
    <row r="24" spans="1:9" x14ac:dyDescent="0.25">
      <c r="A24" s="11" t="s">
        <v>61</v>
      </c>
      <c r="B24" s="38">
        <v>172310</v>
      </c>
      <c r="C24" s="38">
        <v>162293</v>
      </c>
      <c r="D24" s="38">
        <v>1690941</v>
      </c>
      <c r="E24" s="38">
        <v>1748326</v>
      </c>
      <c r="F24" s="13">
        <f t="shared" si="0"/>
        <v>3.3936725172551832</v>
      </c>
      <c r="G24" s="1"/>
      <c r="H24" s="1"/>
      <c r="I24" s="1"/>
    </row>
    <row r="25" spans="1:9" x14ac:dyDescent="0.25">
      <c r="A25" s="8" t="s">
        <v>62</v>
      </c>
      <c r="B25" s="37">
        <v>82685</v>
      </c>
      <c r="C25" s="37">
        <v>79520</v>
      </c>
      <c r="D25" s="37">
        <v>886262</v>
      </c>
      <c r="E25" s="37">
        <v>907110</v>
      </c>
      <c r="F25" s="10">
        <f t="shared" si="0"/>
        <v>2.3523517876203641</v>
      </c>
      <c r="G25" s="1"/>
      <c r="H25" s="1"/>
      <c r="I25" s="1"/>
    </row>
    <row r="26" spans="1:9" x14ac:dyDescent="0.25">
      <c r="A26" s="11" t="s">
        <v>63</v>
      </c>
      <c r="B26" s="38">
        <v>157048</v>
      </c>
      <c r="C26" s="38">
        <v>142929</v>
      </c>
      <c r="D26" s="38">
        <v>1775203</v>
      </c>
      <c r="E26" s="38">
        <v>1721750</v>
      </c>
      <c r="F26" s="13">
        <f t="shared" si="0"/>
        <v>-3.0110922525480248</v>
      </c>
      <c r="G26" s="1"/>
      <c r="H26" s="1"/>
      <c r="I26" s="1"/>
    </row>
    <row r="27" spans="1:9" x14ac:dyDescent="0.25">
      <c r="A27" s="8" t="s">
        <v>64</v>
      </c>
      <c r="B27" s="37">
        <v>312187</v>
      </c>
      <c r="C27" s="37">
        <v>283596</v>
      </c>
      <c r="D27" s="37">
        <v>2601074</v>
      </c>
      <c r="E27" s="37">
        <v>3124390</v>
      </c>
      <c r="F27" s="10">
        <f t="shared" si="0"/>
        <v>20.119227672876661</v>
      </c>
      <c r="G27" s="1"/>
      <c r="H27" s="1"/>
      <c r="I27" s="1"/>
    </row>
    <row r="28" spans="1:9" x14ac:dyDescent="0.25">
      <c r="A28" s="11" t="s">
        <v>65</v>
      </c>
      <c r="B28" s="38">
        <v>908317</v>
      </c>
      <c r="C28" s="38">
        <v>1029271</v>
      </c>
      <c r="D28" s="38">
        <v>11378333</v>
      </c>
      <c r="E28" s="38">
        <v>10711665</v>
      </c>
      <c r="F28" s="13">
        <f t="shared" si="0"/>
        <v>-5.8591008014970214</v>
      </c>
      <c r="G28" s="1"/>
      <c r="H28" s="1"/>
      <c r="I28" s="1"/>
    </row>
    <row r="29" spans="1:9" x14ac:dyDescent="0.25">
      <c r="A29" s="8" t="s">
        <v>66</v>
      </c>
      <c r="B29" s="37">
        <v>644060</v>
      </c>
      <c r="C29" s="37">
        <v>424123</v>
      </c>
      <c r="D29" s="37">
        <v>4511008</v>
      </c>
      <c r="E29" s="37">
        <v>4909506</v>
      </c>
      <c r="F29" s="10">
        <f t="shared" si="0"/>
        <v>8.8339014251360197</v>
      </c>
      <c r="G29" s="1"/>
      <c r="H29" s="1"/>
      <c r="I29" s="1"/>
    </row>
    <row r="30" spans="1:9" x14ac:dyDescent="0.25">
      <c r="A30" s="11" t="s">
        <v>67</v>
      </c>
      <c r="B30" s="38">
        <v>396702</v>
      </c>
      <c r="C30" s="38">
        <v>409830</v>
      </c>
      <c r="D30" s="38">
        <v>4059257</v>
      </c>
      <c r="E30" s="38">
        <v>3992975</v>
      </c>
      <c r="F30" s="13">
        <f t="shared" si="0"/>
        <v>-1.6328603978511325</v>
      </c>
      <c r="G30" s="1"/>
      <c r="H30" s="1"/>
      <c r="I30" s="1"/>
    </row>
    <row r="31" spans="1:9" x14ac:dyDescent="0.25">
      <c r="A31" s="8" t="s">
        <v>68</v>
      </c>
      <c r="B31" s="37">
        <v>2679910</v>
      </c>
      <c r="C31" s="37">
        <v>2821083</v>
      </c>
      <c r="D31" s="37">
        <v>25822858</v>
      </c>
      <c r="E31" s="37">
        <v>28830051</v>
      </c>
      <c r="F31" s="10">
        <f t="shared" si="0"/>
        <v>11.645469297008106</v>
      </c>
      <c r="G31" s="1"/>
      <c r="H31" s="1"/>
      <c r="I31" s="1"/>
    </row>
    <row r="32" spans="1:9" x14ac:dyDescent="0.25">
      <c r="A32" s="11" t="s">
        <v>69</v>
      </c>
      <c r="B32" s="38">
        <v>4886580</v>
      </c>
      <c r="C32" s="38">
        <v>5318285</v>
      </c>
      <c r="D32" s="38">
        <v>59070829</v>
      </c>
      <c r="E32" s="38">
        <v>60927293</v>
      </c>
      <c r="F32" s="13">
        <f t="shared" si="0"/>
        <v>3.1427762762564271</v>
      </c>
      <c r="G32" s="1"/>
      <c r="H32" s="1"/>
      <c r="I32" s="1"/>
    </row>
    <row r="33" spans="1:9" x14ac:dyDescent="0.25">
      <c r="A33" s="8" t="s">
        <v>70</v>
      </c>
      <c r="B33" s="37">
        <v>307446</v>
      </c>
      <c r="C33" s="37">
        <v>302135</v>
      </c>
      <c r="D33" s="37">
        <v>3574252</v>
      </c>
      <c r="E33" s="37">
        <v>3464434</v>
      </c>
      <c r="F33" s="10">
        <f t="shared" si="0"/>
        <v>-3.0724750241449073</v>
      </c>
      <c r="G33" s="1"/>
      <c r="H33" s="1"/>
      <c r="I33" s="1"/>
    </row>
    <row r="34" spans="1:9" x14ac:dyDescent="0.25">
      <c r="A34" s="11" t="s">
        <v>71</v>
      </c>
      <c r="B34" s="38">
        <v>108995</v>
      </c>
      <c r="C34" s="38">
        <v>87203</v>
      </c>
      <c r="D34" s="38">
        <v>887188</v>
      </c>
      <c r="E34" s="38">
        <v>919811</v>
      </c>
      <c r="F34" s="13">
        <f t="shared" si="0"/>
        <v>3.6771236761543236</v>
      </c>
      <c r="G34" s="1"/>
      <c r="H34" s="1"/>
      <c r="I34" s="1"/>
    </row>
    <row r="35" spans="1:9" x14ac:dyDescent="0.25">
      <c r="A35" s="14" t="s">
        <v>72</v>
      </c>
      <c r="B35" s="15">
        <f>SUM(B7:B34)</f>
        <v>37202285</v>
      </c>
      <c r="C35" s="15">
        <f t="shared" ref="C35:E35" si="1">SUM(C7:C34)</f>
        <v>38484416</v>
      </c>
      <c r="D35" s="15">
        <f t="shared" si="1"/>
        <v>408342624</v>
      </c>
      <c r="E35" s="15">
        <f t="shared" si="1"/>
        <v>428003470</v>
      </c>
      <c r="F35" s="16">
        <f>((E35*100)/D35)-100</f>
        <v>4.8147915119436533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10573795</v>
      </c>
      <c r="C38" s="41">
        <f>D7</f>
        <v>10813437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80932231</v>
      </c>
      <c r="G38" s="42">
        <f>LOOKUP(E38,$A$38:$A$65,$C$38:$C$65)</f>
        <v>78391184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2297585</v>
      </c>
      <c r="C39" s="41">
        <f t="shared" ref="C39:C65" si="5">D8</f>
        <v>2185412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60927293</v>
      </c>
      <c r="G39" s="42">
        <f t="shared" ref="G39:G65" si="8">LOOKUP(E39,$A$38:$A$65,$C$38:$C$65)</f>
        <v>59070829</v>
      </c>
    </row>
    <row r="40" spans="1:9" x14ac:dyDescent="0.25">
      <c r="A40" s="42" t="str">
        <f t="shared" si="3"/>
        <v>ALMERIA</v>
      </c>
      <c r="B40" s="41">
        <f t="shared" si="4"/>
        <v>4538835</v>
      </c>
      <c r="C40" s="41">
        <f t="shared" si="5"/>
        <v>4368840</v>
      </c>
      <c r="D40" s="41">
        <f t="shared" si="6"/>
        <v>16</v>
      </c>
      <c r="E40" s="42" t="str">
        <f t="shared" si="2"/>
        <v>BARCELONA</v>
      </c>
      <c r="F40" s="42">
        <f t="shared" si="7"/>
        <v>41832176</v>
      </c>
      <c r="G40" s="42">
        <f t="shared" si="8"/>
        <v>38336235</v>
      </c>
    </row>
    <row r="41" spans="1:9" x14ac:dyDescent="0.25">
      <c r="A41" s="42" t="str">
        <f t="shared" si="3"/>
        <v>AVILES</v>
      </c>
      <c r="B41" s="41">
        <f t="shared" si="4"/>
        <v>4361145</v>
      </c>
      <c r="C41" s="41">
        <f t="shared" si="5"/>
        <v>4297459</v>
      </c>
      <c r="D41" s="41">
        <f t="shared" si="6"/>
        <v>17</v>
      </c>
      <c r="E41" s="42" t="str">
        <f t="shared" si="2"/>
        <v>CARTAGENA</v>
      </c>
      <c r="F41" s="42">
        <f t="shared" si="7"/>
        <v>29204098</v>
      </c>
      <c r="G41" s="42">
        <f t="shared" si="8"/>
        <v>26662551</v>
      </c>
    </row>
    <row r="42" spans="1:9" x14ac:dyDescent="0.25">
      <c r="A42" s="42" t="str">
        <f t="shared" si="3"/>
        <v>BAHIA DE ALGECIRAS</v>
      </c>
      <c r="B42" s="41">
        <f t="shared" si="4"/>
        <v>80932231</v>
      </c>
      <c r="C42" s="41">
        <f t="shared" si="5"/>
        <v>78391184</v>
      </c>
      <c r="D42" s="41">
        <f t="shared" si="6"/>
        <v>1</v>
      </c>
      <c r="E42" s="42" t="str">
        <f t="shared" si="2"/>
        <v>TARRAGONA</v>
      </c>
      <c r="F42" s="42">
        <f t="shared" si="7"/>
        <v>28830051</v>
      </c>
      <c r="G42" s="42">
        <f t="shared" si="8"/>
        <v>25822858</v>
      </c>
    </row>
    <row r="43" spans="1:9" x14ac:dyDescent="0.25">
      <c r="A43" s="42" t="str">
        <f t="shared" si="3"/>
        <v>BAHIA DE CADIZ</v>
      </c>
      <c r="B43" s="41">
        <f t="shared" si="4"/>
        <v>3036062</v>
      </c>
      <c r="C43" s="41">
        <f t="shared" si="5"/>
        <v>3303125</v>
      </c>
      <c r="D43" s="41">
        <f t="shared" si="6"/>
        <v>21</v>
      </c>
      <c r="E43" s="42" t="str">
        <f t="shared" si="2"/>
        <v>BILBAO</v>
      </c>
      <c r="F43" s="42">
        <f t="shared" si="7"/>
        <v>28072638</v>
      </c>
      <c r="G43" s="42">
        <f t="shared" si="8"/>
        <v>27123552</v>
      </c>
    </row>
    <row r="44" spans="1:9" x14ac:dyDescent="0.25">
      <c r="A44" s="42" t="str">
        <f t="shared" si="3"/>
        <v>BALEARES</v>
      </c>
      <c r="B44" s="41">
        <f t="shared" si="4"/>
        <v>11793680</v>
      </c>
      <c r="C44" s="41">
        <f t="shared" si="5"/>
        <v>10660435</v>
      </c>
      <c r="D44" s="41">
        <f t="shared" si="6"/>
        <v>11</v>
      </c>
      <c r="E44" s="42" t="str">
        <f t="shared" si="2"/>
        <v>HUELVA</v>
      </c>
      <c r="F44" s="42">
        <f t="shared" si="7"/>
        <v>24506659</v>
      </c>
      <c r="G44" s="42">
        <f t="shared" si="8"/>
        <v>23098863</v>
      </c>
    </row>
    <row r="45" spans="1:9" x14ac:dyDescent="0.25">
      <c r="A45" s="42" t="str">
        <f t="shared" si="3"/>
        <v>BARCELONA</v>
      </c>
      <c r="B45" s="41">
        <f t="shared" si="4"/>
        <v>41832176</v>
      </c>
      <c r="C45" s="41">
        <f t="shared" si="5"/>
        <v>38336235</v>
      </c>
      <c r="D45" s="41">
        <f t="shared" si="6"/>
        <v>3</v>
      </c>
      <c r="E45" s="42" t="str">
        <f t="shared" si="2"/>
        <v>LAS PALMAS</v>
      </c>
      <c r="F45" s="42">
        <f t="shared" si="7"/>
        <v>18334528</v>
      </c>
      <c r="G45" s="42">
        <f t="shared" si="8"/>
        <v>17910507</v>
      </c>
    </row>
    <row r="46" spans="1:9" x14ac:dyDescent="0.25">
      <c r="A46" s="42" t="str">
        <f t="shared" si="3"/>
        <v>BILBAO</v>
      </c>
      <c r="B46" s="41">
        <f t="shared" si="4"/>
        <v>28072638</v>
      </c>
      <c r="C46" s="41">
        <f t="shared" si="5"/>
        <v>27123552</v>
      </c>
      <c r="D46" s="41">
        <f t="shared" si="6"/>
        <v>6</v>
      </c>
      <c r="E46" s="42" t="str">
        <f t="shared" si="2"/>
        <v>GIJON</v>
      </c>
      <c r="F46" s="42">
        <f t="shared" si="7"/>
        <v>17544380</v>
      </c>
      <c r="G46" s="42">
        <f t="shared" si="8"/>
        <v>16327976</v>
      </c>
    </row>
    <row r="47" spans="1:9" x14ac:dyDescent="0.25">
      <c r="A47" s="42" t="str">
        <f t="shared" si="3"/>
        <v>CARTAGENA</v>
      </c>
      <c r="B47" s="41">
        <f t="shared" si="4"/>
        <v>29204098</v>
      </c>
      <c r="C47" s="41">
        <f t="shared" si="5"/>
        <v>26662551</v>
      </c>
      <c r="D47" s="41">
        <f t="shared" si="6"/>
        <v>4</v>
      </c>
      <c r="E47" s="42" t="str">
        <f t="shared" si="2"/>
        <v>CASTELLON</v>
      </c>
      <c r="F47" s="42">
        <f t="shared" si="7"/>
        <v>14330654</v>
      </c>
      <c r="G47" s="42">
        <f t="shared" si="8"/>
        <v>12801661</v>
      </c>
    </row>
    <row r="48" spans="1:9" x14ac:dyDescent="0.25">
      <c r="A48" s="42" t="str">
        <f t="shared" si="3"/>
        <v>CASTELLON</v>
      </c>
      <c r="B48" s="41">
        <f t="shared" si="4"/>
        <v>14330654</v>
      </c>
      <c r="C48" s="41">
        <f t="shared" si="5"/>
        <v>12801661</v>
      </c>
      <c r="D48" s="41">
        <f t="shared" si="6"/>
        <v>10</v>
      </c>
      <c r="E48" s="42" t="str">
        <f t="shared" si="2"/>
        <v>BALEARES</v>
      </c>
      <c r="F48" s="42">
        <f t="shared" si="7"/>
        <v>11793680</v>
      </c>
      <c r="G48" s="42">
        <f t="shared" si="8"/>
        <v>10660435</v>
      </c>
    </row>
    <row r="49" spans="1:7" x14ac:dyDescent="0.25">
      <c r="A49" s="42" t="str">
        <f t="shared" si="3"/>
        <v>CEUTA</v>
      </c>
      <c r="B49" s="41">
        <f t="shared" si="4"/>
        <v>1641172</v>
      </c>
      <c r="C49" s="41">
        <f t="shared" si="5"/>
        <v>1753018</v>
      </c>
      <c r="D49" s="41">
        <f t="shared" si="6"/>
        <v>26</v>
      </c>
      <c r="E49" s="42" t="str">
        <f t="shared" si="2"/>
        <v>FERROL-SAN CIBRAO</v>
      </c>
      <c r="F49" s="42">
        <f t="shared" si="7"/>
        <v>11731119</v>
      </c>
      <c r="G49" s="42">
        <f t="shared" si="8"/>
        <v>11530491</v>
      </c>
    </row>
    <row r="50" spans="1:7" x14ac:dyDescent="0.25">
      <c r="A50" s="42" t="str">
        <f t="shared" si="3"/>
        <v>FERROL-SAN CIBRAO</v>
      </c>
      <c r="B50" s="41">
        <f t="shared" si="4"/>
        <v>11731119</v>
      </c>
      <c r="C50" s="41">
        <f t="shared" si="5"/>
        <v>11530491</v>
      </c>
      <c r="D50" s="41">
        <f t="shared" si="6"/>
        <v>12</v>
      </c>
      <c r="E50" s="42" t="str">
        <f t="shared" si="2"/>
        <v>SANTA CRUZ DE TENERIFE</v>
      </c>
      <c r="F50" s="42">
        <f t="shared" si="7"/>
        <v>10711665</v>
      </c>
      <c r="G50" s="42">
        <f t="shared" si="8"/>
        <v>11378333</v>
      </c>
    </row>
    <row r="51" spans="1:7" x14ac:dyDescent="0.25">
      <c r="A51" s="42" t="str">
        <f t="shared" si="3"/>
        <v>GIJON</v>
      </c>
      <c r="B51" s="41">
        <f t="shared" si="4"/>
        <v>17544380</v>
      </c>
      <c r="C51" s="41">
        <f t="shared" si="5"/>
        <v>16327976</v>
      </c>
      <c r="D51" s="41">
        <f t="shared" si="6"/>
        <v>9</v>
      </c>
      <c r="E51" s="42" t="str">
        <f t="shared" si="2"/>
        <v>A CORUÑA</v>
      </c>
      <c r="F51" s="42">
        <f t="shared" si="7"/>
        <v>10573795</v>
      </c>
      <c r="G51" s="42">
        <f t="shared" si="8"/>
        <v>10813437</v>
      </c>
    </row>
    <row r="52" spans="1:7" x14ac:dyDescent="0.25">
      <c r="A52" s="42" t="str">
        <f t="shared" si="3"/>
        <v>HUELVA</v>
      </c>
      <c r="B52" s="41">
        <f t="shared" si="4"/>
        <v>24506659</v>
      </c>
      <c r="C52" s="41">
        <f t="shared" si="5"/>
        <v>23098863</v>
      </c>
      <c r="D52" s="41">
        <f t="shared" si="6"/>
        <v>7</v>
      </c>
      <c r="E52" s="42" t="str">
        <f t="shared" si="2"/>
        <v>SANTANDER</v>
      </c>
      <c r="F52" s="42">
        <f t="shared" si="7"/>
        <v>4909506</v>
      </c>
      <c r="G52" s="42">
        <f t="shared" si="8"/>
        <v>4511008</v>
      </c>
    </row>
    <row r="53" spans="1:7" x14ac:dyDescent="0.25">
      <c r="A53" s="42" t="str">
        <f t="shared" si="3"/>
        <v>LAS PALMAS</v>
      </c>
      <c r="B53" s="41">
        <f t="shared" si="4"/>
        <v>18334528</v>
      </c>
      <c r="C53" s="41">
        <f t="shared" si="5"/>
        <v>17910507</v>
      </c>
      <c r="D53" s="41">
        <f t="shared" si="6"/>
        <v>8</v>
      </c>
      <c r="E53" s="42" t="str">
        <f t="shared" si="2"/>
        <v>ALMERIA</v>
      </c>
      <c r="F53" s="42">
        <f t="shared" si="7"/>
        <v>4538835</v>
      </c>
      <c r="G53" s="42">
        <f t="shared" si="8"/>
        <v>4368840</v>
      </c>
    </row>
    <row r="54" spans="1:7" x14ac:dyDescent="0.25">
      <c r="A54" s="42" t="str">
        <f t="shared" si="3"/>
        <v>MALAGA</v>
      </c>
      <c r="B54" s="41">
        <f t="shared" si="4"/>
        <v>2015402</v>
      </c>
      <c r="C54" s="41">
        <f t="shared" si="5"/>
        <v>2520673</v>
      </c>
      <c r="D54" s="41">
        <f t="shared" si="6"/>
        <v>23</v>
      </c>
      <c r="E54" s="42" t="str">
        <f t="shared" si="2"/>
        <v>AVILES</v>
      </c>
      <c r="F54" s="42">
        <f t="shared" si="7"/>
        <v>4361145</v>
      </c>
      <c r="G54" s="42">
        <f t="shared" si="8"/>
        <v>4297459</v>
      </c>
    </row>
    <row r="55" spans="1:7" x14ac:dyDescent="0.25">
      <c r="A55" s="42" t="str">
        <f t="shared" si="3"/>
        <v>MARIN Y RIA DE PONTEVEDRA</v>
      </c>
      <c r="B55" s="41">
        <f t="shared" si="4"/>
        <v>1748326</v>
      </c>
      <c r="C55" s="41">
        <f t="shared" si="5"/>
        <v>1690941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3992975</v>
      </c>
      <c r="G55" s="42">
        <f t="shared" si="8"/>
        <v>4059257</v>
      </c>
    </row>
    <row r="56" spans="1:7" x14ac:dyDescent="0.25">
      <c r="A56" s="42" t="str">
        <f t="shared" si="3"/>
        <v>MELILLA</v>
      </c>
      <c r="B56" s="41">
        <f t="shared" si="4"/>
        <v>907110</v>
      </c>
      <c r="C56" s="41">
        <f t="shared" si="5"/>
        <v>886262</v>
      </c>
      <c r="D56" s="41">
        <f t="shared" si="6"/>
        <v>28</v>
      </c>
      <c r="E56" s="42" t="str">
        <f t="shared" si="2"/>
        <v>VIGO</v>
      </c>
      <c r="F56" s="42">
        <f t="shared" si="9"/>
        <v>3464434</v>
      </c>
      <c r="G56" s="42">
        <f t="shared" si="8"/>
        <v>3574252</v>
      </c>
    </row>
    <row r="57" spans="1:7" x14ac:dyDescent="0.25">
      <c r="A57" s="42" t="str">
        <f t="shared" si="3"/>
        <v>MOTRIL</v>
      </c>
      <c r="B57" s="41">
        <f t="shared" si="4"/>
        <v>1721750</v>
      </c>
      <c r="C57" s="41">
        <f t="shared" si="5"/>
        <v>1775203</v>
      </c>
      <c r="D57" s="41">
        <f t="shared" si="6"/>
        <v>25</v>
      </c>
      <c r="E57" s="42" t="str">
        <f t="shared" si="2"/>
        <v>PASAIA</v>
      </c>
      <c r="F57" s="42">
        <f t="shared" si="9"/>
        <v>3124390</v>
      </c>
      <c r="G57" s="42">
        <f t="shared" si="8"/>
        <v>2601074</v>
      </c>
    </row>
    <row r="58" spans="1:7" x14ac:dyDescent="0.25">
      <c r="A58" s="42" t="str">
        <f t="shared" si="3"/>
        <v>PASAIA</v>
      </c>
      <c r="B58" s="41">
        <f t="shared" si="4"/>
        <v>3124390</v>
      </c>
      <c r="C58" s="41">
        <f t="shared" si="5"/>
        <v>2601074</v>
      </c>
      <c r="D58" s="41">
        <f t="shared" si="6"/>
        <v>20</v>
      </c>
      <c r="E58" s="42" t="str">
        <f t="shared" si="2"/>
        <v>BAHIA DE CADIZ</v>
      </c>
      <c r="F58" s="42">
        <f t="shared" si="9"/>
        <v>3036062</v>
      </c>
      <c r="G58" s="42">
        <f t="shared" si="8"/>
        <v>3303125</v>
      </c>
    </row>
    <row r="59" spans="1:7" x14ac:dyDescent="0.25">
      <c r="A59" s="42" t="str">
        <f t="shared" si="3"/>
        <v>SANTA CRUZ DE TENERIFE</v>
      </c>
      <c r="B59" s="41">
        <f t="shared" si="4"/>
        <v>10711665</v>
      </c>
      <c r="C59" s="41">
        <f t="shared" si="5"/>
        <v>11378333</v>
      </c>
      <c r="D59" s="41">
        <f t="shared" si="6"/>
        <v>13</v>
      </c>
      <c r="E59" s="42" t="str">
        <f t="shared" si="2"/>
        <v>ALICANTE</v>
      </c>
      <c r="F59" s="42">
        <f t="shared" si="9"/>
        <v>2297585</v>
      </c>
      <c r="G59" s="42">
        <f t="shared" si="8"/>
        <v>2185412</v>
      </c>
    </row>
    <row r="60" spans="1:7" x14ac:dyDescent="0.25">
      <c r="A60" s="42" t="str">
        <f t="shared" si="3"/>
        <v>SANTANDER</v>
      </c>
      <c r="B60" s="41">
        <f t="shared" si="4"/>
        <v>4909506</v>
      </c>
      <c r="C60" s="41">
        <f t="shared" si="5"/>
        <v>4511008</v>
      </c>
      <c r="D60" s="41">
        <f t="shared" si="6"/>
        <v>15</v>
      </c>
      <c r="E60" s="42" t="str">
        <f t="shared" si="2"/>
        <v>MALAGA</v>
      </c>
      <c r="F60" s="42">
        <f t="shared" si="9"/>
        <v>2015402</v>
      </c>
      <c r="G60" s="42">
        <f t="shared" si="8"/>
        <v>2520673</v>
      </c>
    </row>
    <row r="61" spans="1:7" x14ac:dyDescent="0.25">
      <c r="A61" s="42" t="str">
        <f t="shared" si="3"/>
        <v>SEVILLA</v>
      </c>
      <c r="B61" s="41">
        <f t="shared" si="4"/>
        <v>3992975</v>
      </c>
      <c r="C61" s="41">
        <f t="shared" si="5"/>
        <v>4059257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1748326</v>
      </c>
      <c r="G61" s="42">
        <f t="shared" si="8"/>
        <v>1690941</v>
      </c>
    </row>
    <row r="62" spans="1:7" x14ac:dyDescent="0.25">
      <c r="A62" s="42" t="str">
        <f t="shared" si="3"/>
        <v>TARRAGONA</v>
      </c>
      <c r="B62" s="41">
        <f t="shared" si="4"/>
        <v>28830051</v>
      </c>
      <c r="C62" s="41">
        <f t="shared" si="5"/>
        <v>25822858</v>
      </c>
      <c r="D62" s="41">
        <f t="shared" si="6"/>
        <v>5</v>
      </c>
      <c r="E62" s="42" t="str">
        <f t="shared" si="2"/>
        <v>MOTRIL</v>
      </c>
      <c r="F62" s="42">
        <f t="shared" si="9"/>
        <v>1721750</v>
      </c>
      <c r="G62" s="42">
        <f t="shared" si="8"/>
        <v>1775203</v>
      </c>
    </row>
    <row r="63" spans="1:7" x14ac:dyDescent="0.25">
      <c r="A63" s="42" t="str">
        <f t="shared" si="3"/>
        <v>VALENCIA</v>
      </c>
      <c r="B63" s="41">
        <f t="shared" si="4"/>
        <v>60927293</v>
      </c>
      <c r="C63" s="41">
        <f t="shared" si="5"/>
        <v>59070829</v>
      </c>
      <c r="D63" s="41">
        <f t="shared" si="6"/>
        <v>2</v>
      </c>
      <c r="E63" s="42" t="str">
        <f t="shared" si="2"/>
        <v>CEUTA</v>
      </c>
      <c r="F63" s="42">
        <f t="shared" si="9"/>
        <v>1641172</v>
      </c>
      <c r="G63" s="42">
        <f t="shared" si="8"/>
        <v>1753018</v>
      </c>
    </row>
    <row r="64" spans="1:7" x14ac:dyDescent="0.25">
      <c r="A64" s="42" t="str">
        <f t="shared" si="3"/>
        <v>VIGO</v>
      </c>
      <c r="B64" s="41">
        <f t="shared" si="4"/>
        <v>3464434</v>
      </c>
      <c r="C64" s="41">
        <f t="shared" si="5"/>
        <v>3574252</v>
      </c>
      <c r="D64" s="41">
        <f t="shared" si="6"/>
        <v>19</v>
      </c>
      <c r="E64" s="42" t="str">
        <f t="shared" si="2"/>
        <v>VILAGARCIA</v>
      </c>
      <c r="F64" s="42">
        <f t="shared" si="9"/>
        <v>919811</v>
      </c>
      <c r="G64" s="42">
        <f t="shared" si="8"/>
        <v>887188</v>
      </c>
    </row>
    <row r="65" spans="1:7" x14ac:dyDescent="0.25">
      <c r="A65" s="42" t="str">
        <f t="shared" si="3"/>
        <v>VILAGARCIA</v>
      </c>
      <c r="B65" s="41">
        <f t="shared" si="4"/>
        <v>919811</v>
      </c>
      <c r="C65" s="41">
        <f t="shared" si="5"/>
        <v>887188</v>
      </c>
      <c r="D65" s="41">
        <f t="shared" si="6"/>
        <v>27</v>
      </c>
      <c r="E65" s="42" t="str">
        <f t="shared" si="2"/>
        <v>MELILLA</v>
      </c>
      <c r="F65" s="42">
        <f t="shared" si="9"/>
        <v>907110</v>
      </c>
      <c r="G65" s="42">
        <f t="shared" si="8"/>
        <v>886262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474334</v>
      </c>
      <c r="C7" s="37">
        <v>535334</v>
      </c>
      <c r="D7" s="37">
        <v>6365026</v>
      </c>
      <c r="E7" s="37">
        <v>5721395</v>
      </c>
      <c r="F7" s="10">
        <f>((E7*100)/D7)-100</f>
        <v>-10.111993258157938</v>
      </c>
      <c r="G7" s="1"/>
      <c r="H7" s="1"/>
      <c r="I7" s="1"/>
    </row>
    <row r="8" spans="1:12" x14ac:dyDescent="0.25">
      <c r="A8" s="11" t="s">
        <v>45</v>
      </c>
      <c r="B8" s="38">
        <v>6424</v>
      </c>
      <c r="C8" s="38">
        <v>4231</v>
      </c>
      <c r="D8" s="38">
        <v>60623</v>
      </c>
      <c r="E8" s="38">
        <v>53856</v>
      </c>
      <c r="F8" s="13">
        <f t="shared" ref="F8:F35" si="0">((E8*100)/D8)-100</f>
        <v>-11.162430100786835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10348</v>
      </c>
      <c r="E9" s="37">
        <v>12451</v>
      </c>
      <c r="F9" s="10">
        <f t="shared" si="0"/>
        <v>20.322767684576732</v>
      </c>
      <c r="G9" s="1"/>
      <c r="H9" s="1"/>
      <c r="I9" s="1"/>
    </row>
    <row r="10" spans="1:12" x14ac:dyDescent="0.25">
      <c r="A10" s="11" t="s">
        <v>47</v>
      </c>
      <c r="B10" s="38">
        <v>51176</v>
      </c>
      <c r="C10" s="38">
        <v>35673</v>
      </c>
      <c r="D10" s="38">
        <v>601020</v>
      </c>
      <c r="E10" s="38">
        <v>544023</v>
      </c>
      <c r="F10" s="13">
        <f t="shared" si="0"/>
        <v>-9.4833782569631637</v>
      </c>
      <c r="G10" s="1"/>
      <c r="H10" s="1"/>
      <c r="I10" s="1"/>
    </row>
    <row r="11" spans="1:12" x14ac:dyDescent="0.25">
      <c r="A11" s="8" t="s">
        <v>48</v>
      </c>
      <c r="B11" s="37">
        <v>1760541</v>
      </c>
      <c r="C11" s="37">
        <v>1916745</v>
      </c>
      <c r="D11" s="37">
        <v>22092833</v>
      </c>
      <c r="E11" s="37">
        <v>22976716</v>
      </c>
      <c r="F11" s="10">
        <f t="shared" si="0"/>
        <v>4.0007680318771293</v>
      </c>
      <c r="G11" s="1"/>
      <c r="H11" s="1"/>
      <c r="I11" s="1"/>
    </row>
    <row r="12" spans="1:12" x14ac:dyDescent="0.25">
      <c r="A12" s="11" t="s">
        <v>49</v>
      </c>
      <c r="B12" s="38">
        <v>18396</v>
      </c>
      <c r="C12" s="38">
        <v>39327</v>
      </c>
      <c r="D12" s="38">
        <v>94988</v>
      </c>
      <c r="E12" s="38">
        <v>128688</v>
      </c>
      <c r="F12" s="13">
        <f t="shared" si="0"/>
        <v>35.47816566303112</v>
      </c>
      <c r="G12" s="1"/>
      <c r="H12" s="1"/>
      <c r="I12" s="1"/>
    </row>
    <row r="13" spans="1:12" x14ac:dyDescent="0.25">
      <c r="A13" s="8" t="s">
        <v>50</v>
      </c>
      <c r="B13" s="37">
        <v>44514</v>
      </c>
      <c r="C13" s="37">
        <v>50222</v>
      </c>
      <c r="D13" s="37">
        <v>1358401</v>
      </c>
      <c r="E13" s="37">
        <v>1350947</v>
      </c>
      <c r="F13" s="10">
        <f t="shared" si="0"/>
        <v>-0.54873340052017738</v>
      </c>
      <c r="G13" s="1"/>
      <c r="H13" s="1"/>
      <c r="I13" s="1"/>
    </row>
    <row r="14" spans="1:12" x14ac:dyDescent="0.25">
      <c r="A14" s="11" t="s">
        <v>51</v>
      </c>
      <c r="B14" s="38">
        <v>852249</v>
      </c>
      <c r="C14" s="38">
        <v>1041898</v>
      </c>
      <c r="D14" s="38">
        <v>9973161</v>
      </c>
      <c r="E14" s="38">
        <v>12143746</v>
      </c>
      <c r="F14" s="13">
        <f t="shared" si="0"/>
        <v>21.764263105749521</v>
      </c>
      <c r="G14" s="1"/>
      <c r="H14" s="1"/>
      <c r="I14" s="1"/>
    </row>
    <row r="15" spans="1:12" x14ac:dyDescent="0.25">
      <c r="A15" s="8" t="s">
        <v>52</v>
      </c>
      <c r="B15" s="37">
        <v>1106968</v>
      </c>
      <c r="C15" s="37">
        <v>1552049</v>
      </c>
      <c r="D15" s="37">
        <v>14555241</v>
      </c>
      <c r="E15" s="37">
        <v>14975038</v>
      </c>
      <c r="F15" s="10">
        <f t="shared" si="0"/>
        <v>2.8841638554799545</v>
      </c>
      <c r="G15" s="1"/>
      <c r="H15" s="1"/>
      <c r="I15" s="1"/>
    </row>
    <row r="16" spans="1:12" x14ac:dyDescent="0.25">
      <c r="A16" s="11" t="s">
        <v>53</v>
      </c>
      <c r="B16" s="38">
        <v>1936954</v>
      </c>
      <c r="C16" s="38">
        <v>1971609</v>
      </c>
      <c r="D16" s="38">
        <v>21670557</v>
      </c>
      <c r="E16" s="38">
        <v>23366826</v>
      </c>
      <c r="F16" s="13">
        <f t="shared" si="0"/>
        <v>7.8275283833267366</v>
      </c>
      <c r="G16" s="1"/>
      <c r="H16" s="1"/>
      <c r="I16" s="1"/>
    </row>
    <row r="17" spans="1:9" x14ac:dyDescent="0.25">
      <c r="A17" s="8" t="s">
        <v>54</v>
      </c>
      <c r="B17" s="37">
        <v>714328</v>
      </c>
      <c r="C17" s="37">
        <v>586143</v>
      </c>
      <c r="D17" s="37">
        <v>7334884</v>
      </c>
      <c r="E17" s="37">
        <v>7679133</v>
      </c>
      <c r="F17" s="10">
        <f t="shared" si="0"/>
        <v>4.6933121232728467</v>
      </c>
      <c r="G17" s="1"/>
      <c r="H17" s="1"/>
      <c r="I17" s="1"/>
    </row>
    <row r="18" spans="1:9" x14ac:dyDescent="0.25">
      <c r="A18" s="11" t="s">
        <v>55</v>
      </c>
      <c r="B18" s="38">
        <v>81832</v>
      </c>
      <c r="C18" s="38">
        <v>103663</v>
      </c>
      <c r="D18" s="38">
        <v>796992</v>
      </c>
      <c r="E18" s="38">
        <v>724032</v>
      </c>
      <c r="F18" s="13">
        <f t="shared" si="0"/>
        <v>-9.1544206215369854</v>
      </c>
      <c r="G18" s="1"/>
      <c r="H18" s="1"/>
      <c r="I18" s="1"/>
    </row>
    <row r="19" spans="1:9" x14ac:dyDescent="0.25">
      <c r="A19" s="8" t="s">
        <v>56</v>
      </c>
      <c r="B19" s="37">
        <v>178694</v>
      </c>
      <c r="C19" s="37">
        <v>231019</v>
      </c>
      <c r="D19" s="37">
        <v>2415593</v>
      </c>
      <c r="E19" s="37">
        <v>2493586</v>
      </c>
      <c r="F19" s="10">
        <f t="shared" si="0"/>
        <v>3.2287309989720967</v>
      </c>
      <c r="G19" s="1"/>
      <c r="H19" s="1"/>
      <c r="I19" s="1"/>
    </row>
    <row r="20" spans="1:9" x14ac:dyDescent="0.25">
      <c r="A20" s="11" t="s">
        <v>57</v>
      </c>
      <c r="B20" s="38">
        <v>81839</v>
      </c>
      <c r="C20" s="38">
        <v>98866</v>
      </c>
      <c r="D20" s="38">
        <v>719931</v>
      </c>
      <c r="E20" s="38">
        <v>787255</v>
      </c>
      <c r="F20" s="13">
        <f t="shared" si="0"/>
        <v>9.3514517363469594</v>
      </c>
      <c r="G20" s="1"/>
      <c r="H20" s="1"/>
      <c r="I20" s="1"/>
    </row>
    <row r="21" spans="1:9" x14ac:dyDescent="0.25">
      <c r="A21" s="8" t="s">
        <v>58</v>
      </c>
      <c r="B21" s="37">
        <v>1535739</v>
      </c>
      <c r="C21" s="37">
        <v>1854089</v>
      </c>
      <c r="D21" s="37">
        <v>19048489</v>
      </c>
      <c r="E21" s="37">
        <v>19609701</v>
      </c>
      <c r="F21" s="10">
        <f t="shared" si="0"/>
        <v>2.9462284383816524</v>
      </c>
      <c r="G21" s="1"/>
      <c r="H21" s="1"/>
      <c r="I21" s="1"/>
    </row>
    <row r="22" spans="1:9" x14ac:dyDescent="0.25">
      <c r="A22" s="11" t="s">
        <v>59</v>
      </c>
      <c r="B22" s="38">
        <v>429007</v>
      </c>
      <c r="C22" s="38">
        <v>598110</v>
      </c>
      <c r="D22" s="38">
        <v>4293249</v>
      </c>
      <c r="E22" s="38">
        <v>4353064</v>
      </c>
      <c r="F22" s="13">
        <f t="shared" si="0"/>
        <v>1.3932338888333788</v>
      </c>
      <c r="G22" s="1"/>
      <c r="H22" s="1"/>
      <c r="I22" s="1"/>
    </row>
    <row r="23" spans="1:9" x14ac:dyDescent="0.25">
      <c r="A23" s="8" t="s">
        <v>60</v>
      </c>
      <c r="B23" s="37">
        <v>2934</v>
      </c>
      <c r="C23" s="37">
        <v>16186</v>
      </c>
      <c r="D23" s="37">
        <v>60680</v>
      </c>
      <c r="E23" s="37">
        <v>127539</v>
      </c>
      <c r="F23" s="10">
        <f t="shared" si="0"/>
        <v>110.1829268292683</v>
      </c>
      <c r="G23" s="1"/>
      <c r="H23" s="1"/>
      <c r="I23" s="1"/>
    </row>
    <row r="24" spans="1:9" x14ac:dyDescent="0.25">
      <c r="A24" s="11" t="s">
        <v>61</v>
      </c>
      <c r="B24" s="38">
        <v>4</v>
      </c>
      <c r="C24" s="38">
        <v>0</v>
      </c>
      <c r="D24" s="38">
        <v>102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4970</v>
      </c>
      <c r="C25" s="37">
        <v>6169</v>
      </c>
      <c r="D25" s="37">
        <v>54864</v>
      </c>
      <c r="E25" s="37">
        <v>64404</v>
      </c>
      <c r="F25" s="10">
        <f t="shared" si="0"/>
        <v>17.388451443569551</v>
      </c>
      <c r="G25" s="1"/>
      <c r="H25" s="1"/>
      <c r="I25" s="1"/>
    </row>
    <row r="26" spans="1:9" x14ac:dyDescent="0.25">
      <c r="A26" s="11" t="s">
        <v>63</v>
      </c>
      <c r="B26" s="38">
        <v>80116</v>
      </c>
      <c r="C26" s="38">
        <v>80096</v>
      </c>
      <c r="D26" s="38">
        <v>1036924</v>
      </c>
      <c r="E26" s="38">
        <v>1038044</v>
      </c>
      <c r="F26" s="13">
        <f t="shared" si="0"/>
        <v>0.10801177328329459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422741</v>
      </c>
      <c r="C28" s="38">
        <v>525066</v>
      </c>
      <c r="D28" s="38">
        <v>6103282</v>
      </c>
      <c r="E28" s="38">
        <v>5274448</v>
      </c>
      <c r="F28" s="13">
        <f t="shared" si="0"/>
        <v>-13.580136064497751</v>
      </c>
      <c r="G28" s="1"/>
      <c r="H28" s="1"/>
      <c r="I28" s="1"/>
    </row>
    <row r="29" spans="1:9" x14ac:dyDescent="0.25">
      <c r="A29" s="8" t="s">
        <v>66</v>
      </c>
      <c r="B29" s="37">
        <v>35346</v>
      </c>
      <c r="C29" s="37">
        <v>3145</v>
      </c>
      <c r="D29" s="37">
        <v>213064</v>
      </c>
      <c r="E29" s="37">
        <v>228904</v>
      </c>
      <c r="F29" s="10">
        <f t="shared" si="0"/>
        <v>7.434385912214168</v>
      </c>
      <c r="G29" s="1"/>
      <c r="H29" s="1"/>
      <c r="I29" s="1"/>
    </row>
    <row r="30" spans="1:9" x14ac:dyDescent="0.25">
      <c r="A30" s="11" t="s">
        <v>67</v>
      </c>
      <c r="B30" s="38">
        <v>26867</v>
      </c>
      <c r="C30" s="38">
        <v>14669</v>
      </c>
      <c r="D30" s="38">
        <v>275799</v>
      </c>
      <c r="E30" s="38">
        <v>240794</v>
      </c>
      <c r="F30" s="13">
        <f t="shared" si="0"/>
        <v>-12.692214257484622</v>
      </c>
      <c r="G30" s="1"/>
      <c r="H30" s="1"/>
      <c r="I30" s="1"/>
    </row>
    <row r="31" spans="1:9" x14ac:dyDescent="0.25">
      <c r="A31" s="8" t="s">
        <v>68</v>
      </c>
      <c r="B31" s="37">
        <v>1459461</v>
      </c>
      <c r="C31" s="37">
        <v>1480874</v>
      </c>
      <c r="D31" s="37">
        <v>16693871</v>
      </c>
      <c r="E31" s="37">
        <v>17461182</v>
      </c>
      <c r="F31" s="10">
        <f t="shared" si="0"/>
        <v>4.5963635396487774</v>
      </c>
      <c r="G31" s="1"/>
      <c r="H31" s="1"/>
      <c r="I31" s="1"/>
    </row>
    <row r="32" spans="1:9" x14ac:dyDescent="0.25">
      <c r="A32" s="11" t="s">
        <v>69</v>
      </c>
      <c r="B32" s="38">
        <v>238175</v>
      </c>
      <c r="C32" s="38">
        <v>544315</v>
      </c>
      <c r="D32" s="38">
        <v>3705837</v>
      </c>
      <c r="E32" s="38">
        <v>4860375</v>
      </c>
      <c r="F32" s="13">
        <f t="shared" si="0"/>
        <v>31.154581272732713</v>
      </c>
      <c r="G32" s="1"/>
      <c r="H32" s="1"/>
      <c r="I32" s="1"/>
    </row>
    <row r="33" spans="1:9" x14ac:dyDescent="0.25">
      <c r="A33" s="8" t="s">
        <v>70</v>
      </c>
      <c r="B33" s="37">
        <v>4283</v>
      </c>
      <c r="C33" s="37">
        <v>3505</v>
      </c>
      <c r="D33" s="37">
        <v>73710</v>
      </c>
      <c r="E33" s="37">
        <v>60798</v>
      </c>
      <c r="F33" s="10">
        <f t="shared" si="0"/>
        <v>-17.517297517297521</v>
      </c>
      <c r="G33" s="1"/>
      <c r="H33" s="1"/>
      <c r="I33" s="1"/>
    </row>
    <row r="34" spans="1:9" x14ac:dyDescent="0.25">
      <c r="A34" s="11" t="s">
        <v>71</v>
      </c>
      <c r="B34" s="38">
        <v>44668</v>
      </c>
      <c r="C34" s="38">
        <v>5722</v>
      </c>
      <c r="D34" s="38">
        <v>255664</v>
      </c>
      <c r="E34" s="38">
        <v>119841</v>
      </c>
      <c r="F34" s="13">
        <f t="shared" si="0"/>
        <v>-53.125586707553666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11592560</v>
      </c>
      <c r="C35" s="15">
        <f t="shared" ref="C35:E35" si="1">SUM(C7:C34)</f>
        <v>13298725</v>
      </c>
      <c r="D35" s="15">
        <f t="shared" si="1"/>
        <v>139865133</v>
      </c>
      <c r="E35" s="15">
        <f t="shared" si="1"/>
        <v>146396786</v>
      </c>
      <c r="F35" s="16">
        <f t="shared" si="0"/>
        <v>4.6699651728068687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5721395</v>
      </c>
      <c r="C38" s="41">
        <f>D7</f>
        <v>6365026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23366826</v>
      </c>
      <c r="G38" s="42">
        <f>LOOKUP(E38,$A$38:$A$65,$C$38:$C$65)</f>
        <v>21670557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53856</v>
      </c>
      <c r="C39" s="41">
        <f t="shared" ref="C39:C65" si="5">D8</f>
        <v>60623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22976716</v>
      </c>
      <c r="G39" s="42">
        <f t="shared" ref="G39:G65" si="8">LOOKUP(E39,$A$38:$A$65,$C$38:$C$65)</f>
        <v>22092833</v>
      </c>
    </row>
    <row r="40" spans="1:9" x14ac:dyDescent="0.25">
      <c r="A40" s="42" t="str">
        <f t="shared" si="3"/>
        <v>ALMERIA</v>
      </c>
      <c r="B40" s="41">
        <f t="shared" si="4"/>
        <v>12451</v>
      </c>
      <c r="C40" s="41">
        <f t="shared" si="5"/>
        <v>10348</v>
      </c>
      <c r="D40" s="41">
        <f t="shared" si="6"/>
        <v>26</v>
      </c>
      <c r="E40" s="42" t="str">
        <f t="shared" si="2"/>
        <v>HUELVA</v>
      </c>
      <c r="F40" s="42">
        <f t="shared" si="7"/>
        <v>19609701</v>
      </c>
      <c r="G40" s="42">
        <f t="shared" si="8"/>
        <v>19048489</v>
      </c>
    </row>
    <row r="41" spans="1:9" x14ac:dyDescent="0.25">
      <c r="A41" s="42" t="str">
        <f t="shared" si="3"/>
        <v>AVILES</v>
      </c>
      <c r="B41" s="41">
        <f t="shared" si="4"/>
        <v>544023</v>
      </c>
      <c r="C41" s="41">
        <f t="shared" si="5"/>
        <v>601020</v>
      </c>
      <c r="D41" s="41">
        <f t="shared" si="6"/>
        <v>17</v>
      </c>
      <c r="E41" s="42" t="str">
        <f t="shared" si="2"/>
        <v>TARRAGONA</v>
      </c>
      <c r="F41" s="42">
        <f t="shared" si="7"/>
        <v>17461182</v>
      </c>
      <c r="G41" s="42">
        <f t="shared" si="8"/>
        <v>16693871</v>
      </c>
    </row>
    <row r="42" spans="1:9" x14ac:dyDescent="0.25">
      <c r="A42" s="42" t="str">
        <f t="shared" si="3"/>
        <v>BAHIA DE ALGECIRAS</v>
      </c>
      <c r="B42" s="41">
        <f t="shared" si="4"/>
        <v>22976716</v>
      </c>
      <c r="C42" s="41">
        <f t="shared" si="5"/>
        <v>22092833</v>
      </c>
      <c r="D42" s="41">
        <f t="shared" si="6"/>
        <v>2</v>
      </c>
      <c r="E42" s="42" t="str">
        <f t="shared" si="2"/>
        <v>BILBAO</v>
      </c>
      <c r="F42" s="42">
        <f t="shared" si="7"/>
        <v>14975038</v>
      </c>
      <c r="G42" s="42">
        <f t="shared" si="8"/>
        <v>14555241</v>
      </c>
    </row>
    <row r="43" spans="1:9" x14ac:dyDescent="0.25">
      <c r="A43" s="42" t="str">
        <f t="shared" si="3"/>
        <v>BAHIA DE CADIZ</v>
      </c>
      <c r="B43" s="41">
        <f t="shared" si="4"/>
        <v>128688</v>
      </c>
      <c r="C43" s="41">
        <f t="shared" si="5"/>
        <v>94988</v>
      </c>
      <c r="D43" s="41">
        <f t="shared" si="6"/>
        <v>20</v>
      </c>
      <c r="E43" s="42" t="str">
        <f t="shared" si="2"/>
        <v>BARCELONA</v>
      </c>
      <c r="F43" s="42">
        <f t="shared" si="7"/>
        <v>12143746</v>
      </c>
      <c r="G43" s="42">
        <f t="shared" si="8"/>
        <v>9973161</v>
      </c>
    </row>
    <row r="44" spans="1:9" x14ac:dyDescent="0.25">
      <c r="A44" s="42" t="str">
        <f t="shared" si="3"/>
        <v>BALEARES</v>
      </c>
      <c r="B44" s="41">
        <f t="shared" si="4"/>
        <v>1350947</v>
      </c>
      <c r="C44" s="41">
        <f t="shared" si="5"/>
        <v>1358401</v>
      </c>
      <c r="D44" s="41">
        <f t="shared" si="6"/>
        <v>13</v>
      </c>
      <c r="E44" s="42" t="str">
        <f t="shared" si="2"/>
        <v>CASTELLON</v>
      </c>
      <c r="F44" s="42">
        <f t="shared" si="7"/>
        <v>7679133</v>
      </c>
      <c r="G44" s="42">
        <f t="shared" si="8"/>
        <v>7334884</v>
      </c>
    </row>
    <row r="45" spans="1:9" x14ac:dyDescent="0.25">
      <c r="A45" s="42" t="str">
        <f t="shared" si="3"/>
        <v>BARCELONA</v>
      </c>
      <c r="B45" s="41">
        <f t="shared" si="4"/>
        <v>12143746</v>
      </c>
      <c r="C45" s="41">
        <f t="shared" si="5"/>
        <v>9973161</v>
      </c>
      <c r="D45" s="41">
        <f t="shared" si="6"/>
        <v>6</v>
      </c>
      <c r="E45" s="42" t="str">
        <f t="shared" si="2"/>
        <v>A CORUÑA</v>
      </c>
      <c r="F45" s="42">
        <f t="shared" si="7"/>
        <v>5721395</v>
      </c>
      <c r="G45" s="42">
        <f t="shared" si="8"/>
        <v>6365026</v>
      </c>
    </row>
    <row r="46" spans="1:9" x14ac:dyDescent="0.25">
      <c r="A46" s="42" t="str">
        <f t="shared" si="3"/>
        <v>BILBAO</v>
      </c>
      <c r="B46" s="41">
        <f t="shared" si="4"/>
        <v>14975038</v>
      </c>
      <c r="C46" s="41">
        <f t="shared" si="5"/>
        <v>14555241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5274448</v>
      </c>
      <c r="G46" s="42">
        <f t="shared" si="8"/>
        <v>6103282</v>
      </c>
    </row>
    <row r="47" spans="1:9" x14ac:dyDescent="0.25">
      <c r="A47" s="42" t="str">
        <f t="shared" si="3"/>
        <v>CARTAGENA</v>
      </c>
      <c r="B47" s="41">
        <f t="shared" si="4"/>
        <v>23366826</v>
      </c>
      <c r="C47" s="41">
        <f t="shared" si="5"/>
        <v>21670557</v>
      </c>
      <c r="D47" s="41">
        <f t="shared" si="6"/>
        <v>1</v>
      </c>
      <c r="E47" s="42" t="str">
        <f t="shared" si="2"/>
        <v>VALENCIA</v>
      </c>
      <c r="F47" s="42">
        <f t="shared" si="7"/>
        <v>4860375</v>
      </c>
      <c r="G47" s="42">
        <f t="shared" si="8"/>
        <v>3705837</v>
      </c>
    </row>
    <row r="48" spans="1:9" x14ac:dyDescent="0.25">
      <c r="A48" s="42" t="str">
        <f t="shared" si="3"/>
        <v>CASTELLON</v>
      </c>
      <c r="B48" s="41">
        <f t="shared" si="4"/>
        <v>7679133</v>
      </c>
      <c r="C48" s="41">
        <f t="shared" si="5"/>
        <v>7334884</v>
      </c>
      <c r="D48" s="41">
        <f t="shared" si="6"/>
        <v>7</v>
      </c>
      <c r="E48" s="42" t="str">
        <f t="shared" si="2"/>
        <v>LAS PALMAS</v>
      </c>
      <c r="F48" s="42">
        <f t="shared" si="7"/>
        <v>4353064</v>
      </c>
      <c r="G48" s="42">
        <f t="shared" si="8"/>
        <v>4293249</v>
      </c>
    </row>
    <row r="49" spans="1:7" x14ac:dyDescent="0.25">
      <c r="A49" s="42" t="str">
        <f t="shared" si="3"/>
        <v>CEUTA</v>
      </c>
      <c r="B49" s="41">
        <f t="shared" si="4"/>
        <v>724032</v>
      </c>
      <c r="C49" s="41">
        <f t="shared" si="5"/>
        <v>796992</v>
      </c>
      <c r="D49" s="41">
        <f t="shared" si="6"/>
        <v>16</v>
      </c>
      <c r="E49" s="42" t="str">
        <f t="shared" si="2"/>
        <v>FERROL-SAN CIBRAO</v>
      </c>
      <c r="F49" s="42">
        <f t="shared" si="7"/>
        <v>2493586</v>
      </c>
      <c r="G49" s="42">
        <f t="shared" si="8"/>
        <v>2415593</v>
      </c>
    </row>
    <row r="50" spans="1:7" x14ac:dyDescent="0.25">
      <c r="A50" s="42" t="str">
        <f t="shared" si="3"/>
        <v>FERROL-SAN CIBRAO</v>
      </c>
      <c r="B50" s="41">
        <f t="shared" si="4"/>
        <v>2493586</v>
      </c>
      <c r="C50" s="41">
        <f t="shared" si="5"/>
        <v>2415593</v>
      </c>
      <c r="D50" s="41">
        <f t="shared" si="6"/>
        <v>12</v>
      </c>
      <c r="E50" s="42" t="str">
        <f t="shared" si="2"/>
        <v>BALEARES</v>
      </c>
      <c r="F50" s="42">
        <f t="shared" si="7"/>
        <v>1350947</v>
      </c>
      <c r="G50" s="42">
        <f t="shared" si="8"/>
        <v>1358401</v>
      </c>
    </row>
    <row r="51" spans="1:7" x14ac:dyDescent="0.25">
      <c r="A51" s="42" t="str">
        <f t="shared" si="3"/>
        <v>GIJON</v>
      </c>
      <c r="B51" s="41">
        <f t="shared" si="4"/>
        <v>787255</v>
      </c>
      <c r="C51" s="41">
        <f t="shared" si="5"/>
        <v>719931</v>
      </c>
      <c r="D51" s="41">
        <f t="shared" si="6"/>
        <v>15</v>
      </c>
      <c r="E51" s="42" t="str">
        <f t="shared" si="2"/>
        <v>MOTRIL</v>
      </c>
      <c r="F51" s="42">
        <f t="shared" si="7"/>
        <v>1038044</v>
      </c>
      <c r="G51" s="42">
        <f t="shared" si="8"/>
        <v>1036924</v>
      </c>
    </row>
    <row r="52" spans="1:7" x14ac:dyDescent="0.25">
      <c r="A52" s="42" t="str">
        <f t="shared" si="3"/>
        <v>HUELVA</v>
      </c>
      <c r="B52" s="41">
        <f t="shared" si="4"/>
        <v>19609701</v>
      </c>
      <c r="C52" s="41">
        <f t="shared" si="5"/>
        <v>19048489</v>
      </c>
      <c r="D52" s="41">
        <f t="shared" si="6"/>
        <v>3</v>
      </c>
      <c r="E52" s="42" t="str">
        <f t="shared" si="2"/>
        <v>GIJON</v>
      </c>
      <c r="F52" s="42">
        <f t="shared" si="7"/>
        <v>787255</v>
      </c>
      <c r="G52" s="42">
        <f t="shared" si="8"/>
        <v>719931</v>
      </c>
    </row>
    <row r="53" spans="1:7" x14ac:dyDescent="0.25">
      <c r="A53" s="42" t="str">
        <f t="shared" si="3"/>
        <v>LAS PALMAS</v>
      </c>
      <c r="B53" s="41">
        <f t="shared" si="4"/>
        <v>4353064</v>
      </c>
      <c r="C53" s="41">
        <f t="shared" si="5"/>
        <v>4293249</v>
      </c>
      <c r="D53" s="41">
        <f t="shared" si="6"/>
        <v>11</v>
      </c>
      <c r="E53" s="42" t="str">
        <f t="shared" si="2"/>
        <v>CEUTA</v>
      </c>
      <c r="F53" s="42">
        <f t="shared" si="7"/>
        <v>724032</v>
      </c>
      <c r="G53" s="42">
        <f t="shared" si="8"/>
        <v>796992</v>
      </c>
    </row>
    <row r="54" spans="1:7" x14ac:dyDescent="0.25">
      <c r="A54" s="42" t="str">
        <f t="shared" si="3"/>
        <v>MALAGA</v>
      </c>
      <c r="B54" s="41">
        <f t="shared" si="4"/>
        <v>127539</v>
      </c>
      <c r="C54" s="41">
        <f t="shared" si="5"/>
        <v>60680</v>
      </c>
      <c r="D54" s="41">
        <f t="shared" si="6"/>
        <v>21</v>
      </c>
      <c r="E54" s="42" t="str">
        <f t="shared" si="2"/>
        <v>AVILES</v>
      </c>
      <c r="F54" s="42">
        <f t="shared" si="7"/>
        <v>544023</v>
      </c>
      <c r="G54" s="42">
        <f t="shared" si="8"/>
        <v>601020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102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240794</v>
      </c>
      <c r="G55" s="42">
        <f t="shared" si="8"/>
        <v>275799</v>
      </c>
    </row>
    <row r="56" spans="1:7" x14ac:dyDescent="0.25">
      <c r="A56" s="42" t="str">
        <f t="shared" si="3"/>
        <v>MELILLA</v>
      </c>
      <c r="B56" s="41">
        <f t="shared" si="4"/>
        <v>64404</v>
      </c>
      <c r="C56" s="41">
        <f t="shared" si="5"/>
        <v>54864</v>
      </c>
      <c r="D56" s="41">
        <f t="shared" si="6"/>
        <v>23</v>
      </c>
      <c r="E56" s="42" t="str">
        <f t="shared" si="2"/>
        <v>SANTANDER</v>
      </c>
      <c r="F56" s="42">
        <f t="shared" si="9"/>
        <v>228904</v>
      </c>
      <c r="G56" s="42">
        <f t="shared" si="8"/>
        <v>213064</v>
      </c>
    </row>
    <row r="57" spans="1:7" x14ac:dyDescent="0.25">
      <c r="A57" s="42" t="str">
        <f t="shared" si="3"/>
        <v>MOTRIL</v>
      </c>
      <c r="B57" s="41">
        <f t="shared" si="4"/>
        <v>1038044</v>
      </c>
      <c r="C57" s="41">
        <f t="shared" si="5"/>
        <v>1036924</v>
      </c>
      <c r="D57" s="41">
        <f t="shared" si="6"/>
        <v>14</v>
      </c>
      <c r="E57" s="42" t="str">
        <f t="shared" si="2"/>
        <v>BAHIA DE CADIZ</v>
      </c>
      <c r="F57" s="42">
        <f t="shared" si="9"/>
        <v>128688</v>
      </c>
      <c r="G57" s="42">
        <f t="shared" si="8"/>
        <v>94988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127539</v>
      </c>
      <c r="G58" s="42">
        <f t="shared" si="8"/>
        <v>60680</v>
      </c>
    </row>
    <row r="59" spans="1:7" x14ac:dyDescent="0.25">
      <c r="A59" s="42" t="str">
        <f t="shared" si="3"/>
        <v>SANTA CRUZ DE TENERIFE</v>
      </c>
      <c r="B59" s="41">
        <f t="shared" si="4"/>
        <v>5274448</v>
      </c>
      <c r="C59" s="41">
        <f t="shared" si="5"/>
        <v>6103282</v>
      </c>
      <c r="D59" s="41">
        <f t="shared" si="6"/>
        <v>9</v>
      </c>
      <c r="E59" s="42" t="str">
        <f t="shared" si="2"/>
        <v>VILAGARCIA</v>
      </c>
      <c r="F59" s="42">
        <f t="shared" si="9"/>
        <v>119841</v>
      </c>
      <c r="G59" s="42">
        <f t="shared" si="8"/>
        <v>255664</v>
      </c>
    </row>
    <row r="60" spans="1:7" x14ac:dyDescent="0.25">
      <c r="A60" s="42" t="str">
        <f t="shared" si="3"/>
        <v>SANTANDER</v>
      </c>
      <c r="B60" s="41">
        <f t="shared" si="4"/>
        <v>228904</v>
      </c>
      <c r="C60" s="41">
        <f t="shared" si="5"/>
        <v>213064</v>
      </c>
      <c r="D60" s="41">
        <f t="shared" si="6"/>
        <v>19</v>
      </c>
      <c r="E60" s="42" t="str">
        <f t="shared" si="2"/>
        <v>MELILLA</v>
      </c>
      <c r="F60" s="42">
        <f t="shared" si="9"/>
        <v>64404</v>
      </c>
      <c r="G60" s="42">
        <f t="shared" si="8"/>
        <v>54864</v>
      </c>
    </row>
    <row r="61" spans="1:7" x14ac:dyDescent="0.25">
      <c r="A61" s="42" t="str">
        <f t="shared" si="3"/>
        <v>SEVILLA</v>
      </c>
      <c r="B61" s="41">
        <f t="shared" si="4"/>
        <v>240794</v>
      </c>
      <c r="C61" s="41">
        <f t="shared" si="5"/>
        <v>275799</v>
      </c>
      <c r="D61" s="41">
        <f t="shared" si="6"/>
        <v>18</v>
      </c>
      <c r="E61" s="42" t="str">
        <f t="shared" si="2"/>
        <v>VIGO</v>
      </c>
      <c r="F61" s="42">
        <f t="shared" si="9"/>
        <v>60798</v>
      </c>
      <c r="G61" s="42">
        <f t="shared" si="8"/>
        <v>73710</v>
      </c>
    </row>
    <row r="62" spans="1:7" x14ac:dyDescent="0.25">
      <c r="A62" s="42" t="str">
        <f t="shared" si="3"/>
        <v>TARRAGONA</v>
      </c>
      <c r="B62" s="41">
        <f t="shared" si="4"/>
        <v>17461182</v>
      </c>
      <c r="C62" s="41">
        <f t="shared" si="5"/>
        <v>16693871</v>
      </c>
      <c r="D62" s="41">
        <f t="shared" si="6"/>
        <v>4</v>
      </c>
      <c r="E62" s="42" t="str">
        <f t="shared" si="2"/>
        <v>ALICANTE</v>
      </c>
      <c r="F62" s="42">
        <f t="shared" si="9"/>
        <v>53856</v>
      </c>
      <c r="G62" s="42">
        <f t="shared" si="8"/>
        <v>60623</v>
      </c>
    </row>
    <row r="63" spans="1:7" x14ac:dyDescent="0.25">
      <c r="A63" s="42" t="str">
        <f t="shared" si="3"/>
        <v>VALENCIA</v>
      </c>
      <c r="B63" s="41">
        <f t="shared" si="4"/>
        <v>4860375</v>
      </c>
      <c r="C63" s="41">
        <f t="shared" si="5"/>
        <v>3705837</v>
      </c>
      <c r="D63" s="41">
        <f t="shared" si="6"/>
        <v>10</v>
      </c>
      <c r="E63" s="42" t="str">
        <f t="shared" si="2"/>
        <v>ALMERIA</v>
      </c>
      <c r="F63" s="42">
        <f t="shared" si="9"/>
        <v>12451</v>
      </c>
      <c r="G63" s="42">
        <f t="shared" si="8"/>
        <v>10348</v>
      </c>
    </row>
    <row r="64" spans="1:7" x14ac:dyDescent="0.25">
      <c r="A64" s="42" t="str">
        <f t="shared" si="3"/>
        <v>VIGO</v>
      </c>
      <c r="B64" s="41">
        <f t="shared" si="4"/>
        <v>60798</v>
      </c>
      <c r="C64" s="41">
        <f t="shared" si="5"/>
        <v>73710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119841</v>
      </c>
      <c r="C65" s="41">
        <f t="shared" si="5"/>
        <v>255664</v>
      </c>
      <c r="D65" s="41">
        <f t="shared" si="6"/>
        <v>22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432495</v>
      </c>
      <c r="C7" s="19">
        <v>275638</v>
      </c>
      <c r="D7" s="19">
        <v>3372115</v>
      </c>
      <c r="E7" s="19">
        <v>3855924</v>
      </c>
      <c r="F7" s="10">
        <f>((E7*100)/D7)-100</f>
        <v>14.347345805229068</v>
      </c>
      <c r="G7" s="1"/>
      <c r="H7" s="1"/>
      <c r="I7" s="1"/>
    </row>
    <row r="8" spans="1:12" x14ac:dyDescent="0.25">
      <c r="A8" s="11" t="s">
        <v>45</v>
      </c>
      <c r="B8" s="20">
        <v>103418</v>
      </c>
      <c r="C8" s="20">
        <v>73991</v>
      </c>
      <c r="D8" s="20">
        <v>897670</v>
      </c>
      <c r="E8" s="20">
        <v>1053330</v>
      </c>
      <c r="F8" s="13">
        <f t="shared" ref="F8:F35" si="0">((E8*100)/D8)-100</f>
        <v>17.340448048837544</v>
      </c>
      <c r="G8" s="1"/>
      <c r="H8" s="1"/>
      <c r="I8" s="1"/>
    </row>
    <row r="9" spans="1:12" x14ac:dyDescent="0.25">
      <c r="A9" s="8" t="s">
        <v>46</v>
      </c>
      <c r="B9" s="19">
        <v>482506</v>
      </c>
      <c r="C9" s="19">
        <v>147198</v>
      </c>
      <c r="D9" s="19">
        <v>3766210</v>
      </c>
      <c r="E9" s="19">
        <v>3931648</v>
      </c>
      <c r="F9" s="10">
        <f t="shared" si="0"/>
        <v>4.3926918573313714</v>
      </c>
      <c r="G9" s="1"/>
      <c r="H9" s="1"/>
      <c r="I9" s="1"/>
    </row>
    <row r="10" spans="1:12" x14ac:dyDescent="0.25">
      <c r="A10" s="11" t="s">
        <v>47</v>
      </c>
      <c r="B10" s="20">
        <v>151247</v>
      </c>
      <c r="C10" s="20">
        <v>299330</v>
      </c>
      <c r="D10" s="20">
        <v>2585880</v>
      </c>
      <c r="E10" s="20">
        <v>2774060</v>
      </c>
      <c r="F10" s="13">
        <f t="shared" si="0"/>
        <v>7.2772131730784082</v>
      </c>
      <c r="G10" s="1"/>
      <c r="H10" s="1"/>
      <c r="I10" s="1"/>
    </row>
    <row r="11" spans="1:12" x14ac:dyDescent="0.25">
      <c r="A11" s="8" t="s">
        <v>48</v>
      </c>
      <c r="B11" s="19">
        <v>125637</v>
      </c>
      <c r="C11" s="19">
        <v>98011</v>
      </c>
      <c r="D11" s="19">
        <v>1346362</v>
      </c>
      <c r="E11" s="19">
        <v>1537300</v>
      </c>
      <c r="F11" s="10">
        <f t="shared" si="0"/>
        <v>14.181772807016245</v>
      </c>
      <c r="G11" s="1"/>
      <c r="H11" s="1"/>
      <c r="I11" s="1"/>
    </row>
    <row r="12" spans="1:12" x14ac:dyDescent="0.25">
      <c r="A12" s="11" t="s">
        <v>49</v>
      </c>
      <c r="B12" s="20">
        <v>153772</v>
      </c>
      <c r="C12" s="20">
        <v>192004</v>
      </c>
      <c r="D12" s="20">
        <v>1696798</v>
      </c>
      <c r="E12" s="20">
        <v>1559662</v>
      </c>
      <c r="F12" s="13">
        <f t="shared" si="0"/>
        <v>-8.0820463013275656</v>
      </c>
      <c r="G12" s="1"/>
      <c r="H12" s="1"/>
      <c r="I12" s="1"/>
    </row>
    <row r="13" spans="1:12" x14ac:dyDescent="0.25">
      <c r="A13" s="8" t="s">
        <v>50</v>
      </c>
      <c r="B13" s="19">
        <v>131745</v>
      </c>
      <c r="C13" s="19">
        <v>118137</v>
      </c>
      <c r="D13" s="19">
        <v>1205609</v>
      </c>
      <c r="E13" s="19">
        <v>1325618</v>
      </c>
      <c r="F13" s="10">
        <f t="shared" si="0"/>
        <v>9.954222305905148</v>
      </c>
      <c r="G13" s="1"/>
      <c r="H13" s="1"/>
      <c r="I13" s="1"/>
    </row>
    <row r="14" spans="1:12" x14ac:dyDescent="0.25">
      <c r="A14" s="11" t="s">
        <v>51</v>
      </c>
      <c r="B14" s="20">
        <v>368209</v>
      </c>
      <c r="C14" s="20">
        <v>331981</v>
      </c>
      <c r="D14" s="20">
        <v>4023603</v>
      </c>
      <c r="E14" s="20">
        <v>4342433</v>
      </c>
      <c r="F14" s="13">
        <f t="shared" si="0"/>
        <v>7.9239925012482644</v>
      </c>
      <c r="G14" s="1"/>
      <c r="H14" s="1"/>
      <c r="I14" s="1"/>
    </row>
    <row r="15" spans="1:12" x14ac:dyDescent="0.25">
      <c r="A15" s="8" t="s">
        <v>52</v>
      </c>
      <c r="B15" s="19">
        <v>350429</v>
      </c>
      <c r="C15" s="19">
        <v>328712</v>
      </c>
      <c r="D15" s="19">
        <v>4029474</v>
      </c>
      <c r="E15" s="19">
        <v>4142655</v>
      </c>
      <c r="F15" s="10">
        <f t="shared" si="0"/>
        <v>2.808828149778364</v>
      </c>
      <c r="G15" s="1"/>
      <c r="H15" s="1"/>
      <c r="I15" s="1"/>
    </row>
    <row r="16" spans="1:12" x14ac:dyDescent="0.25">
      <c r="A16" s="11" t="s">
        <v>53</v>
      </c>
      <c r="B16" s="20">
        <v>432239</v>
      </c>
      <c r="C16" s="20">
        <v>402964</v>
      </c>
      <c r="D16" s="20">
        <v>3948378</v>
      </c>
      <c r="E16" s="20">
        <v>4693862</v>
      </c>
      <c r="F16" s="13">
        <f t="shared" si="0"/>
        <v>18.8807657220256</v>
      </c>
      <c r="G16" s="1"/>
      <c r="H16" s="1"/>
      <c r="I16" s="1"/>
    </row>
    <row r="17" spans="1:9" x14ac:dyDescent="0.25">
      <c r="A17" s="8" t="s">
        <v>54</v>
      </c>
      <c r="B17" s="19">
        <v>293056</v>
      </c>
      <c r="C17" s="19">
        <v>303150</v>
      </c>
      <c r="D17" s="19">
        <v>2788468</v>
      </c>
      <c r="E17" s="19">
        <v>3889394</v>
      </c>
      <c r="F17" s="10">
        <f t="shared" si="0"/>
        <v>39.481392650014271</v>
      </c>
      <c r="G17" s="1"/>
      <c r="H17" s="1"/>
      <c r="I17" s="1"/>
    </row>
    <row r="18" spans="1:9" x14ac:dyDescent="0.25">
      <c r="A18" s="11" t="s">
        <v>55</v>
      </c>
      <c r="B18" s="20">
        <v>1489</v>
      </c>
      <c r="C18" s="20">
        <v>4816</v>
      </c>
      <c r="D18" s="20">
        <v>62676</v>
      </c>
      <c r="E18" s="20">
        <v>32645</v>
      </c>
      <c r="F18" s="13">
        <f t="shared" si="0"/>
        <v>-47.914672282851491</v>
      </c>
      <c r="G18" s="1"/>
      <c r="H18" s="1"/>
      <c r="I18" s="1"/>
    </row>
    <row r="19" spans="1:9" x14ac:dyDescent="0.25">
      <c r="A19" s="8" t="s">
        <v>56</v>
      </c>
      <c r="B19" s="19">
        <v>1031957</v>
      </c>
      <c r="C19" s="19">
        <v>768607</v>
      </c>
      <c r="D19" s="19">
        <v>8233855</v>
      </c>
      <c r="E19" s="19">
        <v>8411033</v>
      </c>
      <c r="F19" s="10">
        <f t="shared" si="0"/>
        <v>2.1518231739567852</v>
      </c>
      <c r="G19" s="1"/>
      <c r="H19" s="1"/>
      <c r="I19" s="1"/>
    </row>
    <row r="20" spans="1:9" x14ac:dyDescent="0.25">
      <c r="A20" s="11" t="s">
        <v>57</v>
      </c>
      <c r="B20" s="20">
        <v>1616407</v>
      </c>
      <c r="C20" s="20">
        <v>1858698</v>
      </c>
      <c r="D20" s="20">
        <v>13727779</v>
      </c>
      <c r="E20" s="20">
        <v>15049203</v>
      </c>
      <c r="F20" s="13">
        <f t="shared" si="0"/>
        <v>9.6259125383647302</v>
      </c>
      <c r="G20" s="1"/>
      <c r="H20" s="1"/>
      <c r="I20" s="1"/>
    </row>
    <row r="21" spans="1:9" x14ac:dyDescent="0.25">
      <c r="A21" s="8" t="s">
        <v>58</v>
      </c>
      <c r="B21" s="19">
        <v>224633</v>
      </c>
      <c r="C21" s="19">
        <v>358070</v>
      </c>
      <c r="D21" s="19">
        <v>3414909</v>
      </c>
      <c r="E21" s="19">
        <v>4233090</v>
      </c>
      <c r="F21" s="10">
        <f t="shared" si="0"/>
        <v>23.95908646467592</v>
      </c>
      <c r="G21" s="1"/>
      <c r="H21" s="1"/>
      <c r="I21" s="1"/>
    </row>
    <row r="22" spans="1:9" x14ac:dyDescent="0.25">
      <c r="A22" s="11" t="s">
        <v>59</v>
      </c>
      <c r="B22" s="20">
        <v>23897</v>
      </c>
      <c r="C22" s="20">
        <v>23412</v>
      </c>
      <c r="D22" s="20">
        <v>308257</v>
      </c>
      <c r="E22" s="20">
        <v>449687</v>
      </c>
      <c r="F22" s="13">
        <f t="shared" si="0"/>
        <v>45.880547724788073</v>
      </c>
      <c r="G22" s="1"/>
      <c r="H22" s="1"/>
      <c r="I22" s="1"/>
    </row>
    <row r="23" spans="1:9" x14ac:dyDescent="0.25">
      <c r="A23" s="8" t="s">
        <v>60</v>
      </c>
      <c r="B23" s="19">
        <v>90403</v>
      </c>
      <c r="C23" s="19">
        <v>125040</v>
      </c>
      <c r="D23" s="19">
        <v>787758</v>
      </c>
      <c r="E23" s="19">
        <v>980128</v>
      </c>
      <c r="F23" s="10">
        <f t="shared" si="0"/>
        <v>24.419936071737766</v>
      </c>
      <c r="G23" s="1"/>
      <c r="H23" s="1"/>
      <c r="I23" s="1"/>
    </row>
    <row r="24" spans="1:9" x14ac:dyDescent="0.25">
      <c r="A24" s="11" t="s">
        <v>61</v>
      </c>
      <c r="B24" s="20">
        <v>86323</v>
      </c>
      <c r="C24" s="20">
        <v>76961</v>
      </c>
      <c r="D24" s="20">
        <v>752856</v>
      </c>
      <c r="E24" s="20">
        <v>799059</v>
      </c>
      <c r="F24" s="13">
        <f t="shared" si="0"/>
        <v>6.1370301890401322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0</v>
      </c>
      <c r="D25" s="19">
        <v>6900</v>
      </c>
      <c r="E25" s="19">
        <v>6815</v>
      </c>
      <c r="F25" s="10">
        <f t="shared" si="0"/>
        <v>-1.2318840579710155</v>
      </c>
      <c r="G25" s="1"/>
      <c r="H25" s="1"/>
      <c r="I25" s="1"/>
    </row>
    <row r="26" spans="1:9" x14ac:dyDescent="0.25">
      <c r="A26" s="11" t="s">
        <v>63</v>
      </c>
      <c r="B26" s="20">
        <v>47602</v>
      </c>
      <c r="C26" s="20">
        <v>36171</v>
      </c>
      <c r="D26" s="20">
        <v>444393</v>
      </c>
      <c r="E26" s="20">
        <v>393986</v>
      </c>
      <c r="F26" s="13">
        <f t="shared" si="0"/>
        <v>-11.342887939278967</v>
      </c>
      <c r="G26" s="1"/>
      <c r="H26" s="1"/>
      <c r="I26" s="1"/>
    </row>
    <row r="27" spans="1:9" x14ac:dyDescent="0.25">
      <c r="A27" s="8" t="s">
        <v>64</v>
      </c>
      <c r="B27" s="19">
        <v>139286</v>
      </c>
      <c r="C27" s="19">
        <v>113623</v>
      </c>
      <c r="D27" s="19">
        <v>1068822</v>
      </c>
      <c r="E27" s="19">
        <v>1364298</v>
      </c>
      <c r="F27" s="10">
        <f t="shared" si="0"/>
        <v>27.645014791985943</v>
      </c>
      <c r="G27" s="1"/>
      <c r="H27" s="1"/>
      <c r="I27" s="1"/>
    </row>
    <row r="28" spans="1:9" x14ac:dyDescent="0.25">
      <c r="A28" s="11" t="s">
        <v>65</v>
      </c>
      <c r="B28" s="20">
        <v>17975</v>
      </c>
      <c r="C28" s="20">
        <v>40612</v>
      </c>
      <c r="D28" s="20">
        <v>422853</v>
      </c>
      <c r="E28" s="20">
        <v>420936</v>
      </c>
      <c r="F28" s="13">
        <f t="shared" si="0"/>
        <v>-0.4533490361898771</v>
      </c>
      <c r="G28" s="1"/>
      <c r="H28" s="1"/>
      <c r="I28" s="1"/>
    </row>
    <row r="29" spans="1:9" x14ac:dyDescent="0.25">
      <c r="A29" s="8" t="s">
        <v>66</v>
      </c>
      <c r="B29" s="19">
        <v>443086</v>
      </c>
      <c r="C29" s="19">
        <v>277247</v>
      </c>
      <c r="D29" s="19">
        <v>2742748</v>
      </c>
      <c r="E29" s="19">
        <v>3001237</v>
      </c>
      <c r="F29" s="10">
        <f t="shared" si="0"/>
        <v>9.4244531396978459</v>
      </c>
      <c r="G29" s="1"/>
      <c r="H29" s="1"/>
      <c r="I29" s="1"/>
    </row>
    <row r="30" spans="1:9" x14ac:dyDescent="0.25">
      <c r="A30" s="11" t="s">
        <v>67</v>
      </c>
      <c r="B30" s="20">
        <v>161536</v>
      </c>
      <c r="C30" s="20">
        <v>166922</v>
      </c>
      <c r="D30" s="20">
        <v>1698434</v>
      </c>
      <c r="E30" s="20">
        <v>1606998</v>
      </c>
      <c r="F30" s="13">
        <f t="shared" si="0"/>
        <v>-5.383547432517247</v>
      </c>
      <c r="G30" s="1"/>
      <c r="H30" s="1"/>
      <c r="I30" s="1"/>
    </row>
    <row r="31" spans="1:9" x14ac:dyDescent="0.25">
      <c r="A31" s="8" t="s">
        <v>68</v>
      </c>
      <c r="B31" s="19">
        <v>1040484</v>
      </c>
      <c r="C31" s="19">
        <v>1152257</v>
      </c>
      <c r="D31" s="19">
        <v>6727643</v>
      </c>
      <c r="E31" s="19">
        <v>8864401</v>
      </c>
      <c r="F31" s="10">
        <f t="shared" si="0"/>
        <v>31.760870783422973</v>
      </c>
      <c r="G31" s="1"/>
      <c r="H31" s="1"/>
      <c r="I31" s="1"/>
    </row>
    <row r="32" spans="1:9" x14ac:dyDescent="0.25">
      <c r="A32" s="11" t="s">
        <v>69</v>
      </c>
      <c r="B32" s="20">
        <v>186294</v>
      </c>
      <c r="C32" s="20">
        <v>176037</v>
      </c>
      <c r="D32" s="20">
        <v>2178763</v>
      </c>
      <c r="E32" s="20">
        <v>2389645</v>
      </c>
      <c r="F32" s="13">
        <f t="shared" si="0"/>
        <v>9.6789783927852682</v>
      </c>
      <c r="G32" s="1"/>
      <c r="H32" s="1"/>
      <c r="I32" s="1"/>
    </row>
    <row r="33" spans="1:9" x14ac:dyDescent="0.25">
      <c r="A33" s="8" t="s">
        <v>70</v>
      </c>
      <c r="B33" s="19">
        <v>28478</v>
      </c>
      <c r="C33" s="19">
        <v>24770</v>
      </c>
      <c r="D33" s="19">
        <v>269127</v>
      </c>
      <c r="E33" s="19">
        <v>265235</v>
      </c>
      <c r="F33" s="10">
        <f t="shared" si="0"/>
        <v>-1.4461573903770386</v>
      </c>
      <c r="G33" s="1"/>
      <c r="H33" s="1"/>
      <c r="I33" s="1"/>
    </row>
    <row r="34" spans="1:9" x14ac:dyDescent="0.25">
      <c r="A34" s="11" t="s">
        <v>71</v>
      </c>
      <c r="B34" s="20">
        <v>14750</v>
      </c>
      <c r="C34" s="20">
        <v>31875</v>
      </c>
      <c r="D34" s="20">
        <v>167068</v>
      </c>
      <c r="E34" s="20">
        <v>301382</v>
      </c>
      <c r="F34" s="13">
        <f t="shared" si="0"/>
        <v>80.394809299207509</v>
      </c>
      <c r="G34" s="1"/>
      <c r="H34" s="1"/>
      <c r="I34" s="1"/>
    </row>
    <row r="35" spans="1:9" x14ac:dyDescent="0.25">
      <c r="A35" s="14" t="s">
        <v>72</v>
      </c>
      <c r="B35" s="15">
        <f>SUM(B7:B34)</f>
        <v>8179353</v>
      </c>
      <c r="C35" s="15">
        <f t="shared" ref="C35:E35" si="1">SUM(C7:C34)</f>
        <v>7806234</v>
      </c>
      <c r="D35" s="15">
        <f t="shared" si="1"/>
        <v>72675408</v>
      </c>
      <c r="E35" s="15">
        <f t="shared" si="1"/>
        <v>81675664</v>
      </c>
      <c r="F35" s="16">
        <f t="shared" si="0"/>
        <v>12.384183656732958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3855924</v>
      </c>
      <c r="C38" s="41">
        <f>D7</f>
        <v>3372115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15049203</v>
      </c>
      <c r="G38" s="42">
        <f>LOOKUP(E38,$A$38:$A$65,$C$38:$C$65)</f>
        <v>13727779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1053330</v>
      </c>
      <c r="C39" s="41">
        <f t="shared" ref="C39:C65" si="5">D8</f>
        <v>897670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8864401</v>
      </c>
      <c r="G39" s="42">
        <f t="shared" ref="G39:G65" si="8">LOOKUP(E39,$A$38:$A$65,$C$38:$C$65)</f>
        <v>6727643</v>
      </c>
    </row>
    <row r="40" spans="1:9" x14ac:dyDescent="0.25">
      <c r="A40" s="42" t="str">
        <f t="shared" si="3"/>
        <v>ALMERIA</v>
      </c>
      <c r="B40" s="41">
        <f t="shared" si="4"/>
        <v>3931648</v>
      </c>
      <c r="C40" s="41">
        <f t="shared" si="5"/>
        <v>3766210</v>
      </c>
      <c r="D40" s="41">
        <f t="shared" si="6"/>
        <v>8</v>
      </c>
      <c r="E40" s="42" t="str">
        <f t="shared" si="2"/>
        <v>FERROL-SAN CIBRAO</v>
      </c>
      <c r="F40" s="42">
        <f t="shared" si="7"/>
        <v>8411033</v>
      </c>
      <c r="G40" s="42">
        <f t="shared" si="8"/>
        <v>8233855</v>
      </c>
    </row>
    <row r="41" spans="1:9" x14ac:dyDescent="0.25">
      <c r="A41" s="42" t="str">
        <f t="shared" si="3"/>
        <v>AVILES</v>
      </c>
      <c r="B41" s="41">
        <f t="shared" si="4"/>
        <v>2774060</v>
      </c>
      <c r="C41" s="41">
        <f t="shared" si="5"/>
        <v>2585880</v>
      </c>
      <c r="D41" s="41">
        <f t="shared" si="6"/>
        <v>12</v>
      </c>
      <c r="E41" s="42" t="str">
        <f t="shared" si="2"/>
        <v>CARTAGENA</v>
      </c>
      <c r="F41" s="42">
        <f t="shared" si="7"/>
        <v>4693862</v>
      </c>
      <c r="G41" s="42">
        <f t="shared" si="8"/>
        <v>3948378</v>
      </c>
    </row>
    <row r="42" spans="1:9" x14ac:dyDescent="0.25">
      <c r="A42" s="42" t="str">
        <f t="shared" si="3"/>
        <v>BAHIA DE ALGECIRAS</v>
      </c>
      <c r="B42" s="41">
        <f t="shared" si="4"/>
        <v>1537300</v>
      </c>
      <c r="C42" s="41">
        <f t="shared" si="5"/>
        <v>1346362</v>
      </c>
      <c r="D42" s="41">
        <f t="shared" si="6"/>
        <v>16</v>
      </c>
      <c r="E42" s="42" t="str">
        <f t="shared" si="2"/>
        <v>BARCELONA</v>
      </c>
      <c r="F42" s="42">
        <f t="shared" si="7"/>
        <v>4342433</v>
      </c>
      <c r="G42" s="42">
        <f t="shared" si="8"/>
        <v>4023603</v>
      </c>
    </row>
    <row r="43" spans="1:9" x14ac:dyDescent="0.25">
      <c r="A43" s="42" t="str">
        <f t="shared" si="3"/>
        <v>BAHIA DE CADIZ</v>
      </c>
      <c r="B43" s="41">
        <f t="shared" si="4"/>
        <v>1559662</v>
      </c>
      <c r="C43" s="41">
        <f t="shared" si="5"/>
        <v>1696798</v>
      </c>
      <c r="D43" s="41">
        <f t="shared" si="6"/>
        <v>15</v>
      </c>
      <c r="E43" s="42" t="str">
        <f t="shared" si="2"/>
        <v>HUELVA</v>
      </c>
      <c r="F43" s="42">
        <f t="shared" si="7"/>
        <v>4233090</v>
      </c>
      <c r="G43" s="42">
        <f t="shared" si="8"/>
        <v>3414909</v>
      </c>
    </row>
    <row r="44" spans="1:9" x14ac:dyDescent="0.25">
      <c r="A44" s="42" t="str">
        <f t="shared" si="3"/>
        <v>BALEARES</v>
      </c>
      <c r="B44" s="41">
        <f t="shared" si="4"/>
        <v>1325618</v>
      </c>
      <c r="C44" s="41">
        <f t="shared" si="5"/>
        <v>1205609</v>
      </c>
      <c r="D44" s="41">
        <f t="shared" si="6"/>
        <v>18</v>
      </c>
      <c r="E44" s="42" t="str">
        <f t="shared" si="2"/>
        <v>BILBAO</v>
      </c>
      <c r="F44" s="42">
        <f t="shared" si="7"/>
        <v>4142655</v>
      </c>
      <c r="G44" s="42">
        <f t="shared" si="8"/>
        <v>4029474</v>
      </c>
    </row>
    <row r="45" spans="1:9" x14ac:dyDescent="0.25">
      <c r="A45" s="42" t="str">
        <f t="shared" si="3"/>
        <v>BARCELONA</v>
      </c>
      <c r="B45" s="41">
        <f t="shared" si="4"/>
        <v>4342433</v>
      </c>
      <c r="C45" s="41">
        <f t="shared" si="5"/>
        <v>4023603</v>
      </c>
      <c r="D45" s="41">
        <f t="shared" si="6"/>
        <v>5</v>
      </c>
      <c r="E45" s="42" t="str">
        <f t="shared" si="2"/>
        <v>ALMERIA</v>
      </c>
      <c r="F45" s="42">
        <f t="shared" si="7"/>
        <v>3931648</v>
      </c>
      <c r="G45" s="42">
        <f t="shared" si="8"/>
        <v>3766210</v>
      </c>
    </row>
    <row r="46" spans="1:9" x14ac:dyDescent="0.25">
      <c r="A46" s="42" t="str">
        <f t="shared" si="3"/>
        <v>BILBAO</v>
      </c>
      <c r="B46" s="41">
        <f t="shared" si="4"/>
        <v>4142655</v>
      </c>
      <c r="C46" s="41">
        <f t="shared" si="5"/>
        <v>4029474</v>
      </c>
      <c r="D46" s="41">
        <f t="shared" si="6"/>
        <v>7</v>
      </c>
      <c r="E46" s="42" t="str">
        <f t="shared" si="2"/>
        <v>CASTELLON</v>
      </c>
      <c r="F46" s="42">
        <f t="shared" si="7"/>
        <v>3889394</v>
      </c>
      <c r="G46" s="42">
        <f t="shared" si="8"/>
        <v>2788468</v>
      </c>
    </row>
    <row r="47" spans="1:9" x14ac:dyDescent="0.25">
      <c r="A47" s="42" t="str">
        <f t="shared" si="3"/>
        <v>CARTAGENA</v>
      </c>
      <c r="B47" s="41">
        <f t="shared" si="4"/>
        <v>4693862</v>
      </c>
      <c r="C47" s="41">
        <f t="shared" si="5"/>
        <v>3948378</v>
      </c>
      <c r="D47" s="41">
        <f t="shared" si="6"/>
        <v>4</v>
      </c>
      <c r="E47" s="42" t="str">
        <f t="shared" si="2"/>
        <v>A CORUÑA</v>
      </c>
      <c r="F47" s="42">
        <f t="shared" si="7"/>
        <v>3855924</v>
      </c>
      <c r="G47" s="42">
        <f t="shared" si="8"/>
        <v>3372115</v>
      </c>
    </row>
    <row r="48" spans="1:9" x14ac:dyDescent="0.25">
      <c r="A48" s="42" t="str">
        <f t="shared" si="3"/>
        <v>CASTELLON</v>
      </c>
      <c r="B48" s="41">
        <f t="shared" si="4"/>
        <v>3889394</v>
      </c>
      <c r="C48" s="41">
        <f t="shared" si="5"/>
        <v>2788468</v>
      </c>
      <c r="D48" s="41">
        <f t="shared" si="6"/>
        <v>9</v>
      </c>
      <c r="E48" s="42" t="str">
        <f t="shared" si="2"/>
        <v>SANTANDER</v>
      </c>
      <c r="F48" s="42">
        <f t="shared" si="7"/>
        <v>3001237</v>
      </c>
      <c r="G48" s="42">
        <f t="shared" si="8"/>
        <v>2742748</v>
      </c>
    </row>
    <row r="49" spans="1:7" x14ac:dyDescent="0.25">
      <c r="A49" s="42" t="str">
        <f t="shared" si="3"/>
        <v>CEUTA</v>
      </c>
      <c r="B49" s="41">
        <f t="shared" si="4"/>
        <v>32645</v>
      </c>
      <c r="C49" s="41">
        <f t="shared" si="5"/>
        <v>62676</v>
      </c>
      <c r="D49" s="41">
        <f t="shared" si="6"/>
        <v>27</v>
      </c>
      <c r="E49" s="42" t="str">
        <f t="shared" si="2"/>
        <v>AVILES</v>
      </c>
      <c r="F49" s="42">
        <f t="shared" si="7"/>
        <v>2774060</v>
      </c>
      <c r="G49" s="42">
        <f t="shared" si="8"/>
        <v>2585880</v>
      </c>
    </row>
    <row r="50" spans="1:7" x14ac:dyDescent="0.25">
      <c r="A50" s="42" t="str">
        <f t="shared" si="3"/>
        <v>FERROL-SAN CIBRAO</v>
      </c>
      <c r="B50" s="41">
        <f t="shared" si="4"/>
        <v>8411033</v>
      </c>
      <c r="C50" s="41">
        <f t="shared" si="5"/>
        <v>8233855</v>
      </c>
      <c r="D50" s="41">
        <f t="shared" si="6"/>
        <v>3</v>
      </c>
      <c r="E50" s="42" t="str">
        <f t="shared" si="2"/>
        <v>VALENCIA</v>
      </c>
      <c r="F50" s="42">
        <f t="shared" si="7"/>
        <v>2389645</v>
      </c>
      <c r="G50" s="42">
        <f t="shared" si="8"/>
        <v>2178763</v>
      </c>
    </row>
    <row r="51" spans="1:7" x14ac:dyDescent="0.25">
      <c r="A51" s="42" t="str">
        <f t="shared" si="3"/>
        <v>GIJON</v>
      </c>
      <c r="B51" s="41">
        <f t="shared" si="4"/>
        <v>15049203</v>
      </c>
      <c r="C51" s="41">
        <f t="shared" si="5"/>
        <v>13727779</v>
      </c>
      <c r="D51" s="41">
        <f t="shared" si="6"/>
        <v>1</v>
      </c>
      <c r="E51" s="42" t="str">
        <f t="shared" si="2"/>
        <v>SEVILLA</v>
      </c>
      <c r="F51" s="42">
        <f t="shared" si="7"/>
        <v>1606998</v>
      </c>
      <c r="G51" s="42">
        <f t="shared" si="8"/>
        <v>1698434</v>
      </c>
    </row>
    <row r="52" spans="1:7" x14ac:dyDescent="0.25">
      <c r="A52" s="42" t="str">
        <f t="shared" si="3"/>
        <v>HUELVA</v>
      </c>
      <c r="B52" s="41">
        <f t="shared" si="4"/>
        <v>4233090</v>
      </c>
      <c r="C52" s="41">
        <f t="shared" si="5"/>
        <v>3414909</v>
      </c>
      <c r="D52" s="41">
        <f t="shared" si="6"/>
        <v>6</v>
      </c>
      <c r="E52" s="42" t="str">
        <f t="shared" si="2"/>
        <v>BAHIA DE CADIZ</v>
      </c>
      <c r="F52" s="42">
        <f t="shared" si="7"/>
        <v>1559662</v>
      </c>
      <c r="G52" s="42">
        <f t="shared" si="8"/>
        <v>1696798</v>
      </c>
    </row>
    <row r="53" spans="1:7" x14ac:dyDescent="0.25">
      <c r="A53" s="42" t="str">
        <f t="shared" si="3"/>
        <v>LAS PALMAS</v>
      </c>
      <c r="B53" s="41">
        <f t="shared" si="4"/>
        <v>449687</v>
      </c>
      <c r="C53" s="41">
        <f t="shared" si="5"/>
        <v>308257</v>
      </c>
      <c r="D53" s="41">
        <f t="shared" si="6"/>
        <v>22</v>
      </c>
      <c r="E53" s="42" t="str">
        <f t="shared" si="2"/>
        <v>BAHIA DE ALGECIRAS</v>
      </c>
      <c r="F53" s="42">
        <f t="shared" si="7"/>
        <v>1537300</v>
      </c>
      <c r="G53" s="42">
        <f t="shared" si="8"/>
        <v>1346362</v>
      </c>
    </row>
    <row r="54" spans="1:7" x14ac:dyDescent="0.25">
      <c r="A54" s="42" t="str">
        <f t="shared" si="3"/>
        <v>MALAGA</v>
      </c>
      <c r="B54" s="41">
        <f t="shared" si="4"/>
        <v>980128</v>
      </c>
      <c r="C54" s="41">
        <f t="shared" si="5"/>
        <v>787758</v>
      </c>
      <c r="D54" s="41">
        <f t="shared" si="6"/>
        <v>20</v>
      </c>
      <c r="E54" s="42" t="str">
        <f t="shared" si="2"/>
        <v>PASAIA</v>
      </c>
      <c r="F54" s="42">
        <f t="shared" si="7"/>
        <v>1364298</v>
      </c>
      <c r="G54" s="42">
        <f t="shared" si="8"/>
        <v>1068822</v>
      </c>
    </row>
    <row r="55" spans="1:7" x14ac:dyDescent="0.25">
      <c r="A55" s="42" t="str">
        <f t="shared" si="3"/>
        <v>MARIN Y RIA DE PONTEVEDRA</v>
      </c>
      <c r="B55" s="41">
        <f t="shared" si="4"/>
        <v>799059</v>
      </c>
      <c r="C55" s="41">
        <f t="shared" si="5"/>
        <v>752856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1325618</v>
      </c>
      <c r="G55" s="42">
        <f t="shared" si="8"/>
        <v>1205609</v>
      </c>
    </row>
    <row r="56" spans="1:7" x14ac:dyDescent="0.25">
      <c r="A56" s="42" t="str">
        <f t="shared" si="3"/>
        <v>MELILLA</v>
      </c>
      <c r="B56" s="41">
        <f t="shared" si="4"/>
        <v>6815</v>
      </c>
      <c r="C56" s="41">
        <f t="shared" si="5"/>
        <v>6900</v>
      </c>
      <c r="D56" s="41">
        <f t="shared" si="6"/>
        <v>28</v>
      </c>
      <c r="E56" s="42" t="str">
        <f t="shared" si="2"/>
        <v>ALICANTE</v>
      </c>
      <c r="F56" s="42">
        <f t="shared" si="9"/>
        <v>1053330</v>
      </c>
      <c r="G56" s="42">
        <f t="shared" si="8"/>
        <v>897670</v>
      </c>
    </row>
    <row r="57" spans="1:7" x14ac:dyDescent="0.25">
      <c r="A57" s="42" t="str">
        <f t="shared" si="3"/>
        <v>MOTRIL</v>
      </c>
      <c r="B57" s="41">
        <f t="shared" si="4"/>
        <v>393986</v>
      </c>
      <c r="C57" s="41">
        <f t="shared" si="5"/>
        <v>444393</v>
      </c>
      <c r="D57" s="41">
        <f t="shared" si="6"/>
        <v>24</v>
      </c>
      <c r="E57" s="42" t="str">
        <f t="shared" si="2"/>
        <v>MALAGA</v>
      </c>
      <c r="F57" s="42">
        <f t="shared" si="9"/>
        <v>980128</v>
      </c>
      <c r="G57" s="42">
        <f t="shared" si="8"/>
        <v>787758</v>
      </c>
    </row>
    <row r="58" spans="1:7" x14ac:dyDescent="0.25">
      <c r="A58" s="42" t="str">
        <f t="shared" si="3"/>
        <v>PASAIA</v>
      </c>
      <c r="B58" s="41">
        <f t="shared" si="4"/>
        <v>1364298</v>
      </c>
      <c r="C58" s="41">
        <f t="shared" si="5"/>
        <v>1068822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799059</v>
      </c>
      <c r="G58" s="42">
        <f t="shared" si="8"/>
        <v>752856</v>
      </c>
    </row>
    <row r="59" spans="1:7" x14ac:dyDescent="0.25">
      <c r="A59" s="42" t="str">
        <f t="shared" si="3"/>
        <v>SANTA CRUZ DE TENERIFE</v>
      </c>
      <c r="B59" s="41">
        <f t="shared" si="4"/>
        <v>420936</v>
      </c>
      <c r="C59" s="41">
        <f t="shared" si="5"/>
        <v>422853</v>
      </c>
      <c r="D59" s="41">
        <f t="shared" si="6"/>
        <v>23</v>
      </c>
      <c r="E59" s="42" t="str">
        <f t="shared" si="2"/>
        <v>LAS PALMAS</v>
      </c>
      <c r="F59" s="42">
        <f t="shared" si="9"/>
        <v>449687</v>
      </c>
      <c r="G59" s="42">
        <f t="shared" si="8"/>
        <v>308257</v>
      </c>
    </row>
    <row r="60" spans="1:7" x14ac:dyDescent="0.25">
      <c r="A60" s="42" t="str">
        <f t="shared" si="3"/>
        <v>SANTANDER</v>
      </c>
      <c r="B60" s="41">
        <f t="shared" si="4"/>
        <v>3001237</v>
      </c>
      <c r="C60" s="41">
        <f t="shared" si="5"/>
        <v>2742748</v>
      </c>
      <c r="D60" s="41">
        <f t="shared" si="6"/>
        <v>11</v>
      </c>
      <c r="E60" s="42" t="str">
        <f t="shared" si="2"/>
        <v>SANTA CRUZ DE TENERIFE</v>
      </c>
      <c r="F60" s="42">
        <f t="shared" si="9"/>
        <v>420936</v>
      </c>
      <c r="G60" s="42">
        <f t="shared" si="8"/>
        <v>422853</v>
      </c>
    </row>
    <row r="61" spans="1:7" x14ac:dyDescent="0.25">
      <c r="A61" s="42" t="str">
        <f t="shared" si="3"/>
        <v>SEVILLA</v>
      </c>
      <c r="B61" s="41">
        <f t="shared" si="4"/>
        <v>1606998</v>
      </c>
      <c r="C61" s="41">
        <f t="shared" si="5"/>
        <v>1698434</v>
      </c>
      <c r="D61" s="41">
        <f t="shared" si="6"/>
        <v>14</v>
      </c>
      <c r="E61" s="42" t="str">
        <f t="shared" si="2"/>
        <v>MOTRIL</v>
      </c>
      <c r="F61" s="42">
        <f t="shared" si="9"/>
        <v>393986</v>
      </c>
      <c r="G61" s="42">
        <f t="shared" si="8"/>
        <v>444393</v>
      </c>
    </row>
    <row r="62" spans="1:7" x14ac:dyDescent="0.25">
      <c r="A62" s="42" t="str">
        <f t="shared" si="3"/>
        <v>TARRAGONA</v>
      </c>
      <c r="B62" s="41">
        <f t="shared" si="4"/>
        <v>8864401</v>
      </c>
      <c r="C62" s="41">
        <f t="shared" si="5"/>
        <v>6727643</v>
      </c>
      <c r="D62" s="41">
        <f t="shared" si="6"/>
        <v>2</v>
      </c>
      <c r="E62" s="42" t="str">
        <f t="shared" si="2"/>
        <v>VILAGARCIA</v>
      </c>
      <c r="F62" s="42">
        <f t="shared" si="9"/>
        <v>301382</v>
      </c>
      <c r="G62" s="42">
        <f t="shared" si="8"/>
        <v>167068</v>
      </c>
    </row>
    <row r="63" spans="1:7" x14ac:dyDescent="0.25">
      <c r="A63" s="42" t="str">
        <f t="shared" si="3"/>
        <v>VALENCIA</v>
      </c>
      <c r="B63" s="41">
        <f t="shared" si="4"/>
        <v>2389645</v>
      </c>
      <c r="C63" s="41">
        <f t="shared" si="5"/>
        <v>2178763</v>
      </c>
      <c r="D63" s="41">
        <f t="shared" si="6"/>
        <v>13</v>
      </c>
      <c r="E63" s="42" t="str">
        <f t="shared" si="2"/>
        <v>VIGO</v>
      </c>
      <c r="F63" s="42">
        <f t="shared" si="9"/>
        <v>265235</v>
      </c>
      <c r="G63" s="42">
        <f t="shared" si="8"/>
        <v>269127</v>
      </c>
    </row>
    <row r="64" spans="1:7" x14ac:dyDescent="0.25">
      <c r="A64" s="42" t="str">
        <f t="shared" si="3"/>
        <v>VIGO</v>
      </c>
      <c r="B64" s="41">
        <f t="shared" si="4"/>
        <v>265235</v>
      </c>
      <c r="C64" s="41">
        <f t="shared" si="5"/>
        <v>269127</v>
      </c>
      <c r="D64" s="41">
        <f t="shared" si="6"/>
        <v>26</v>
      </c>
      <c r="E64" s="42" t="str">
        <f t="shared" si="2"/>
        <v>CEUTA</v>
      </c>
      <c r="F64" s="42">
        <f t="shared" si="9"/>
        <v>32645</v>
      </c>
      <c r="G64" s="42">
        <f t="shared" si="8"/>
        <v>62676</v>
      </c>
    </row>
    <row r="65" spans="1:7" x14ac:dyDescent="0.25">
      <c r="A65" s="42" t="str">
        <f t="shared" si="3"/>
        <v>VILAGARCIA</v>
      </c>
      <c r="B65" s="41">
        <f t="shared" si="4"/>
        <v>301382</v>
      </c>
      <c r="C65" s="41">
        <f t="shared" si="5"/>
        <v>167068</v>
      </c>
      <c r="D65" s="41">
        <f t="shared" si="6"/>
        <v>25</v>
      </c>
      <c r="E65" s="42" t="str">
        <f t="shared" si="2"/>
        <v>MELILLA</v>
      </c>
      <c r="F65" s="42">
        <f t="shared" si="9"/>
        <v>6815</v>
      </c>
      <c r="G65" s="42">
        <f t="shared" si="8"/>
        <v>6900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60730</v>
      </c>
      <c r="C7" s="21">
        <v>89149</v>
      </c>
      <c r="D7" s="21">
        <v>1076296</v>
      </c>
      <c r="E7" s="21">
        <v>996476</v>
      </c>
      <c r="F7" s="10">
        <f>((E7*100)/D7)-100</f>
        <v>-7.4161754758913929</v>
      </c>
      <c r="G7" s="1"/>
      <c r="H7" s="1"/>
      <c r="I7" s="1"/>
    </row>
    <row r="8" spans="1:12" x14ac:dyDescent="0.25">
      <c r="A8" s="11" t="s">
        <v>45</v>
      </c>
      <c r="B8" s="22">
        <v>110082</v>
      </c>
      <c r="C8" s="22">
        <v>96158</v>
      </c>
      <c r="D8" s="22">
        <v>1227119</v>
      </c>
      <c r="E8" s="22">
        <v>1190399</v>
      </c>
      <c r="F8" s="13">
        <f t="shared" ref="F8:F35" si="0">((E8*100)/D8)-100</f>
        <v>-2.9923748226537157</v>
      </c>
      <c r="G8" s="1"/>
      <c r="H8" s="1"/>
      <c r="I8" s="1"/>
    </row>
    <row r="9" spans="1:12" x14ac:dyDescent="0.25">
      <c r="A9" s="8" t="s">
        <v>46</v>
      </c>
      <c r="B9" s="21">
        <v>56779</v>
      </c>
      <c r="C9" s="21">
        <v>47518</v>
      </c>
      <c r="D9" s="21">
        <v>592282</v>
      </c>
      <c r="E9" s="21">
        <v>594736</v>
      </c>
      <c r="F9" s="10">
        <f t="shared" si="0"/>
        <v>0.41432966053332621</v>
      </c>
      <c r="G9" s="1"/>
      <c r="H9" s="1"/>
      <c r="I9" s="1"/>
    </row>
    <row r="10" spans="1:12" x14ac:dyDescent="0.25">
      <c r="A10" s="11" t="s">
        <v>47</v>
      </c>
      <c r="B10" s="22">
        <v>90957</v>
      </c>
      <c r="C10" s="22">
        <v>82460</v>
      </c>
      <c r="D10" s="22">
        <v>1110559</v>
      </c>
      <c r="E10" s="22">
        <v>1043062</v>
      </c>
      <c r="F10" s="13">
        <f t="shared" si="0"/>
        <v>-6.0777500339918902</v>
      </c>
      <c r="G10" s="1"/>
      <c r="H10" s="1"/>
      <c r="I10" s="1"/>
    </row>
    <row r="11" spans="1:12" x14ac:dyDescent="0.25">
      <c r="A11" s="8" t="s">
        <v>48</v>
      </c>
      <c r="B11" s="21">
        <v>5216614</v>
      </c>
      <c r="C11" s="21">
        <v>4931996</v>
      </c>
      <c r="D11" s="21">
        <v>54951989</v>
      </c>
      <c r="E11" s="21">
        <v>56418215</v>
      </c>
      <c r="F11" s="10">
        <f t="shared" si="0"/>
        <v>2.6681945943758336</v>
      </c>
      <c r="G11" s="1"/>
      <c r="H11" s="1"/>
      <c r="I11" s="1"/>
    </row>
    <row r="12" spans="1:12" x14ac:dyDescent="0.25">
      <c r="A12" s="11" t="s">
        <v>49</v>
      </c>
      <c r="B12" s="22">
        <v>139299</v>
      </c>
      <c r="C12" s="22">
        <v>139205</v>
      </c>
      <c r="D12" s="22">
        <v>1511339</v>
      </c>
      <c r="E12" s="22">
        <v>1347712</v>
      </c>
      <c r="F12" s="13">
        <f t="shared" si="0"/>
        <v>-10.826624602422086</v>
      </c>
      <c r="G12" s="1"/>
      <c r="H12" s="1"/>
      <c r="I12" s="1"/>
    </row>
    <row r="13" spans="1:12" x14ac:dyDescent="0.25">
      <c r="A13" s="8" t="s">
        <v>50</v>
      </c>
      <c r="B13" s="21">
        <v>625480</v>
      </c>
      <c r="C13" s="21">
        <v>633444</v>
      </c>
      <c r="D13" s="21">
        <v>8096425</v>
      </c>
      <c r="E13" s="21">
        <v>9117115</v>
      </c>
      <c r="F13" s="10">
        <f t="shared" si="0"/>
        <v>12.606675168361349</v>
      </c>
      <c r="G13" s="1"/>
      <c r="H13" s="1"/>
      <c r="I13" s="1"/>
    </row>
    <row r="14" spans="1:12" x14ac:dyDescent="0.25">
      <c r="A14" s="11" t="s">
        <v>51</v>
      </c>
      <c r="B14" s="22">
        <v>1971134</v>
      </c>
      <c r="C14" s="22">
        <v>2251192</v>
      </c>
      <c r="D14" s="22">
        <v>24339471</v>
      </c>
      <c r="E14" s="22">
        <v>25345997</v>
      </c>
      <c r="F14" s="13">
        <f t="shared" si="0"/>
        <v>4.1353651441315264</v>
      </c>
      <c r="G14" s="1"/>
      <c r="H14" s="1"/>
      <c r="I14" s="1"/>
    </row>
    <row r="15" spans="1:12" x14ac:dyDescent="0.25">
      <c r="A15" s="8" t="s">
        <v>52</v>
      </c>
      <c r="B15" s="21">
        <v>712845</v>
      </c>
      <c r="C15" s="21">
        <v>784235</v>
      </c>
      <c r="D15" s="21">
        <v>8538837</v>
      </c>
      <c r="E15" s="21">
        <v>8954945</v>
      </c>
      <c r="F15" s="10">
        <f t="shared" si="0"/>
        <v>4.8731226512463053</v>
      </c>
      <c r="G15" s="1"/>
      <c r="H15" s="1"/>
      <c r="I15" s="1"/>
    </row>
    <row r="16" spans="1:12" x14ac:dyDescent="0.25">
      <c r="A16" s="11" t="s">
        <v>53</v>
      </c>
      <c r="B16" s="22">
        <v>101095</v>
      </c>
      <c r="C16" s="22">
        <v>100008</v>
      </c>
      <c r="D16" s="22">
        <v>1043616</v>
      </c>
      <c r="E16" s="22">
        <v>1143410</v>
      </c>
      <c r="F16" s="13">
        <f t="shared" si="0"/>
        <v>9.5623294391807008</v>
      </c>
      <c r="G16" s="1"/>
      <c r="H16" s="1"/>
      <c r="I16" s="1"/>
    </row>
    <row r="17" spans="1:9" x14ac:dyDescent="0.25">
      <c r="A17" s="8" t="s">
        <v>54</v>
      </c>
      <c r="B17" s="21">
        <v>251265</v>
      </c>
      <c r="C17" s="21">
        <v>253657</v>
      </c>
      <c r="D17" s="21">
        <v>2678309</v>
      </c>
      <c r="E17" s="21">
        <v>2762127</v>
      </c>
      <c r="F17" s="10">
        <f t="shared" si="0"/>
        <v>3.1295119420500015</v>
      </c>
      <c r="G17" s="1"/>
      <c r="H17" s="1"/>
      <c r="I17" s="1"/>
    </row>
    <row r="18" spans="1:9" x14ac:dyDescent="0.25">
      <c r="A18" s="11" t="s">
        <v>55</v>
      </c>
      <c r="B18" s="22">
        <v>83929</v>
      </c>
      <c r="C18" s="22">
        <v>80005</v>
      </c>
      <c r="D18" s="22">
        <v>893350</v>
      </c>
      <c r="E18" s="22">
        <v>884495</v>
      </c>
      <c r="F18" s="13">
        <f t="shared" si="0"/>
        <v>-0.99121285050651409</v>
      </c>
      <c r="G18" s="1"/>
      <c r="H18" s="1"/>
      <c r="I18" s="1"/>
    </row>
    <row r="19" spans="1:9" x14ac:dyDescent="0.25">
      <c r="A19" s="8" t="s">
        <v>56</v>
      </c>
      <c r="B19" s="21">
        <v>82973</v>
      </c>
      <c r="C19" s="21">
        <v>70444</v>
      </c>
      <c r="D19" s="21">
        <v>881043</v>
      </c>
      <c r="E19" s="21">
        <v>826500</v>
      </c>
      <c r="F19" s="10">
        <f t="shared" si="0"/>
        <v>-6.1907307588846407</v>
      </c>
      <c r="G19" s="1"/>
      <c r="H19" s="1"/>
      <c r="I19" s="1"/>
    </row>
    <row r="20" spans="1:9" x14ac:dyDescent="0.25">
      <c r="A20" s="11" t="s">
        <v>57</v>
      </c>
      <c r="B20" s="22">
        <v>181003</v>
      </c>
      <c r="C20" s="22">
        <v>105192</v>
      </c>
      <c r="D20" s="22">
        <v>1880266</v>
      </c>
      <c r="E20" s="22">
        <v>1707922</v>
      </c>
      <c r="F20" s="13">
        <f t="shared" si="0"/>
        <v>-9.1659371599550212</v>
      </c>
      <c r="G20" s="1"/>
      <c r="H20" s="1"/>
      <c r="I20" s="1"/>
    </row>
    <row r="21" spans="1:9" x14ac:dyDescent="0.25">
      <c r="A21" s="8" t="s">
        <v>58</v>
      </c>
      <c r="B21" s="21">
        <v>61930</v>
      </c>
      <c r="C21" s="21">
        <v>41993</v>
      </c>
      <c r="D21" s="21">
        <v>635465</v>
      </c>
      <c r="E21" s="21">
        <v>663868</v>
      </c>
      <c r="F21" s="10">
        <f t="shared" si="0"/>
        <v>4.4696403421116884</v>
      </c>
      <c r="G21" s="1"/>
      <c r="H21" s="1"/>
      <c r="I21" s="1"/>
    </row>
    <row r="22" spans="1:9" x14ac:dyDescent="0.25">
      <c r="A22" s="11" t="s">
        <v>59</v>
      </c>
      <c r="B22" s="22">
        <v>1254117</v>
      </c>
      <c r="C22" s="22">
        <v>1319262</v>
      </c>
      <c r="D22" s="22">
        <v>13309001</v>
      </c>
      <c r="E22" s="22">
        <v>13531777</v>
      </c>
      <c r="F22" s="13">
        <f t="shared" si="0"/>
        <v>1.6738746957791903</v>
      </c>
      <c r="G22" s="1"/>
      <c r="H22" s="1"/>
      <c r="I22" s="1"/>
    </row>
    <row r="23" spans="1:9" x14ac:dyDescent="0.25">
      <c r="A23" s="8" t="s">
        <v>60</v>
      </c>
      <c r="B23" s="21">
        <v>256345</v>
      </c>
      <c r="C23" s="21">
        <v>53307</v>
      </c>
      <c r="D23" s="21">
        <v>1672235</v>
      </c>
      <c r="E23" s="21">
        <v>907735</v>
      </c>
      <c r="F23" s="10">
        <f t="shared" si="0"/>
        <v>-45.717258638887479</v>
      </c>
      <c r="G23" s="1"/>
      <c r="H23" s="1"/>
      <c r="I23" s="1"/>
    </row>
    <row r="24" spans="1:9" x14ac:dyDescent="0.25">
      <c r="A24" s="11" t="s">
        <v>61</v>
      </c>
      <c r="B24" s="22">
        <v>85983</v>
      </c>
      <c r="C24" s="22">
        <v>85332</v>
      </c>
      <c r="D24" s="22">
        <v>937983</v>
      </c>
      <c r="E24" s="22">
        <v>949267</v>
      </c>
      <c r="F24" s="13">
        <f t="shared" si="0"/>
        <v>1.2030068775233644</v>
      </c>
      <c r="G24" s="1"/>
      <c r="H24" s="1"/>
      <c r="I24" s="1"/>
    </row>
    <row r="25" spans="1:9" x14ac:dyDescent="0.25">
      <c r="A25" s="8" t="s">
        <v>62</v>
      </c>
      <c r="B25" s="21">
        <v>77715</v>
      </c>
      <c r="C25" s="21">
        <v>73351</v>
      </c>
      <c r="D25" s="21">
        <v>824498</v>
      </c>
      <c r="E25" s="21">
        <v>835891</v>
      </c>
      <c r="F25" s="10">
        <f t="shared" si="0"/>
        <v>1.3818105077271241</v>
      </c>
      <c r="G25" s="1"/>
      <c r="H25" s="1"/>
      <c r="I25" s="1"/>
    </row>
    <row r="26" spans="1:9" x14ac:dyDescent="0.25">
      <c r="A26" s="11" t="s">
        <v>63</v>
      </c>
      <c r="B26" s="22">
        <v>29330</v>
      </c>
      <c r="C26" s="22">
        <v>26662</v>
      </c>
      <c r="D26" s="22">
        <v>293886</v>
      </c>
      <c r="E26" s="22">
        <v>289720</v>
      </c>
      <c r="F26" s="13">
        <f t="shared" si="0"/>
        <v>-1.4175564674737871</v>
      </c>
      <c r="G26" s="1"/>
      <c r="H26" s="1"/>
      <c r="I26" s="1"/>
    </row>
    <row r="27" spans="1:9" x14ac:dyDescent="0.25">
      <c r="A27" s="8" t="s">
        <v>64</v>
      </c>
      <c r="B27" s="21">
        <v>172901</v>
      </c>
      <c r="C27" s="21">
        <v>169973</v>
      </c>
      <c r="D27" s="21">
        <v>1532252</v>
      </c>
      <c r="E27" s="21">
        <v>1760092</v>
      </c>
      <c r="F27" s="10">
        <f t="shared" si="0"/>
        <v>14.869616747114705</v>
      </c>
      <c r="G27" s="1"/>
      <c r="H27" s="1"/>
      <c r="I27" s="1"/>
    </row>
    <row r="28" spans="1:9" x14ac:dyDescent="0.25">
      <c r="A28" s="11" t="s">
        <v>65</v>
      </c>
      <c r="B28" s="22">
        <v>467601</v>
      </c>
      <c r="C28" s="22">
        <v>463593</v>
      </c>
      <c r="D28" s="22">
        <v>4852198</v>
      </c>
      <c r="E28" s="22">
        <v>5016281</v>
      </c>
      <c r="F28" s="13">
        <f t="shared" si="0"/>
        <v>3.3816221019834671</v>
      </c>
      <c r="G28" s="1"/>
      <c r="H28" s="1"/>
      <c r="I28" s="1"/>
    </row>
    <row r="29" spans="1:9" x14ac:dyDescent="0.25">
      <c r="A29" s="8" t="s">
        <v>66</v>
      </c>
      <c r="B29" s="21">
        <v>165628</v>
      </c>
      <c r="C29" s="21">
        <v>143731</v>
      </c>
      <c r="D29" s="21">
        <v>1555196</v>
      </c>
      <c r="E29" s="21">
        <v>1679365</v>
      </c>
      <c r="F29" s="10">
        <f t="shared" si="0"/>
        <v>7.9841383336891312</v>
      </c>
      <c r="G29" s="1"/>
      <c r="H29" s="1"/>
      <c r="I29" s="1"/>
    </row>
    <row r="30" spans="1:9" x14ac:dyDescent="0.25">
      <c r="A30" s="11" t="s">
        <v>67</v>
      </c>
      <c r="B30" s="22">
        <v>208299</v>
      </c>
      <c r="C30" s="22">
        <v>228239</v>
      </c>
      <c r="D30" s="22">
        <v>2085024</v>
      </c>
      <c r="E30" s="22">
        <v>2145183</v>
      </c>
      <c r="F30" s="13">
        <f t="shared" si="0"/>
        <v>2.8852905290298878</v>
      </c>
      <c r="G30" s="1"/>
      <c r="H30" s="1"/>
      <c r="I30" s="1"/>
    </row>
    <row r="31" spans="1:9" x14ac:dyDescent="0.25">
      <c r="A31" s="8" t="s">
        <v>68</v>
      </c>
      <c r="B31" s="21">
        <v>179965</v>
      </c>
      <c r="C31" s="21">
        <v>187952</v>
      </c>
      <c r="D31" s="21">
        <v>2401344</v>
      </c>
      <c r="E31" s="21">
        <v>2504468</v>
      </c>
      <c r="F31" s="10">
        <f t="shared" si="0"/>
        <v>4.2944284533994335</v>
      </c>
      <c r="G31" s="1"/>
      <c r="H31" s="1"/>
      <c r="I31" s="1"/>
    </row>
    <row r="32" spans="1:9" x14ac:dyDescent="0.25">
      <c r="A32" s="11" t="s">
        <v>69</v>
      </c>
      <c r="B32" s="22">
        <v>4462111</v>
      </c>
      <c r="C32" s="22">
        <v>4597933</v>
      </c>
      <c r="D32" s="22">
        <v>53186229</v>
      </c>
      <c r="E32" s="22">
        <v>53677273</v>
      </c>
      <c r="F32" s="13">
        <f t="shared" si="0"/>
        <v>0.92325402502216036</v>
      </c>
      <c r="G32" s="1"/>
      <c r="H32" s="1"/>
      <c r="I32" s="1"/>
    </row>
    <row r="33" spans="1:9" x14ac:dyDescent="0.25">
      <c r="A33" s="8" t="s">
        <v>70</v>
      </c>
      <c r="B33" s="21">
        <v>274685</v>
      </c>
      <c r="C33" s="21">
        <v>273860</v>
      </c>
      <c r="D33" s="21">
        <v>3231415</v>
      </c>
      <c r="E33" s="21">
        <v>3138401</v>
      </c>
      <c r="F33" s="10">
        <f t="shared" si="0"/>
        <v>-2.8784294186911978</v>
      </c>
      <c r="G33" s="1"/>
      <c r="H33" s="1"/>
      <c r="I33" s="1"/>
    </row>
    <row r="34" spans="1:9" x14ac:dyDescent="0.25">
      <c r="A34" s="11" t="s">
        <v>71</v>
      </c>
      <c r="B34" s="22">
        <v>49577</v>
      </c>
      <c r="C34" s="22">
        <v>49606</v>
      </c>
      <c r="D34" s="22">
        <v>464456</v>
      </c>
      <c r="E34" s="22">
        <v>498588</v>
      </c>
      <c r="F34" s="13">
        <f t="shared" si="0"/>
        <v>7.3488123740461901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17430372</v>
      </c>
      <c r="C35" s="15">
        <f t="shared" ref="C35:E35" si="1">SUM(C7:C34)</f>
        <v>17379457</v>
      </c>
      <c r="D35" s="15">
        <f t="shared" si="1"/>
        <v>195802083</v>
      </c>
      <c r="E35" s="15">
        <f t="shared" si="1"/>
        <v>199931020</v>
      </c>
      <c r="F35" s="16">
        <f t="shared" si="0"/>
        <v>2.1087298647379527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996476</v>
      </c>
      <c r="C38" s="41">
        <f>D7</f>
        <v>1076296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56418215</v>
      </c>
      <c r="G38" s="42">
        <f>LOOKUP(E38,$A$38:$A$65,$C$38:$C$65)</f>
        <v>54951989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1190399</v>
      </c>
      <c r="C39" s="41">
        <f t="shared" ref="C39:C65" si="5">D8</f>
        <v>1227119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53677273</v>
      </c>
      <c r="G39" s="42">
        <f t="shared" ref="G39:G65" si="8">LOOKUP(E39,$A$38:$A$65,$C$38:$C$65)</f>
        <v>53186229</v>
      </c>
    </row>
    <row r="40" spans="1:9" x14ac:dyDescent="0.25">
      <c r="A40" s="42" t="str">
        <f t="shared" si="3"/>
        <v>ALMERIA</v>
      </c>
      <c r="B40" s="41">
        <f t="shared" si="4"/>
        <v>594736</v>
      </c>
      <c r="C40" s="41">
        <f t="shared" si="5"/>
        <v>592282</v>
      </c>
      <c r="D40" s="41">
        <f t="shared" si="6"/>
        <v>26</v>
      </c>
      <c r="E40" s="42" t="str">
        <f t="shared" si="2"/>
        <v>BARCELONA</v>
      </c>
      <c r="F40" s="42">
        <f t="shared" si="7"/>
        <v>25345997</v>
      </c>
      <c r="G40" s="42">
        <f t="shared" si="8"/>
        <v>24339471</v>
      </c>
    </row>
    <row r="41" spans="1:9" x14ac:dyDescent="0.25">
      <c r="A41" s="42" t="str">
        <f t="shared" si="3"/>
        <v>AVILES</v>
      </c>
      <c r="B41" s="41">
        <f t="shared" si="4"/>
        <v>1043062</v>
      </c>
      <c r="C41" s="41">
        <f t="shared" si="5"/>
        <v>1110559</v>
      </c>
      <c r="D41" s="41">
        <f t="shared" si="6"/>
        <v>18</v>
      </c>
      <c r="E41" s="42" t="str">
        <f t="shared" si="2"/>
        <v>LAS PALMAS</v>
      </c>
      <c r="F41" s="42">
        <f t="shared" si="7"/>
        <v>13531777</v>
      </c>
      <c r="G41" s="42">
        <f t="shared" si="8"/>
        <v>13309001</v>
      </c>
    </row>
    <row r="42" spans="1:9" x14ac:dyDescent="0.25">
      <c r="A42" s="42" t="str">
        <f t="shared" si="3"/>
        <v>BAHIA DE ALGECIRAS</v>
      </c>
      <c r="B42" s="41">
        <f t="shared" si="4"/>
        <v>56418215</v>
      </c>
      <c r="C42" s="41">
        <f t="shared" si="5"/>
        <v>54951989</v>
      </c>
      <c r="D42" s="41">
        <f t="shared" si="6"/>
        <v>1</v>
      </c>
      <c r="E42" s="42" t="str">
        <f t="shared" si="2"/>
        <v>BALEARES</v>
      </c>
      <c r="F42" s="42">
        <f t="shared" si="7"/>
        <v>9117115</v>
      </c>
      <c r="G42" s="42">
        <f t="shared" si="8"/>
        <v>8096425</v>
      </c>
    </row>
    <row r="43" spans="1:9" x14ac:dyDescent="0.25">
      <c r="A43" s="42" t="str">
        <f t="shared" si="3"/>
        <v>BAHIA DE CADIZ</v>
      </c>
      <c r="B43" s="41">
        <f t="shared" si="4"/>
        <v>1347712</v>
      </c>
      <c r="C43" s="41">
        <f t="shared" si="5"/>
        <v>1511339</v>
      </c>
      <c r="D43" s="41">
        <f t="shared" si="6"/>
        <v>15</v>
      </c>
      <c r="E43" s="42" t="str">
        <f t="shared" si="2"/>
        <v>BILBAO</v>
      </c>
      <c r="F43" s="42">
        <f t="shared" si="7"/>
        <v>8954945</v>
      </c>
      <c r="G43" s="42">
        <f t="shared" si="8"/>
        <v>8538837</v>
      </c>
    </row>
    <row r="44" spans="1:9" x14ac:dyDescent="0.25">
      <c r="A44" s="42" t="str">
        <f t="shared" si="3"/>
        <v>BALEARES</v>
      </c>
      <c r="B44" s="41">
        <f t="shared" si="4"/>
        <v>9117115</v>
      </c>
      <c r="C44" s="41">
        <f t="shared" si="5"/>
        <v>8096425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5016281</v>
      </c>
      <c r="G44" s="42">
        <f t="shared" si="8"/>
        <v>4852198</v>
      </c>
    </row>
    <row r="45" spans="1:9" x14ac:dyDescent="0.25">
      <c r="A45" s="42" t="str">
        <f t="shared" si="3"/>
        <v>BARCELONA</v>
      </c>
      <c r="B45" s="41">
        <f t="shared" si="4"/>
        <v>25345997</v>
      </c>
      <c r="C45" s="41">
        <f t="shared" si="5"/>
        <v>24339471</v>
      </c>
      <c r="D45" s="41">
        <f t="shared" si="6"/>
        <v>3</v>
      </c>
      <c r="E45" s="42" t="str">
        <f t="shared" si="2"/>
        <v>VIGO</v>
      </c>
      <c r="F45" s="42">
        <f t="shared" si="7"/>
        <v>3138401</v>
      </c>
      <c r="G45" s="42">
        <f t="shared" si="8"/>
        <v>3231415</v>
      </c>
    </row>
    <row r="46" spans="1:9" x14ac:dyDescent="0.25">
      <c r="A46" s="42" t="str">
        <f t="shared" si="3"/>
        <v>BILBAO</v>
      </c>
      <c r="B46" s="41">
        <f t="shared" si="4"/>
        <v>8954945</v>
      </c>
      <c r="C46" s="41">
        <f t="shared" si="5"/>
        <v>8538837</v>
      </c>
      <c r="D46" s="41">
        <f t="shared" si="6"/>
        <v>6</v>
      </c>
      <c r="E46" s="42" t="str">
        <f t="shared" si="2"/>
        <v>CASTELLON</v>
      </c>
      <c r="F46" s="42">
        <f t="shared" si="7"/>
        <v>2762127</v>
      </c>
      <c r="G46" s="42">
        <f t="shared" si="8"/>
        <v>2678309</v>
      </c>
    </row>
    <row r="47" spans="1:9" x14ac:dyDescent="0.25">
      <c r="A47" s="42" t="str">
        <f t="shared" si="3"/>
        <v>CARTAGENA</v>
      </c>
      <c r="B47" s="41">
        <f t="shared" si="4"/>
        <v>1143410</v>
      </c>
      <c r="C47" s="41">
        <f t="shared" si="5"/>
        <v>1043616</v>
      </c>
      <c r="D47" s="41">
        <f t="shared" si="6"/>
        <v>17</v>
      </c>
      <c r="E47" s="42" t="str">
        <f t="shared" si="2"/>
        <v>TARRAGONA</v>
      </c>
      <c r="F47" s="42">
        <f t="shared" si="7"/>
        <v>2504468</v>
      </c>
      <c r="G47" s="42">
        <f t="shared" si="8"/>
        <v>2401344</v>
      </c>
    </row>
    <row r="48" spans="1:9" x14ac:dyDescent="0.25">
      <c r="A48" s="42" t="str">
        <f t="shared" si="3"/>
        <v>CASTELLON</v>
      </c>
      <c r="B48" s="41">
        <f t="shared" si="4"/>
        <v>2762127</v>
      </c>
      <c r="C48" s="41">
        <f t="shared" si="5"/>
        <v>2678309</v>
      </c>
      <c r="D48" s="41">
        <f t="shared" si="6"/>
        <v>9</v>
      </c>
      <c r="E48" s="42" t="str">
        <f t="shared" si="2"/>
        <v>SEVILLA</v>
      </c>
      <c r="F48" s="42">
        <f t="shared" si="7"/>
        <v>2145183</v>
      </c>
      <c r="G48" s="42">
        <f t="shared" si="8"/>
        <v>2085024</v>
      </c>
    </row>
    <row r="49" spans="1:7" x14ac:dyDescent="0.25">
      <c r="A49" s="42" t="str">
        <f t="shared" si="3"/>
        <v>CEUTA</v>
      </c>
      <c r="B49" s="41">
        <f t="shared" si="4"/>
        <v>884495</v>
      </c>
      <c r="C49" s="41">
        <f t="shared" si="5"/>
        <v>893350</v>
      </c>
      <c r="D49" s="41">
        <f t="shared" si="6"/>
        <v>22</v>
      </c>
      <c r="E49" s="42" t="str">
        <f t="shared" si="2"/>
        <v>PASAIA</v>
      </c>
      <c r="F49" s="42">
        <f t="shared" si="7"/>
        <v>1760092</v>
      </c>
      <c r="G49" s="42">
        <f t="shared" si="8"/>
        <v>1532252</v>
      </c>
    </row>
    <row r="50" spans="1:7" x14ac:dyDescent="0.25">
      <c r="A50" s="42" t="str">
        <f t="shared" si="3"/>
        <v>FERROL-SAN CIBRAO</v>
      </c>
      <c r="B50" s="41">
        <f t="shared" si="4"/>
        <v>826500</v>
      </c>
      <c r="C50" s="41">
        <f t="shared" si="5"/>
        <v>881043</v>
      </c>
      <c r="D50" s="41">
        <f t="shared" si="6"/>
        <v>24</v>
      </c>
      <c r="E50" s="42" t="str">
        <f t="shared" si="2"/>
        <v>GIJON</v>
      </c>
      <c r="F50" s="42">
        <f t="shared" si="7"/>
        <v>1707922</v>
      </c>
      <c r="G50" s="42">
        <f t="shared" si="8"/>
        <v>1880266</v>
      </c>
    </row>
    <row r="51" spans="1:7" x14ac:dyDescent="0.25">
      <c r="A51" s="42" t="str">
        <f t="shared" si="3"/>
        <v>GIJON</v>
      </c>
      <c r="B51" s="41">
        <f t="shared" si="4"/>
        <v>1707922</v>
      </c>
      <c r="C51" s="41">
        <f t="shared" si="5"/>
        <v>1880266</v>
      </c>
      <c r="D51" s="41">
        <f t="shared" si="6"/>
        <v>13</v>
      </c>
      <c r="E51" s="42" t="str">
        <f t="shared" si="2"/>
        <v>SANTANDER</v>
      </c>
      <c r="F51" s="42">
        <f t="shared" si="7"/>
        <v>1679365</v>
      </c>
      <c r="G51" s="42">
        <f t="shared" si="8"/>
        <v>1555196</v>
      </c>
    </row>
    <row r="52" spans="1:7" x14ac:dyDescent="0.25">
      <c r="A52" s="42" t="str">
        <f t="shared" si="3"/>
        <v>HUELVA</v>
      </c>
      <c r="B52" s="41">
        <f t="shared" si="4"/>
        <v>663868</v>
      </c>
      <c r="C52" s="41">
        <f t="shared" si="5"/>
        <v>635465</v>
      </c>
      <c r="D52" s="41">
        <f t="shared" si="6"/>
        <v>25</v>
      </c>
      <c r="E52" s="42" t="str">
        <f t="shared" si="2"/>
        <v>BAHIA DE CADIZ</v>
      </c>
      <c r="F52" s="42">
        <f t="shared" si="7"/>
        <v>1347712</v>
      </c>
      <c r="G52" s="42">
        <f t="shared" si="8"/>
        <v>1511339</v>
      </c>
    </row>
    <row r="53" spans="1:7" x14ac:dyDescent="0.25">
      <c r="A53" s="42" t="str">
        <f t="shared" si="3"/>
        <v>LAS PALMAS</v>
      </c>
      <c r="B53" s="41">
        <f t="shared" si="4"/>
        <v>13531777</v>
      </c>
      <c r="C53" s="41">
        <f t="shared" si="5"/>
        <v>13309001</v>
      </c>
      <c r="D53" s="41">
        <f t="shared" si="6"/>
        <v>4</v>
      </c>
      <c r="E53" s="42" t="str">
        <f t="shared" si="2"/>
        <v>ALICANTE</v>
      </c>
      <c r="F53" s="42">
        <f t="shared" si="7"/>
        <v>1190399</v>
      </c>
      <c r="G53" s="42">
        <f t="shared" si="8"/>
        <v>1227119</v>
      </c>
    </row>
    <row r="54" spans="1:7" x14ac:dyDescent="0.25">
      <c r="A54" s="42" t="str">
        <f t="shared" si="3"/>
        <v>MALAGA</v>
      </c>
      <c r="B54" s="41">
        <f t="shared" si="4"/>
        <v>907735</v>
      </c>
      <c r="C54" s="41">
        <f t="shared" si="5"/>
        <v>1672235</v>
      </c>
      <c r="D54" s="41">
        <f t="shared" si="6"/>
        <v>21</v>
      </c>
      <c r="E54" s="42" t="str">
        <f t="shared" si="2"/>
        <v>CARTAGENA</v>
      </c>
      <c r="F54" s="42">
        <f t="shared" si="7"/>
        <v>1143410</v>
      </c>
      <c r="G54" s="42">
        <f t="shared" si="8"/>
        <v>1043616</v>
      </c>
    </row>
    <row r="55" spans="1:7" x14ac:dyDescent="0.25">
      <c r="A55" s="42" t="str">
        <f t="shared" si="3"/>
        <v>MARIN Y RIA DE PONTEVEDRA</v>
      </c>
      <c r="B55" s="41">
        <f t="shared" si="4"/>
        <v>949267</v>
      </c>
      <c r="C55" s="41">
        <f t="shared" si="5"/>
        <v>937983</v>
      </c>
      <c r="D55" s="41">
        <f t="shared" si="6"/>
        <v>20</v>
      </c>
      <c r="E55" s="42" t="str">
        <f t="shared" si="2"/>
        <v>AVILES</v>
      </c>
      <c r="F55" s="42">
        <f t="shared" ref="F55:F65" si="9">LOOKUP(E55,$A$38:$A$65,$B$38:$B$65)</f>
        <v>1043062</v>
      </c>
      <c r="G55" s="42">
        <f t="shared" si="8"/>
        <v>1110559</v>
      </c>
    </row>
    <row r="56" spans="1:7" x14ac:dyDescent="0.25">
      <c r="A56" s="42" t="str">
        <f t="shared" si="3"/>
        <v>MELILLA</v>
      </c>
      <c r="B56" s="41">
        <f t="shared" si="4"/>
        <v>835891</v>
      </c>
      <c r="C56" s="41">
        <f t="shared" si="5"/>
        <v>824498</v>
      </c>
      <c r="D56" s="41">
        <f t="shared" si="6"/>
        <v>23</v>
      </c>
      <c r="E56" s="42" t="str">
        <f t="shared" si="2"/>
        <v>A CORUÑA</v>
      </c>
      <c r="F56" s="42">
        <f t="shared" si="9"/>
        <v>996476</v>
      </c>
      <c r="G56" s="42">
        <f t="shared" si="8"/>
        <v>1076296</v>
      </c>
    </row>
    <row r="57" spans="1:7" x14ac:dyDescent="0.25">
      <c r="A57" s="42" t="str">
        <f t="shared" si="3"/>
        <v>MOTRIL</v>
      </c>
      <c r="B57" s="41">
        <f t="shared" si="4"/>
        <v>289720</v>
      </c>
      <c r="C57" s="41">
        <f t="shared" si="5"/>
        <v>293886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949267</v>
      </c>
      <c r="G57" s="42">
        <f t="shared" si="8"/>
        <v>937983</v>
      </c>
    </row>
    <row r="58" spans="1:7" x14ac:dyDescent="0.25">
      <c r="A58" s="42" t="str">
        <f t="shared" si="3"/>
        <v>PASAIA</v>
      </c>
      <c r="B58" s="41">
        <f t="shared" si="4"/>
        <v>1760092</v>
      </c>
      <c r="C58" s="41">
        <f t="shared" si="5"/>
        <v>1532252</v>
      </c>
      <c r="D58" s="41">
        <f t="shared" si="6"/>
        <v>12</v>
      </c>
      <c r="E58" s="42" t="str">
        <f t="shared" si="2"/>
        <v>MALAGA</v>
      </c>
      <c r="F58" s="42">
        <f t="shared" si="9"/>
        <v>907735</v>
      </c>
      <c r="G58" s="42">
        <f t="shared" si="8"/>
        <v>1672235</v>
      </c>
    </row>
    <row r="59" spans="1:7" x14ac:dyDescent="0.25">
      <c r="A59" s="42" t="str">
        <f t="shared" si="3"/>
        <v>SANTA CRUZ DE TENERIFE</v>
      </c>
      <c r="B59" s="41">
        <f t="shared" si="4"/>
        <v>5016281</v>
      </c>
      <c r="C59" s="41">
        <f t="shared" si="5"/>
        <v>4852198</v>
      </c>
      <c r="D59" s="41">
        <f t="shared" si="6"/>
        <v>7</v>
      </c>
      <c r="E59" s="42" t="str">
        <f t="shared" si="2"/>
        <v>CEUTA</v>
      </c>
      <c r="F59" s="42">
        <f t="shared" si="9"/>
        <v>884495</v>
      </c>
      <c r="G59" s="42">
        <f t="shared" si="8"/>
        <v>893350</v>
      </c>
    </row>
    <row r="60" spans="1:7" x14ac:dyDescent="0.25">
      <c r="A60" s="42" t="str">
        <f t="shared" si="3"/>
        <v>SANTANDER</v>
      </c>
      <c r="B60" s="41">
        <f t="shared" si="4"/>
        <v>1679365</v>
      </c>
      <c r="C60" s="41">
        <f t="shared" si="5"/>
        <v>1555196</v>
      </c>
      <c r="D60" s="41">
        <f t="shared" si="6"/>
        <v>14</v>
      </c>
      <c r="E60" s="42" t="str">
        <f t="shared" si="2"/>
        <v>MELILLA</v>
      </c>
      <c r="F60" s="42">
        <f t="shared" si="9"/>
        <v>835891</v>
      </c>
      <c r="G60" s="42">
        <f t="shared" si="8"/>
        <v>824498</v>
      </c>
    </row>
    <row r="61" spans="1:7" x14ac:dyDescent="0.25">
      <c r="A61" s="42" t="str">
        <f t="shared" si="3"/>
        <v>SEVILLA</v>
      </c>
      <c r="B61" s="41">
        <f t="shared" si="4"/>
        <v>2145183</v>
      </c>
      <c r="C61" s="41">
        <f t="shared" si="5"/>
        <v>2085024</v>
      </c>
      <c r="D61" s="41">
        <f t="shared" si="6"/>
        <v>11</v>
      </c>
      <c r="E61" s="42" t="str">
        <f t="shared" si="2"/>
        <v>FERROL-SAN CIBRAO</v>
      </c>
      <c r="F61" s="42">
        <f t="shared" si="9"/>
        <v>826500</v>
      </c>
      <c r="G61" s="42">
        <f t="shared" si="8"/>
        <v>881043</v>
      </c>
    </row>
    <row r="62" spans="1:7" x14ac:dyDescent="0.25">
      <c r="A62" s="42" t="str">
        <f t="shared" si="3"/>
        <v>TARRAGONA</v>
      </c>
      <c r="B62" s="41">
        <f t="shared" si="4"/>
        <v>2504468</v>
      </c>
      <c r="C62" s="41">
        <f t="shared" si="5"/>
        <v>2401344</v>
      </c>
      <c r="D62" s="41">
        <f t="shared" si="6"/>
        <v>10</v>
      </c>
      <c r="E62" s="42" t="str">
        <f t="shared" si="2"/>
        <v>HUELVA</v>
      </c>
      <c r="F62" s="42">
        <f t="shared" si="9"/>
        <v>663868</v>
      </c>
      <c r="G62" s="42">
        <f t="shared" si="8"/>
        <v>635465</v>
      </c>
    </row>
    <row r="63" spans="1:7" x14ac:dyDescent="0.25">
      <c r="A63" s="42" t="str">
        <f t="shared" si="3"/>
        <v>VALENCIA</v>
      </c>
      <c r="B63" s="41">
        <f t="shared" si="4"/>
        <v>53677273</v>
      </c>
      <c r="C63" s="41">
        <f t="shared" si="5"/>
        <v>53186229</v>
      </c>
      <c r="D63" s="41">
        <f t="shared" si="6"/>
        <v>2</v>
      </c>
      <c r="E63" s="42" t="str">
        <f t="shared" si="2"/>
        <v>ALMERIA</v>
      </c>
      <c r="F63" s="42">
        <f t="shared" si="9"/>
        <v>594736</v>
      </c>
      <c r="G63" s="42">
        <f t="shared" si="8"/>
        <v>592282</v>
      </c>
    </row>
    <row r="64" spans="1:7" x14ac:dyDescent="0.25">
      <c r="A64" s="42" t="str">
        <f t="shared" si="3"/>
        <v>VIGO</v>
      </c>
      <c r="B64" s="41">
        <f t="shared" si="4"/>
        <v>3138401</v>
      </c>
      <c r="C64" s="41">
        <f t="shared" si="5"/>
        <v>3231415</v>
      </c>
      <c r="D64" s="41">
        <f t="shared" si="6"/>
        <v>8</v>
      </c>
      <c r="E64" s="42" t="str">
        <f t="shared" si="2"/>
        <v>VILAGARCIA</v>
      </c>
      <c r="F64" s="42">
        <f t="shared" si="9"/>
        <v>498588</v>
      </c>
      <c r="G64" s="42">
        <f t="shared" si="8"/>
        <v>464456</v>
      </c>
    </row>
    <row r="65" spans="1:7" x14ac:dyDescent="0.25">
      <c r="A65" s="42" t="str">
        <f t="shared" si="3"/>
        <v>VILAGARCIA</v>
      </c>
      <c r="B65" s="41">
        <f t="shared" si="4"/>
        <v>498588</v>
      </c>
      <c r="C65" s="41">
        <f t="shared" si="5"/>
        <v>464456</v>
      </c>
      <c r="D65" s="41">
        <f t="shared" si="6"/>
        <v>27</v>
      </c>
      <c r="E65" s="42" t="str">
        <f t="shared" si="2"/>
        <v>MOTRIL</v>
      </c>
      <c r="F65" s="42">
        <f t="shared" si="9"/>
        <v>289720</v>
      </c>
      <c r="G65" s="42">
        <f t="shared" si="8"/>
        <v>293886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3678</v>
      </c>
      <c r="C7" s="23">
        <v>5481</v>
      </c>
      <c r="D7" s="23">
        <v>42776</v>
      </c>
      <c r="E7" s="23">
        <v>53465</v>
      </c>
      <c r="F7" s="10">
        <f>((E7*100)/D7)-100</f>
        <v>24.988311202543485</v>
      </c>
      <c r="G7" s="1"/>
      <c r="H7" s="1"/>
      <c r="I7" s="1"/>
    </row>
    <row r="8" spans="1:12" x14ac:dyDescent="0.25">
      <c r="A8" s="11" t="s">
        <v>45</v>
      </c>
      <c r="B8" s="24">
        <v>25</v>
      </c>
      <c r="C8" s="24">
        <v>0</v>
      </c>
      <c r="D8" s="24">
        <v>281</v>
      </c>
      <c r="E8" s="24">
        <v>85</v>
      </c>
      <c r="F8" s="13">
        <f t="shared" ref="F8:F35" si="0">((E8*100)/D8)-100</f>
        <v>-69.7508896797153</v>
      </c>
      <c r="G8" s="1"/>
      <c r="H8" s="1"/>
      <c r="I8" s="1"/>
    </row>
    <row r="9" spans="1:12" x14ac:dyDescent="0.25">
      <c r="A9" s="8" t="s">
        <v>46</v>
      </c>
      <c r="B9" s="23">
        <v>480</v>
      </c>
      <c r="C9" s="23">
        <v>433</v>
      </c>
      <c r="D9" s="23">
        <v>3752</v>
      </c>
      <c r="E9" s="23">
        <v>3457</v>
      </c>
      <c r="F9" s="10">
        <f t="shared" si="0"/>
        <v>-7.8624733475479758</v>
      </c>
      <c r="G9" s="1"/>
      <c r="H9" s="1"/>
      <c r="I9" s="1"/>
    </row>
    <row r="10" spans="1:12" x14ac:dyDescent="0.25">
      <c r="A10" s="11" t="s">
        <v>47</v>
      </c>
      <c r="B10" s="24">
        <v>678</v>
      </c>
      <c r="C10" s="24">
        <v>883</v>
      </c>
      <c r="D10" s="24">
        <v>12645</v>
      </c>
      <c r="E10" s="24">
        <v>15091</v>
      </c>
      <c r="F10" s="13">
        <f t="shared" si="0"/>
        <v>19.343614076710168</v>
      </c>
      <c r="G10" s="1"/>
      <c r="H10" s="1"/>
      <c r="I10" s="1"/>
    </row>
    <row r="11" spans="1:12" x14ac:dyDescent="0.25">
      <c r="A11" s="8" t="s">
        <v>48</v>
      </c>
      <c r="B11" s="23">
        <v>77</v>
      </c>
      <c r="C11" s="23">
        <v>122</v>
      </c>
      <c r="D11" s="23">
        <v>537</v>
      </c>
      <c r="E11" s="23">
        <v>1146</v>
      </c>
      <c r="F11" s="10">
        <f t="shared" si="0"/>
        <v>113.40782122905028</v>
      </c>
      <c r="G11" s="1"/>
      <c r="H11" s="1"/>
      <c r="I11" s="1"/>
    </row>
    <row r="12" spans="1:12" x14ac:dyDescent="0.25">
      <c r="A12" s="11" t="s">
        <v>49</v>
      </c>
      <c r="B12" s="24">
        <v>1161</v>
      </c>
      <c r="C12" s="24">
        <v>675</v>
      </c>
      <c r="D12" s="24">
        <v>20418</v>
      </c>
      <c r="E12" s="24">
        <v>12870</v>
      </c>
      <c r="F12" s="13">
        <f t="shared" si="0"/>
        <v>-36.967381722009989</v>
      </c>
      <c r="G12" s="1"/>
      <c r="H12" s="1"/>
      <c r="I12" s="1"/>
    </row>
    <row r="13" spans="1:12" x14ac:dyDescent="0.25">
      <c r="A13" s="8" t="s">
        <v>50</v>
      </c>
      <c r="B13" s="23">
        <v>165</v>
      </c>
      <c r="C13" s="23">
        <v>8</v>
      </c>
      <c r="D13" s="23">
        <v>2712</v>
      </c>
      <c r="E13" s="23">
        <v>2812</v>
      </c>
      <c r="F13" s="10">
        <f t="shared" si="0"/>
        <v>3.6873156342182938</v>
      </c>
      <c r="G13" s="1"/>
      <c r="H13" s="1"/>
      <c r="I13" s="1"/>
    </row>
    <row r="14" spans="1:12" x14ac:dyDescent="0.25">
      <c r="A14" s="11" t="s">
        <v>51</v>
      </c>
      <c r="B14" s="24">
        <v>158</v>
      </c>
      <c r="C14" s="24">
        <v>0</v>
      </c>
      <c r="D14" s="24">
        <v>2560</v>
      </c>
      <c r="E14" s="24">
        <v>1847</v>
      </c>
      <c r="F14" s="13">
        <f t="shared" si="0"/>
        <v>-27.8515625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41</v>
      </c>
      <c r="C16" s="24">
        <v>21</v>
      </c>
      <c r="D16" s="24">
        <v>615</v>
      </c>
      <c r="E16" s="24">
        <v>597</v>
      </c>
      <c r="F16" s="13">
        <f t="shared" si="0"/>
        <v>-2.9268292682926784</v>
      </c>
      <c r="G16" s="1"/>
      <c r="H16" s="1"/>
      <c r="I16" s="1"/>
    </row>
    <row r="17" spans="1:9" x14ac:dyDescent="0.25">
      <c r="A17" s="8" t="s">
        <v>54</v>
      </c>
      <c r="B17" s="23">
        <v>256</v>
      </c>
      <c r="C17" s="23">
        <v>508</v>
      </c>
      <c r="D17" s="23">
        <v>4460</v>
      </c>
      <c r="E17" s="23">
        <v>4339</v>
      </c>
      <c r="F17" s="10">
        <f t="shared" si="0"/>
        <v>-2.7130044843049319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53</v>
      </c>
      <c r="E18" s="24">
        <v>3</v>
      </c>
      <c r="F18" s="13">
        <f t="shared" si="0"/>
        <v>-94.339622641509436</v>
      </c>
      <c r="G18" s="1"/>
      <c r="H18" s="1"/>
      <c r="I18" s="1"/>
    </row>
    <row r="19" spans="1:9" x14ac:dyDescent="0.25">
      <c r="A19" s="8" t="s">
        <v>56</v>
      </c>
      <c r="B19" s="23">
        <v>26</v>
      </c>
      <c r="C19" s="23">
        <v>20</v>
      </c>
      <c r="D19" s="23">
        <v>252</v>
      </c>
      <c r="E19" s="23">
        <v>250</v>
      </c>
      <c r="F19" s="10">
        <f t="shared" si="0"/>
        <v>-0.79365079365079794</v>
      </c>
      <c r="G19" s="1"/>
      <c r="H19" s="1"/>
      <c r="I19" s="1"/>
    </row>
    <row r="20" spans="1:9" x14ac:dyDescent="0.25">
      <c r="A20" s="11" t="s">
        <v>57</v>
      </c>
      <c r="B20" s="24">
        <v>1077</v>
      </c>
      <c r="C20" s="24">
        <v>411</v>
      </c>
      <c r="D20" s="24">
        <v>9714</v>
      </c>
      <c r="E20" s="24">
        <v>6539</v>
      </c>
      <c r="F20" s="13">
        <f t="shared" si="0"/>
        <v>-32.684784846613141</v>
      </c>
      <c r="G20" s="1"/>
      <c r="H20" s="1"/>
      <c r="I20" s="1"/>
    </row>
    <row r="21" spans="1:9" x14ac:dyDescent="0.25">
      <c r="A21" s="8" t="s">
        <v>58</v>
      </c>
      <c r="B21" s="23">
        <v>212</v>
      </c>
      <c r="C21" s="23">
        <v>155</v>
      </c>
      <c r="D21" s="23">
        <v>2241</v>
      </c>
      <c r="E21" s="23">
        <v>2106</v>
      </c>
      <c r="F21" s="10">
        <f t="shared" si="0"/>
        <v>-6.0240963855421654</v>
      </c>
      <c r="G21" s="1"/>
      <c r="H21" s="1"/>
      <c r="I21" s="1"/>
    </row>
    <row r="22" spans="1:9" x14ac:dyDescent="0.25">
      <c r="A22" s="11" t="s">
        <v>59</v>
      </c>
      <c r="B22" s="24">
        <v>89</v>
      </c>
      <c r="C22" s="24">
        <v>142</v>
      </c>
      <c r="D22" s="24">
        <v>1113</v>
      </c>
      <c r="E22" s="24">
        <v>1455</v>
      </c>
      <c r="F22" s="13">
        <f t="shared" si="0"/>
        <v>30.727762803234498</v>
      </c>
      <c r="G22" s="1"/>
      <c r="H22" s="1"/>
      <c r="I22" s="1"/>
    </row>
    <row r="23" spans="1:9" x14ac:dyDescent="0.25">
      <c r="A23" s="8" t="s">
        <v>60</v>
      </c>
      <c r="B23" s="23">
        <v>104</v>
      </c>
      <c r="C23" s="23">
        <v>70</v>
      </c>
      <c r="D23" s="23">
        <v>465</v>
      </c>
      <c r="E23" s="23">
        <v>532</v>
      </c>
      <c r="F23" s="10">
        <f t="shared" si="0"/>
        <v>14.408602150537632</v>
      </c>
      <c r="G23" s="1"/>
      <c r="H23" s="1"/>
      <c r="I23" s="1"/>
    </row>
    <row r="24" spans="1:9" x14ac:dyDescent="0.25">
      <c r="A24" s="11" t="s">
        <v>61</v>
      </c>
      <c r="B24" s="24">
        <v>153</v>
      </c>
      <c r="C24" s="24">
        <v>113</v>
      </c>
      <c r="D24" s="24">
        <v>1973</v>
      </c>
      <c r="E24" s="24">
        <v>1686</v>
      </c>
      <c r="F24" s="13">
        <f t="shared" si="0"/>
        <v>-14.546376077040037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102</v>
      </c>
      <c r="C26" s="24">
        <v>123</v>
      </c>
      <c r="D26" s="24">
        <v>2311</v>
      </c>
      <c r="E26" s="24">
        <v>880</v>
      </c>
      <c r="F26" s="13">
        <f t="shared" si="0"/>
        <v>-61.921246213760277</v>
      </c>
      <c r="G26" s="1"/>
      <c r="H26" s="1"/>
      <c r="I26" s="1"/>
    </row>
    <row r="27" spans="1:9" x14ac:dyDescent="0.25">
      <c r="A27" s="8" t="s">
        <v>64</v>
      </c>
      <c r="B27" s="23">
        <v>1420</v>
      </c>
      <c r="C27" s="23">
        <v>2084</v>
      </c>
      <c r="D27" s="23">
        <v>20074</v>
      </c>
      <c r="E27" s="23">
        <v>20557</v>
      </c>
      <c r="F27" s="10">
        <f t="shared" si="0"/>
        <v>2.4060974394739532</v>
      </c>
      <c r="G27" s="1"/>
      <c r="H27" s="1"/>
      <c r="I27" s="1"/>
    </row>
    <row r="28" spans="1:9" x14ac:dyDescent="0.25">
      <c r="A28" s="11" t="s">
        <v>65</v>
      </c>
      <c r="B28" s="24">
        <v>481</v>
      </c>
      <c r="C28" s="24">
        <v>214</v>
      </c>
      <c r="D28" s="24">
        <v>5370</v>
      </c>
      <c r="E28" s="24">
        <v>6316</v>
      </c>
      <c r="F28" s="13">
        <f t="shared" si="0"/>
        <v>17.616387337057731</v>
      </c>
      <c r="G28" s="1"/>
      <c r="H28" s="1"/>
      <c r="I28" s="1"/>
    </row>
    <row r="29" spans="1:9" x14ac:dyDescent="0.25">
      <c r="A29" s="8" t="s">
        <v>66</v>
      </c>
      <c r="B29" s="23">
        <v>158</v>
      </c>
      <c r="C29" s="23">
        <v>389</v>
      </c>
      <c r="D29" s="23">
        <v>4106</v>
      </c>
      <c r="E29" s="23">
        <v>3558</v>
      </c>
      <c r="F29" s="10">
        <f t="shared" si="0"/>
        <v>-13.346322454943987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281</v>
      </c>
      <c r="C31" s="23">
        <v>240</v>
      </c>
      <c r="D31" s="23">
        <v>3597</v>
      </c>
      <c r="E31" s="23">
        <v>4742</v>
      </c>
      <c r="F31" s="10">
        <f t="shared" si="0"/>
        <v>31.832082290797899</v>
      </c>
      <c r="G31" s="1"/>
      <c r="H31" s="1"/>
      <c r="I31" s="1"/>
    </row>
    <row r="32" spans="1:9" x14ac:dyDescent="0.25">
      <c r="A32" s="11" t="s">
        <v>69</v>
      </c>
      <c r="B32" s="24">
        <v>120</v>
      </c>
      <c r="C32" s="24">
        <v>97</v>
      </c>
      <c r="D32" s="24">
        <v>1791</v>
      </c>
      <c r="E32" s="24">
        <v>2376</v>
      </c>
      <c r="F32" s="13">
        <f t="shared" si="0"/>
        <v>32.663316582914575</v>
      </c>
      <c r="G32" s="1"/>
      <c r="H32" s="1"/>
      <c r="I32" s="1"/>
    </row>
    <row r="33" spans="1:9" x14ac:dyDescent="0.25">
      <c r="A33" s="8" t="s">
        <v>70</v>
      </c>
      <c r="B33" s="23">
        <v>6901</v>
      </c>
      <c r="C33" s="23">
        <v>7990</v>
      </c>
      <c r="D33" s="23">
        <v>69709</v>
      </c>
      <c r="E33" s="23">
        <v>68931</v>
      </c>
      <c r="F33" s="10">
        <f t="shared" si="0"/>
        <v>-1.1160682264843871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17843</v>
      </c>
      <c r="C35" s="15">
        <f t="shared" ref="C35:E35" si="1">SUM(C7:C34)</f>
        <v>20179</v>
      </c>
      <c r="D35" s="15">
        <f t="shared" si="1"/>
        <v>213525</v>
      </c>
      <c r="E35" s="15">
        <f t="shared" si="1"/>
        <v>215640</v>
      </c>
      <c r="F35" s="16">
        <f t="shared" si="0"/>
        <v>0.9905163329820823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53465</v>
      </c>
      <c r="C38" s="41">
        <f>D7</f>
        <v>42776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68931</v>
      </c>
      <c r="G38" s="42">
        <f>LOOKUP(E38,$A$38:$A$65,$C$38:$C$65)</f>
        <v>69709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281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53465</v>
      </c>
      <c r="G39" s="42">
        <f t="shared" ref="G39:G65" si="8">LOOKUP(E39,$A$38:$A$65,$C$38:$C$65)</f>
        <v>42776</v>
      </c>
    </row>
    <row r="40" spans="1:9" x14ac:dyDescent="0.25">
      <c r="A40" s="42" t="str">
        <f t="shared" si="3"/>
        <v>ALMERIA</v>
      </c>
      <c r="B40" s="41">
        <f t="shared" si="4"/>
        <v>3457</v>
      </c>
      <c r="C40" s="41">
        <f t="shared" si="5"/>
        <v>3752</v>
      </c>
      <c r="D40" s="41">
        <f t="shared" si="6"/>
        <v>11</v>
      </c>
      <c r="E40" s="42" t="str">
        <f t="shared" si="2"/>
        <v>PASAIA</v>
      </c>
      <c r="F40" s="42">
        <f t="shared" si="7"/>
        <v>20557</v>
      </c>
      <c r="G40" s="42">
        <f t="shared" si="8"/>
        <v>20074</v>
      </c>
    </row>
    <row r="41" spans="1:9" x14ac:dyDescent="0.25">
      <c r="A41" s="42" t="str">
        <f t="shared" si="3"/>
        <v>AVILES</v>
      </c>
      <c r="B41" s="41">
        <f t="shared" si="4"/>
        <v>15091</v>
      </c>
      <c r="C41" s="41">
        <f t="shared" si="5"/>
        <v>12645</v>
      </c>
      <c r="D41" s="41">
        <f t="shared" si="6"/>
        <v>4</v>
      </c>
      <c r="E41" s="42" t="str">
        <f t="shared" si="2"/>
        <v>AVILES</v>
      </c>
      <c r="F41" s="42">
        <f t="shared" si="7"/>
        <v>15091</v>
      </c>
      <c r="G41" s="42">
        <f t="shared" si="8"/>
        <v>12645</v>
      </c>
    </row>
    <row r="42" spans="1:9" x14ac:dyDescent="0.25">
      <c r="A42" s="42" t="str">
        <f t="shared" si="3"/>
        <v>BAHIA DE ALGECIRAS</v>
      </c>
      <c r="B42" s="41">
        <f t="shared" si="4"/>
        <v>1146</v>
      </c>
      <c r="C42" s="41">
        <f t="shared" si="5"/>
        <v>537</v>
      </c>
      <c r="D42" s="41">
        <f t="shared" si="6"/>
        <v>18</v>
      </c>
      <c r="E42" s="42" t="str">
        <f t="shared" si="2"/>
        <v>BAHIA DE CADIZ</v>
      </c>
      <c r="F42" s="42">
        <f t="shared" si="7"/>
        <v>12870</v>
      </c>
      <c r="G42" s="42">
        <f t="shared" si="8"/>
        <v>20418</v>
      </c>
    </row>
    <row r="43" spans="1:9" x14ac:dyDescent="0.25">
      <c r="A43" s="42" t="str">
        <f t="shared" si="3"/>
        <v>BAHIA DE CADIZ</v>
      </c>
      <c r="B43" s="41">
        <f t="shared" si="4"/>
        <v>12870</v>
      </c>
      <c r="C43" s="41">
        <f t="shared" si="5"/>
        <v>20418</v>
      </c>
      <c r="D43" s="41">
        <f t="shared" si="6"/>
        <v>5</v>
      </c>
      <c r="E43" s="42" t="str">
        <f t="shared" si="2"/>
        <v>GIJON</v>
      </c>
      <c r="F43" s="42">
        <f t="shared" si="7"/>
        <v>6539</v>
      </c>
      <c r="G43" s="42">
        <f t="shared" si="8"/>
        <v>9714</v>
      </c>
    </row>
    <row r="44" spans="1:9" x14ac:dyDescent="0.25">
      <c r="A44" s="42" t="str">
        <f t="shared" si="3"/>
        <v>BALEARES</v>
      </c>
      <c r="B44" s="41">
        <f t="shared" si="4"/>
        <v>2812</v>
      </c>
      <c r="C44" s="41">
        <f t="shared" si="5"/>
        <v>2712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6316</v>
      </c>
      <c r="G44" s="42">
        <f t="shared" si="8"/>
        <v>5370</v>
      </c>
    </row>
    <row r="45" spans="1:9" x14ac:dyDescent="0.25">
      <c r="A45" s="42" t="str">
        <f t="shared" si="3"/>
        <v>BARCELONA</v>
      </c>
      <c r="B45" s="41">
        <f t="shared" si="4"/>
        <v>1847</v>
      </c>
      <c r="C45" s="41">
        <f t="shared" si="5"/>
        <v>2560</v>
      </c>
      <c r="D45" s="41">
        <f t="shared" si="6"/>
        <v>15</v>
      </c>
      <c r="E45" s="42" t="str">
        <f t="shared" si="2"/>
        <v>TARRAGONA</v>
      </c>
      <c r="F45" s="42">
        <f t="shared" si="7"/>
        <v>4742</v>
      </c>
      <c r="G45" s="42">
        <f t="shared" si="8"/>
        <v>3597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4339</v>
      </c>
      <c r="G46" s="42">
        <f t="shared" si="8"/>
        <v>4460</v>
      </c>
    </row>
    <row r="47" spans="1:9" x14ac:dyDescent="0.25">
      <c r="A47" s="42" t="str">
        <f t="shared" si="3"/>
        <v>CARTAGENA</v>
      </c>
      <c r="B47" s="41">
        <f t="shared" si="4"/>
        <v>597</v>
      </c>
      <c r="C47" s="41">
        <f t="shared" si="5"/>
        <v>615</v>
      </c>
      <c r="D47" s="41">
        <f t="shared" si="6"/>
        <v>20</v>
      </c>
      <c r="E47" s="42" t="str">
        <f t="shared" si="2"/>
        <v>SANTANDER</v>
      </c>
      <c r="F47" s="42">
        <f t="shared" si="7"/>
        <v>3558</v>
      </c>
      <c r="G47" s="42">
        <f t="shared" si="8"/>
        <v>4106</v>
      </c>
    </row>
    <row r="48" spans="1:9" x14ac:dyDescent="0.25">
      <c r="A48" s="42" t="str">
        <f t="shared" si="3"/>
        <v>CASTELLON</v>
      </c>
      <c r="B48" s="41">
        <f t="shared" si="4"/>
        <v>4339</v>
      </c>
      <c r="C48" s="41">
        <f t="shared" si="5"/>
        <v>4460</v>
      </c>
      <c r="D48" s="41">
        <f t="shared" si="6"/>
        <v>9</v>
      </c>
      <c r="E48" s="42" t="str">
        <f t="shared" si="2"/>
        <v>ALMERIA</v>
      </c>
      <c r="F48" s="42">
        <f t="shared" si="7"/>
        <v>3457</v>
      </c>
      <c r="G48" s="42">
        <f t="shared" si="8"/>
        <v>3752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53</v>
      </c>
      <c r="D49" s="41">
        <f t="shared" si="6"/>
        <v>24</v>
      </c>
      <c r="E49" s="42" t="str">
        <f t="shared" si="2"/>
        <v>BALEARES</v>
      </c>
      <c r="F49" s="42">
        <f t="shared" si="7"/>
        <v>2812</v>
      </c>
      <c r="G49" s="42">
        <f t="shared" si="8"/>
        <v>2712</v>
      </c>
    </row>
    <row r="50" spans="1:7" x14ac:dyDescent="0.25">
      <c r="A50" s="42" t="str">
        <f t="shared" si="3"/>
        <v>FERROL-SAN CIBRAO</v>
      </c>
      <c r="B50" s="41">
        <f t="shared" si="4"/>
        <v>250</v>
      </c>
      <c r="C50" s="41">
        <f t="shared" si="5"/>
        <v>252</v>
      </c>
      <c r="D50" s="41">
        <f t="shared" si="6"/>
        <v>22</v>
      </c>
      <c r="E50" s="42" t="str">
        <f t="shared" si="2"/>
        <v>VALENCIA</v>
      </c>
      <c r="F50" s="42">
        <f t="shared" si="7"/>
        <v>2376</v>
      </c>
      <c r="G50" s="42">
        <f t="shared" si="8"/>
        <v>1791</v>
      </c>
    </row>
    <row r="51" spans="1:7" x14ac:dyDescent="0.25">
      <c r="A51" s="42" t="str">
        <f t="shared" si="3"/>
        <v>GIJON</v>
      </c>
      <c r="B51" s="41">
        <f t="shared" si="4"/>
        <v>6539</v>
      </c>
      <c r="C51" s="41">
        <f t="shared" si="5"/>
        <v>9714</v>
      </c>
      <c r="D51" s="41">
        <f t="shared" si="6"/>
        <v>6</v>
      </c>
      <c r="E51" s="42" t="str">
        <f t="shared" si="2"/>
        <v>HUELVA</v>
      </c>
      <c r="F51" s="42">
        <f t="shared" si="7"/>
        <v>2106</v>
      </c>
      <c r="G51" s="42">
        <f t="shared" si="8"/>
        <v>2241</v>
      </c>
    </row>
    <row r="52" spans="1:7" x14ac:dyDescent="0.25">
      <c r="A52" s="42" t="str">
        <f t="shared" si="3"/>
        <v>HUELVA</v>
      </c>
      <c r="B52" s="41">
        <f t="shared" si="4"/>
        <v>2106</v>
      </c>
      <c r="C52" s="41">
        <f t="shared" si="5"/>
        <v>2241</v>
      </c>
      <c r="D52" s="41">
        <f t="shared" si="6"/>
        <v>14</v>
      </c>
      <c r="E52" s="42" t="str">
        <f t="shared" si="2"/>
        <v>BARCELONA</v>
      </c>
      <c r="F52" s="42">
        <f t="shared" si="7"/>
        <v>1847</v>
      </c>
      <c r="G52" s="42">
        <f t="shared" si="8"/>
        <v>2560</v>
      </c>
    </row>
    <row r="53" spans="1:7" x14ac:dyDescent="0.25">
      <c r="A53" s="42" t="str">
        <f t="shared" si="3"/>
        <v>LAS PALMAS</v>
      </c>
      <c r="B53" s="41">
        <f t="shared" si="4"/>
        <v>1455</v>
      </c>
      <c r="C53" s="41">
        <f t="shared" si="5"/>
        <v>1113</v>
      </c>
      <c r="D53" s="41">
        <f t="shared" si="6"/>
        <v>17</v>
      </c>
      <c r="E53" s="42" t="str">
        <f t="shared" si="2"/>
        <v>MARIN Y RIA DE PONTEVEDRA</v>
      </c>
      <c r="F53" s="42">
        <f t="shared" si="7"/>
        <v>1686</v>
      </c>
      <c r="G53" s="42">
        <f t="shared" si="8"/>
        <v>1973</v>
      </c>
    </row>
    <row r="54" spans="1:7" x14ac:dyDescent="0.25">
      <c r="A54" s="42" t="str">
        <f t="shared" si="3"/>
        <v>MALAGA</v>
      </c>
      <c r="B54" s="41">
        <f t="shared" si="4"/>
        <v>532</v>
      </c>
      <c r="C54" s="41">
        <f t="shared" si="5"/>
        <v>465</v>
      </c>
      <c r="D54" s="41">
        <f t="shared" si="6"/>
        <v>21</v>
      </c>
      <c r="E54" s="42" t="str">
        <f t="shared" si="2"/>
        <v>LAS PALMAS</v>
      </c>
      <c r="F54" s="42">
        <f t="shared" si="7"/>
        <v>1455</v>
      </c>
      <c r="G54" s="42">
        <f t="shared" si="8"/>
        <v>1113</v>
      </c>
    </row>
    <row r="55" spans="1:7" x14ac:dyDescent="0.25">
      <c r="A55" s="42" t="str">
        <f t="shared" si="3"/>
        <v>MARIN Y RIA DE PONTEVEDRA</v>
      </c>
      <c r="B55" s="41">
        <f t="shared" si="4"/>
        <v>1686</v>
      </c>
      <c r="C55" s="41">
        <f t="shared" si="5"/>
        <v>1973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1146</v>
      </c>
      <c r="G55" s="42">
        <f t="shared" si="8"/>
        <v>537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880</v>
      </c>
      <c r="G56" s="42">
        <f t="shared" si="8"/>
        <v>2311</v>
      </c>
    </row>
    <row r="57" spans="1:7" x14ac:dyDescent="0.25">
      <c r="A57" s="42" t="str">
        <f t="shared" si="3"/>
        <v>MOTRIL</v>
      </c>
      <c r="B57" s="41">
        <f t="shared" si="4"/>
        <v>880</v>
      </c>
      <c r="C57" s="41">
        <f t="shared" si="5"/>
        <v>2311</v>
      </c>
      <c r="D57" s="41">
        <f t="shared" si="6"/>
        <v>19</v>
      </c>
      <c r="E57" s="42" t="str">
        <f t="shared" si="2"/>
        <v>CARTAGENA</v>
      </c>
      <c r="F57" s="42">
        <f t="shared" si="9"/>
        <v>597</v>
      </c>
      <c r="G57" s="42">
        <f t="shared" si="8"/>
        <v>615</v>
      </c>
    </row>
    <row r="58" spans="1:7" x14ac:dyDescent="0.25">
      <c r="A58" s="42" t="str">
        <f t="shared" si="3"/>
        <v>PASAIA</v>
      </c>
      <c r="B58" s="41">
        <f t="shared" si="4"/>
        <v>20557</v>
      </c>
      <c r="C58" s="41">
        <f t="shared" si="5"/>
        <v>20074</v>
      </c>
      <c r="D58" s="41">
        <f t="shared" si="6"/>
        <v>3</v>
      </c>
      <c r="E58" s="42" t="str">
        <f t="shared" si="2"/>
        <v>MALAGA</v>
      </c>
      <c r="F58" s="42">
        <f t="shared" si="9"/>
        <v>532</v>
      </c>
      <c r="G58" s="42">
        <f t="shared" si="8"/>
        <v>465</v>
      </c>
    </row>
    <row r="59" spans="1:7" x14ac:dyDescent="0.25">
      <c r="A59" s="42" t="str">
        <f t="shared" si="3"/>
        <v>SANTA CRUZ DE TENERIFE</v>
      </c>
      <c r="B59" s="41">
        <f t="shared" si="4"/>
        <v>6316</v>
      </c>
      <c r="C59" s="41">
        <f t="shared" si="5"/>
        <v>5370</v>
      </c>
      <c r="D59" s="41">
        <f t="shared" si="6"/>
        <v>7</v>
      </c>
      <c r="E59" s="42" t="str">
        <f t="shared" si="2"/>
        <v>FERROL-SAN CIBRAO</v>
      </c>
      <c r="F59" s="42">
        <f t="shared" si="9"/>
        <v>250</v>
      </c>
      <c r="G59" s="42">
        <f t="shared" si="8"/>
        <v>252</v>
      </c>
    </row>
    <row r="60" spans="1:7" x14ac:dyDescent="0.25">
      <c r="A60" s="42" t="str">
        <f t="shared" si="3"/>
        <v>SANTANDER</v>
      </c>
      <c r="B60" s="41">
        <f t="shared" si="4"/>
        <v>3558</v>
      </c>
      <c r="C60" s="41">
        <f t="shared" si="5"/>
        <v>4106</v>
      </c>
      <c r="D60" s="41">
        <f t="shared" si="6"/>
        <v>10</v>
      </c>
      <c r="E60" s="42" t="str">
        <f t="shared" si="2"/>
        <v>ALICANTE</v>
      </c>
      <c r="F60" s="42">
        <f t="shared" si="9"/>
        <v>85</v>
      </c>
      <c r="G60" s="42">
        <f t="shared" si="8"/>
        <v>281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</v>
      </c>
      <c r="G61" s="42">
        <f t="shared" si="8"/>
        <v>53</v>
      </c>
    </row>
    <row r="62" spans="1:7" x14ac:dyDescent="0.25">
      <c r="A62" s="42" t="str">
        <f t="shared" si="3"/>
        <v>TARRAGONA</v>
      </c>
      <c r="B62" s="41">
        <f t="shared" si="4"/>
        <v>4742</v>
      </c>
      <c r="C62" s="41">
        <f t="shared" si="5"/>
        <v>3597</v>
      </c>
      <c r="D62" s="41">
        <f t="shared" si="6"/>
        <v>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2376</v>
      </c>
      <c r="C63" s="41">
        <f t="shared" si="5"/>
        <v>1791</v>
      </c>
      <c r="D63" s="41">
        <f t="shared" si="6"/>
        <v>13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68931</v>
      </c>
      <c r="C64" s="41">
        <f t="shared" si="5"/>
        <v>69709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2802</v>
      </c>
      <c r="C7" s="25">
        <v>16405</v>
      </c>
      <c r="D7" s="25">
        <v>50464</v>
      </c>
      <c r="E7" s="25">
        <v>76657</v>
      </c>
      <c r="F7" s="10">
        <f>((E7*100)/D7)-100</f>
        <v>51.904327837666443</v>
      </c>
      <c r="G7" s="1"/>
      <c r="H7" s="1"/>
      <c r="I7" s="1"/>
    </row>
    <row r="8" spans="1:12" x14ac:dyDescent="0.25">
      <c r="A8" s="11" t="s">
        <v>45</v>
      </c>
      <c r="B8" s="26">
        <v>212</v>
      </c>
      <c r="C8" s="26">
        <v>603</v>
      </c>
      <c r="D8" s="26">
        <v>9854</v>
      </c>
      <c r="E8" s="26">
        <v>10029</v>
      </c>
      <c r="F8" s="13">
        <f t="shared" ref="F8:F35" si="0">((E8*100)/D8)-100</f>
        <v>1.7759285569311913</v>
      </c>
      <c r="G8" s="1"/>
      <c r="H8" s="1"/>
      <c r="I8" s="1"/>
    </row>
    <row r="9" spans="1:12" x14ac:dyDescent="0.25">
      <c r="A9" s="8" t="s">
        <v>46</v>
      </c>
      <c r="B9" s="25">
        <v>3752</v>
      </c>
      <c r="C9" s="25">
        <v>4003</v>
      </c>
      <c r="D9" s="25">
        <v>54230</v>
      </c>
      <c r="E9" s="25">
        <v>58391</v>
      </c>
      <c r="F9" s="10">
        <f t="shared" si="0"/>
        <v>7.6728747925502461</v>
      </c>
      <c r="G9" s="1"/>
      <c r="H9" s="1"/>
      <c r="I9" s="1"/>
    </row>
    <row r="10" spans="1:12" x14ac:dyDescent="0.25">
      <c r="A10" s="11" t="s">
        <v>47</v>
      </c>
      <c r="B10" s="26">
        <v>2655</v>
      </c>
      <c r="C10" s="26">
        <v>2840</v>
      </c>
      <c r="D10" s="26">
        <v>40707</v>
      </c>
      <c r="E10" s="26">
        <v>38129</v>
      </c>
      <c r="F10" s="13">
        <f t="shared" si="0"/>
        <v>-6.3330631095388981</v>
      </c>
      <c r="G10" s="1"/>
      <c r="H10" s="1"/>
      <c r="I10" s="1"/>
    </row>
    <row r="11" spans="1:12" x14ac:dyDescent="0.25">
      <c r="A11" s="8" t="s">
        <v>48</v>
      </c>
      <c r="B11" s="25">
        <v>254181</v>
      </c>
      <c r="C11" s="25">
        <v>292958</v>
      </c>
      <c r="D11" s="25">
        <v>2545049</v>
      </c>
      <c r="E11" s="25">
        <v>3437551</v>
      </c>
      <c r="F11" s="10">
        <f t="shared" si="0"/>
        <v>35.068165681682359</v>
      </c>
      <c r="G11" s="1"/>
      <c r="H11" s="1"/>
      <c r="I11" s="1"/>
    </row>
    <row r="12" spans="1:12" x14ac:dyDescent="0.25">
      <c r="A12" s="11" t="s">
        <v>49</v>
      </c>
      <c r="B12" s="26">
        <v>13163</v>
      </c>
      <c r="C12" s="26">
        <v>8258</v>
      </c>
      <c r="D12" s="26">
        <v>116515</v>
      </c>
      <c r="E12" s="26">
        <v>88714</v>
      </c>
      <c r="F12" s="13">
        <f t="shared" si="0"/>
        <v>-23.860447152727119</v>
      </c>
      <c r="G12" s="1"/>
      <c r="H12" s="1"/>
      <c r="I12" s="1"/>
    </row>
    <row r="13" spans="1:12" x14ac:dyDescent="0.25">
      <c r="A13" s="8" t="s">
        <v>50</v>
      </c>
      <c r="B13" s="25">
        <v>15494</v>
      </c>
      <c r="C13" s="25">
        <v>11241</v>
      </c>
      <c r="D13" s="25">
        <v>258110</v>
      </c>
      <c r="E13" s="25">
        <v>205483</v>
      </c>
      <c r="F13" s="10">
        <f t="shared" si="0"/>
        <v>-20.389368873736004</v>
      </c>
      <c r="G13" s="1"/>
      <c r="H13" s="1"/>
      <c r="I13" s="1"/>
    </row>
    <row r="14" spans="1:12" x14ac:dyDescent="0.25">
      <c r="A14" s="11" t="s">
        <v>51</v>
      </c>
      <c r="B14" s="26">
        <v>78420</v>
      </c>
      <c r="C14" s="26">
        <v>79418</v>
      </c>
      <c r="D14" s="26">
        <v>980187</v>
      </c>
      <c r="E14" s="26">
        <v>963536</v>
      </c>
      <c r="F14" s="13">
        <f t="shared" si="0"/>
        <v>-1.6987574819906825</v>
      </c>
      <c r="G14" s="1"/>
      <c r="H14" s="1"/>
      <c r="I14" s="1"/>
    </row>
    <row r="15" spans="1:12" x14ac:dyDescent="0.25">
      <c r="A15" s="8" t="s">
        <v>52</v>
      </c>
      <c r="B15" s="25">
        <v>9240</v>
      </c>
      <c r="C15" s="25">
        <v>10515</v>
      </c>
      <c r="D15" s="25">
        <v>112540</v>
      </c>
      <c r="E15" s="25">
        <v>116190</v>
      </c>
      <c r="F15" s="10">
        <f t="shared" si="0"/>
        <v>3.2432912742136182</v>
      </c>
      <c r="G15" s="1"/>
      <c r="H15" s="1"/>
      <c r="I15" s="1"/>
    </row>
    <row r="16" spans="1:12" x14ac:dyDescent="0.25">
      <c r="A16" s="11" t="s">
        <v>53</v>
      </c>
      <c r="B16" s="26">
        <v>6551</v>
      </c>
      <c r="C16" s="26">
        <v>4291</v>
      </c>
      <c r="D16" s="26">
        <v>54387</v>
      </c>
      <c r="E16" s="26">
        <v>61202</v>
      </c>
      <c r="F16" s="13">
        <f t="shared" si="0"/>
        <v>12.530567966609667</v>
      </c>
      <c r="G16" s="1"/>
      <c r="H16" s="1"/>
      <c r="I16" s="1"/>
    </row>
    <row r="17" spans="1:9" x14ac:dyDescent="0.25">
      <c r="A17" s="8" t="s">
        <v>54</v>
      </c>
      <c r="B17" s="25">
        <v>1948</v>
      </c>
      <c r="C17" s="25">
        <v>2147</v>
      </c>
      <c r="D17" s="25">
        <v>26240</v>
      </c>
      <c r="E17" s="25">
        <v>20963</v>
      </c>
      <c r="F17" s="10">
        <f t="shared" si="0"/>
        <v>-20.110518292682926</v>
      </c>
      <c r="G17" s="1"/>
      <c r="H17" s="1"/>
      <c r="I17" s="1"/>
    </row>
    <row r="18" spans="1:9" x14ac:dyDescent="0.25">
      <c r="A18" s="11" t="s">
        <v>55</v>
      </c>
      <c r="B18" s="26">
        <v>46988</v>
      </c>
      <c r="C18" s="26">
        <v>45088</v>
      </c>
      <c r="D18" s="26">
        <v>564856</v>
      </c>
      <c r="E18" s="26">
        <v>504887</v>
      </c>
      <c r="F18" s="13">
        <f t="shared" si="0"/>
        <v>-10.616688147067578</v>
      </c>
      <c r="G18" s="1"/>
      <c r="H18" s="1"/>
      <c r="I18" s="1"/>
    </row>
    <row r="19" spans="1:9" x14ac:dyDescent="0.25">
      <c r="A19" s="8" t="s">
        <v>56</v>
      </c>
      <c r="B19" s="25">
        <v>1555</v>
      </c>
      <c r="C19" s="25">
        <v>590</v>
      </c>
      <c r="D19" s="25">
        <v>12880</v>
      </c>
      <c r="E19" s="25">
        <v>13404</v>
      </c>
      <c r="F19" s="10">
        <f t="shared" si="0"/>
        <v>4.0683229813664639</v>
      </c>
      <c r="G19" s="1"/>
      <c r="H19" s="1"/>
      <c r="I19" s="1"/>
    </row>
    <row r="20" spans="1:9" x14ac:dyDescent="0.25">
      <c r="A20" s="11" t="s">
        <v>57</v>
      </c>
      <c r="B20" s="26">
        <v>15595</v>
      </c>
      <c r="C20" s="26">
        <v>14066</v>
      </c>
      <c r="D20" s="26">
        <v>94374</v>
      </c>
      <c r="E20" s="26">
        <v>81127</v>
      </c>
      <c r="F20" s="13">
        <f t="shared" si="0"/>
        <v>-14.036705024688999</v>
      </c>
      <c r="G20" s="1"/>
      <c r="H20" s="1"/>
      <c r="I20" s="1"/>
    </row>
    <row r="21" spans="1:9" x14ac:dyDescent="0.25">
      <c r="A21" s="8" t="s">
        <v>58</v>
      </c>
      <c r="B21" s="25">
        <v>9482</v>
      </c>
      <c r="C21" s="25">
        <v>13195</v>
      </c>
      <c r="D21" s="25">
        <v>116013</v>
      </c>
      <c r="E21" s="25">
        <v>121630</v>
      </c>
      <c r="F21" s="10">
        <f t="shared" si="0"/>
        <v>4.8416987751372744</v>
      </c>
      <c r="G21" s="1"/>
      <c r="H21" s="1"/>
      <c r="I21" s="1"/>
    </row>
    <row r="22" spans="1:9" x14ac:dyDescent="0.25">
      <c r="A22" s="11" t="s">
        <v>59</v>
      </c>
      <c r="B22" s="26">
        <v>220313</v>
      </c>
      <c r="C22" s="26">
        <v>180019</v>
      </c>
      <c r="D22" s="26">
        <v>2215671</v>
      </c>
      <c r="E22" s="26">
        <v>1925362</v>
      </c>
      <c r="F22" s="13">
        <f t="shared" si="0"/>
        <v>-13.102531919224475</v>
      </c>
      <c r="G22" s="1"/>
      <c r="H22" s="1"/>
      <c r="I22" s="1"/>
    </row>
    <row r="23" spans="1:9" x14ac:dyDescent="0.25">
      <c r="A23" s="8" t="s">
        <v>60</v>
      </c>
      <c r="B23" s="25">
        <v>8988</v>
      </c>
      <c r="C23" s="25">
        <v>13789</v>
      </c>
      <c r="D23" s="25">
        <v>72062</v>
      </c>
      <c r="E23" s="25">
        <v>66770</v>
      </c>
      <c r="F23" s="10">
        <f t="shared" si="0"/>
        <v>-7.3436762787599577</v>
      </c>
      <c r="G23" s="1"/>
      <c r="H23" s="1"/>
      <c r="I23" s="1"/>
    </row>
    <row r="24" spans="1:9" x14ac:dyDescent="0.25">
      <c r="A24" s="11" t="s">
        <v>61</v>
      </c>
      <c r="B24" s="26">
        <v>2063</v>
      </c>
      <c r="C24" s="26">
        <v>751</v>
      </c>
      <c r="D24" s="26">
        <v>25060</v>
      </c>
      <c r="E24" s="26">
        <v>21228</v>
      </c>
      <c r="F24" s="13">
        <f t="shared" si="0"/>
        <v>-15.29130087789305</v>
      </c>
      <c r="G24" s="1"/>
      <c r="H24" s="1"/>
      <c r="I24" s="1"/>
    </row>
    <row r="25" spans="1:9" x14ac:dyDescent="0.25">
      <c r="A25" s="8" t="s">
        <v>62</v>
      </c>
      <c r="B25" s="25">
        <v>133</v>
      </c>
      <c r="C25" s="25">
        <v>0</v>
      </c>
      <c r="D25" s="25">
        <v>18964</v>
      </c>
      <c r="E25" s="25">
        <v>10353</v>
      </c>
      <c r="F25" s="10">
        <f t="shared" si="0"/>
        <v>-45.40708711242354</v>
      </c>
      <c r="G25" s="1"/>
      <c r="H25" s="1"/>
      <c r="I25" s="1"/>
    </row>
    <row r="26" spans="1:9" x14ac:dyDescent="0.25">
      <c r="A26" s="11" t="s">
        <v>63</v>
      </c>
      <c r="B26" s="26">
        <v>2721</v>
      </c>
      <c r="C26" s="26">
        <v>1742</v>
      </c>
      <c r="D26" s="26">
        <v>30349</v>
      </c>
      <c r="E26" s="26">
        <v>26991</v>
      </c>
      <c r="F26" s="13">
        <f t="shared" si="0"/>
        <v>-11.064614979076737</v>
      </c>
      <c r="G26" s="1"/>
      <c r="H26" s="1"/>
      <c r="I26" s="1"/>
    </row>
    <row r="27" spans="1:9" x14ac:dyDescent="0.25">
      <c r="A27" s="8" t="s">
        <v>64</v>
      </c>
      <c r="B27" s="25">
        <v>2123</v>
      </c>
      <c r="C27" s="25">
        <v>2177</v>
      </c>
      <c r="D27" s="25">
        <v>24896</v>
      </c>
      <c r="E27" s="25">
        <v>25136</v>
      </c>
      <c r="F27" s="10">
        <f t="shared" si="0"/>
        <v>0.96401028277634282</v>
      </c>
      <c r="G27" s="1"/>
      <c r="H27" s="1"/>
      <c r="I27" s="1"/>
    </row>
    <row r="28" spans="1:9" x14ac:dyDescent="0.25">
      <c r="A28" s="11" t="s">
        <v>65</v>
      </c>
      <c r="B28" s="26">
        <v>66814</v>
      </c>
      <c r="C28" s="26">
        <v>51935</v>
      </c>
      <c r="D28" s="26">
        <v>783661</v>
      </c>
      <c r="E28" s="26">
        <v>641303</v>
      </c>
      <c r="F28" s="13">
        <f t="shared" si="0"/>
        <v>-18.165763002114431</v>
      </c>
      <c r="G28" s="1"/>
      <c r="H28" s="1"/>
      <c r="I28" s="1"/>
    </row>
    <row r="29" spans="1:9" x14ac:dyDescent="0.25">
      <c r="A29" s="8" t="s">
        <v>66</v>
      </c>
      <c r="B29" s="25">
        <v>4053</v>
      </c>
      <c r="C29" s="25">
        <v>2983</v>
      </c>
      <c r="D29" s="25">
        <v>40390</v>
      </c>
      <c r="E29" s="25">
        <v>40927</v>
      </c>
      <c r="F29" s="10">
        <f t="shared" si="0"/>
        <v>1.3295370141124039</v>
      </c>
      <c r="G29" s="1"/>
      <c r="H29" s="1"/>
      <c r="I29" s="1"/>
    </row>
    <row r="30" spans="1:9" x14ac:dyDescent="0.25">
      <c r="A30" s="11" t="s">
        <v>67</v>
      </c>
      <c r="B30" s="26">
        <v>2347</v>
      </c>
      <c r="C30" s="26">
        <v>1627</v>
      </c>
      <c r="D30" s="26">
        <v>21819</v>
      </c>
      <c r="E30" s="26">
        <v>16984</v>
      </c>
      <c r="F30" s="13">
        <f t="shared" si="0"/>
        <v>-22.159585682203584</v>
      </c>
      <c r="G30" s="1"/>
      <c r="H30" s="1"/>
      <c r="I30" s="1"/>
    </row>
    <row r="31" spans="1:9" x14ac:dyDescent="0.25">
      <c r="A31" s="8" t="s">
        <v>68</v>
      </c>
      <c r="B31" s="25">
        <v>9860</v>
      </c>
      <c r="C31" s="25">
        <v>2087</v>
      </c>
      <c r="D31" s="25">
        <v>90174</v>
      </c>
      <c r="E31" s="25">
        <v>57625</v>
      </c>
      <c r="F31" s="10">
        <f t="shared" si="0"/>
        <v>-36.095770399449954</v>
      </c>
      <c r="G31" s="1"/>
      <c r="H31" s="1"/>
      <c r="I31" s="1"/>
    </row>
    <row r="32" spans="1:9" x14ac:dyDescent="0.25">
      <c r="A32" s="11" t="s">
        <v>69</v>
      </c>
      <c r="B32" s="26">
        <v>34043</v>
      </c>
      <c r="C32" s="26">
        <v>25275</v>
      </c>
      <c r="D32" s="26">
        <v>426446</v>
      </c>
      <c r="E32" s="26">
        <v>363330</v>
      </c>
      <c r="F32" s="13">
        <f t="shared" si="0"/>
        <v>-14.800467116586859</v>
      </c>
      <c r="G32" s="1"/>
      <c r="H32" s="1"/>
      <c r="I32" s="1"/>
    </row>
    <row r="33" spans="1:9" x14ac:dyDescent="0.25">
      <c r="A33" s="8" t="s">
        <v>70</v>
      </c>
      <c r="B33" s="25">
        <v>17304</v>
      </c>
      <c r="C33" s="25">
        <v>13371</v>
      </c>
      <c r="D33" s="25">
        <v>200516</v>
      </c>
      <c r="E33" s="25">
        <v>193536</v>
      </c>
      <c r="F33" s="10">
        <f t="shared" si="0"/>
        <v>-3.4810189710546808</v>
      </c>
      <c r="G33" s="1"/>
      <c r="H33" s="1"/>
      <c r="I33" s="1"/>
    </row>
    <row r="34" spans="1:9" x14ac:dyDescent="0.25">
      <c r="A34" s="11" t="s">
        <v>71</v>
      </c>
      <c r="B34" s="26">
        <v>286</v>
      </c>
      <c r="C34" s="26">
        <v>451</v>
      </c>
      <c r="D34" s="26">
        <v>3429</v>
      </c>
      <c r="E34" s="26">
        <v>4959</v>
      </c>
      <c r="F34" s="13">
        <f t="shared" si="0"/>
        <v>44.619422572178479</v>
      </c>
      <c r="G34" s="1"/>
      <c r="H34" s="1"/>
      <c r="I34" s="1"/>
    </row>
    <row r="35" spans="1:9" x14ac:dyDescent="0.25">
      <c r="A35" s="14" t="s">
        <v>72</v>
      </c>
      <c r="B35" s="15">
        <f>SUM(B7:B34)</f>
        <v>833086</v>
      </c>
      <c r="C35" s="15">
        <f t="shared" ref="C35:E35" si="1">SUM(C7:C34)</f>
        <v>801825</v>
      </c>
      <c r="D35" s="15">
        <f t="shared" si="1"/>
        <v>8989843</v>
      </c>
      <c r="E35" s="15">
        <f t="shared" si="1"/>
        <v>9192397</v>
      </c>
      <c r="F35" s="16">
        <f t="shared" si="0"/>
        <v>2.2531427968208106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76657</v>
      </c>
      <c r="C38" s="41">
        <f>D7</f>
        <v>50464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3437551</v>
      </c>
      <c r="G38" s="42">
        <f>LOOKUP(E38,$A$38:$A$65,$C$38:$C$65)</f>
        <v>2545049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10029</v>
      </c>
      <c r="C39" s="41">
        <f t="shared" ref="C39:C65" si="5">D8</f>
        <v>9854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1925362</v>
      </c>
      <c r="G39" s="42">
        <f t="shared" ref="G39:G65" si="8">LOOKUP(E39,$A$38:$A$65,$C$38:$C$65)</f>
        <v>2215671</v>
      </c>
    </row>
    <row r="40" spans="1:9" x14ac:dyDescent="0.25">
      <c r="A40" s="42" t="str">
        <f t="shared" si="3"/>
        <v>ALMERIA</v>
      </c>
      <c r="B40" s="41">
        <f t="shared" si="4"/>
        <v>58391</v>
      </c>
      <c r="C40" s="41">
        <f t="shared" si="5"/>
        <v>54230</v>
      </c>
      <c r="D40" s="41">
        <f t="shared" si="6"/>
        <v>16</v>
      </c>
      <c r="E40" s="42" t="str">
        <f t="shared" si="2"/>
        <v>BARCELONA</v>
      </c>
      <c r="F40" s="42">
        <f t="shared" si="7"/>
        <v>963536</v>
      </c>
      <c r="G40" s="42">
        <f t="shared" si="8"/>
        <v>980187</v>
      </c>
    </row>
    <row r="41" spans="1:9" x14ac:dyDescent="0.25">
      <c r="A41" s="42" t="str">
        <f t="shared" si="3"/>
        <v>AVILES</v>
      </c>
      <c r="B41" s="41">
        <f t="shared" si="4"/>
        <v>38129</v>
      </c>
      <c r="C41" s="41">
        <f t="shared" si="5"/>
        <v>40707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641303</v>
      </c>
      <c r="G41" s="42">
        <f t="shared" si="8"/>
        <v>783661</v>
      </c>
    </row>
    <row r="42" spans="1:9" x14ac:dyDescent="0.25">
      <c r="A42" s="42" t="str">
        <f t="shared" si="3"/>
        <v>BAHIA DE ALGECIRAS</v>
      </c>
      <c r="B42" s="41">
        <f t="shared" si="4"/>
        <v>3437551</v>
      </c>
      <c r="C42" s="41">
        <f t="shared" si="5"/>
        <v>2545049</v>
      </c>
      <c r="D42" s="41">
        <f t="shared" si="6"/>
        <v>1</v>
      </c>
      <c r="E42" s="42" t="str">
        <f t="shared" si="2"/>
        <v>CEUTA</v>
      </c>
      <c r="F42" s="42">
        <f t="shared" si="7"/>
        <v>504887</v>
      </c>
      <c r="G42" s="42">
        <f t="shared" si="8"/>
        <v>564856</v>
      </c>
    </row>
    <row r="43" spans="1:9" x14ac:dyDescent="0.25">
      <c r="A43" s="42" t="str">
        <f t="shared" si="3"/>
        <v>BAHIA DE CADIZ</v>
      </c>
      <c r="B43" s="41">
        <f t="shared" si="4"/>
        <v>88714</v>
      </c>
      <c r="C43" s="41">
        <f t="shared" si="5"/>
        <v>116515</v>
      </c>
      <c r="D43" s="41">
        <f t="shared" si="6"/>
        <v>11</v>
      </c>
      <c r="E43" s="42" t="str">
        <f t="shared" si="2"/>
        <v>VALENCIA</v>
      </c>
      <c r="F43" s="42">
        <f t="shared" si="7"/>
        <v>363330</v>
      </c>
      <c r="G43" s="42">
        <f t="shared" si="8"/>
        <v>426446</v>
      </c>
    </row>
    <row r="44" spans="1:9" x14ac:dyDescent="0.25">
      <c r="A44" s="42" t="str">
        <f t="shared" si="3"/>
        <v>BALEARES</v>
      </c>
      <c r="B44" s="41">
        <f t="shared" si="4"/>
        <v>205483</v>
      </c>
      <c r="C44" s="41">
        <f t="shared" si="5"/>
        <v>258110</v>
      </c>
      <c r="D44" s="41">
        <f t="shared" si="6"/>
        <v>7</v>
      </c>
      <c r="E44" s="42" t="str">
        <f t="shared" si="2"/>
        <v>BALEARES</v>
      </c>
      <c r="F44" s="42">
        <f t="shared" si="7"/>
        <v>205483</v>
      </c>
      <c r="G44" s="42">
        <f t="shared" si="8"/>
        <v>258110</v>
      </c>
    </row>
    <row r="45" spans="1:9" x14ac:dyDescent="0.25">
      <c r="A45" s="42" t="str">
        <f t="shared" si="3"/>
        <v>BARCELONA</v>
      </c>
      <c r="B45" s="41">
        <f t="shared" si="4"/>
        <v>963536</v>
      </c>
      <c r="C45" s="41">
        <f t="shared" si="5"/>
        <v>980187</v>
      </c>
      <c r="D45" s="41">
        <f t="shared" si="6"/>
        <v>3</v>
      </c>
      <c r="E45" s="42" t="str">
        <f t="shared" si="2"/>
        <v>VIGO</v>
      </c>
      <c r="F45" s="42">
        <f t="shared" si="7"/>
        <v>193536</v>
      </c>
      <c r="G45" s="42">
        <f t="shared" si="8"/>
        <v>200516</v>
      </c>
    </row>
    <row r="46" spans="1:9" x14ac:dyDescent="0.25">
      <c r="A46" s="42" t="str">
        <f t="shared" si="3"/>
        <v>BILBAO</v>
      </c>
      <c r="B46" s="41">
        <f t="shared" si="4"/>
        <v>116190</v>
      </c>
      <c r="C46" s="41">
        <f t="shared" si="5"/>
        <v>112540</v>
      </c>
      <c r="D46" s="41">
        <f t="shared" si="6"/>
        <v>10</v>
      </c>
      <c r="E46" s="42" t="str">
        <f t="shared" si="2"/>
        <v>HUELVA</v>
      </c>
      <c r="F46" s="42">
        <f t="shared" si="7"/>
        <v>121630</v>
      </c>
      <c r="G46" s="42">
        <f t="shared" si="8"/>
        <v>116013</v>
      </c>
    </row>
    <row r="47" spans="1:9" x14ac:dyDescent="0.25">
      <c r="A47" s="42" t="str">
        <f t="shared" si="3"/>
        <v>CARTAGENA</v>
      </c>
      <c r="B47" s="41">
        <f t="shared" si="4"/>
        <v>61202</v>
      </c>
      <c r="C47" s="41">
        <f t="shared" si="5"/>
        <v>54387</v>
      </c>
      <c r="D47" s="41">
        <f t="shared" si="6"/>
        <v>15</v>
      </c>
      <c r="E47" s="42" t="str">
        <f t="shared" si="2"/>
        <v>BILBAO</v>
      </c>
      <c r="F47" s="42">
        <f t="shared" si="7"/>
        <v>116190</v>
      </c>
      <c r="G47" s="42">
        <f t="shared" si="8"/>
        <v>112540</v>
      </c>
    </row>
    <row r="48" spans="1:9" x14ac:dyDescent="0.25">
      <c r="A48" s="42" t="str">
        <f t="shared" si="3"/>
        <v>CASTELLON</v>
      </c>
      <c r="B48" s="41">
        <f t="shared" si="4"/>
        <v>20963</v>
      </c>
      <c r="C48" s="41">
        <f t="shared" si="5"/>
        <v>26240</v>
      </c>
      <c r="D48" s="41">
        <f t="shared" si="6"/>
        <v>23</v>
      </c>
      <c r="E48" s="42" t="str">
        <f t="shared" si="2"/>
        <v>BAHIA DE CADIZ</v>
      </c>
      <c r="F48" s="42">
        <f t="shared" si="7"/>
        <v>88714</v>
      </c>
      <c r="G48" s="42">
        <f t="shared" si="8"/>
        <v>116515</v>
      </c>
    </row>
    <row r="49" spans="1:7" x14ac:dyDescent="0.25">
      <c r="A49" s="42" t="str">
        <f t="shared" si="3"/>
        <v>CEUTA</v>
      </c>
      <c r="B49" s="41">
        <f t="shared" si="4"/>
        <v>504887</v>
      </c>
      <c r="C49" s="41">
        <f t="shared" si="5"/>
        <v>564856</v>
      </c>
      <c r="D49" s="41">
        <f t="shared" si="6"/>
        <v>5</v>
      </c>
      <c r="E49" s="42" t="str">
        <f t="shared" si="2"/>
        <v>GIJON</v>
      </c>
      <c r="F49" s="42">
        <f t="shared" si="7"/>
        <v>81127</v>
      </c>
      <c r="G49" s="42">
        <f t="shared" si="8"/>
        <v>94374</v>
      </c>
    </row>
    <row r="50" spans="1:7" x14ac:dyDescent="0.25">
      <c r="A50" s="42" t="str">
        <f t="shared" si="3"/>
        <v>FERROL-SAN CIBRAO</v>
      </c>
      <c r="B50" s="41">
        <f t="shared" si="4"/>
        <v>13404</v>
      </c>
      <c r="C50" s="41">
        <f t="shared" si="5"/>
        <v>12880</v>
      </c>
      <c r="D50" s="41">
        <f t="shared" si="6"/>
        <v>25</v>
      </c>
      <c r="E50" s="42" t="str">
        <f t="shared" si="2"/>
        <v>A CORUÑA</v>
      </c>
      <c r="F50" s="42">
        <f t="shared" si="7"/>
        <v>76657</v>
      </c>
      <c r="G50" s="42">
        <f t="shared" si="8"/>
        <v>50464</v>
      </c>
    </row>
    <row r="51" spans="1:7" x14ac:dyDescent="0.25">
      <c r="A51" s="42" t="str">
        <f t="shared" si="3"/>
        <v>GIJON</v>
      </c>
      <c r="B51" s="41">
        <f t="shared" si="4"/>
        <v>81127</v>
      </c>
      <c r="C51" s="41">
        <f t="shared" si="5"/>
        <v>94374</v>
      </c>
      <c r="D51" s="41">
        <f t="shared" si="6"/>
        <v>12</v>
      </c>
      <c r="E51" s="42" t="str">
        <f t="shared" si="2"/>
        <v>MALAGA</v>
      </c>
      <c r="F51" s="42">
        <f t="shared" si="7"/>
        <v>66770</v>
      </c>
      <c r="G51" s="42">
        <f t="shared" si="8"/>
        <v>72062</v>
      </c>
    </row>
    <row r="52" spans="1:7" x14ac:dyDescent="0.25">
      <c r="A52" s="42" t="str">
        <f t="shared" si="3"/>
        <v>HUELVA</v>
      </c>
      <c r="B52" s="41">
        <f t="shared" si="4"/>
        <v>121630</v>
      </c>
      <c r="C52" s="41">
        <f t="shared" si="5"/>
        <v>116013</v>
      </c>
      <c r="D52" s="41">
        <f t="shared" si="6"/>
        <v>9</v>
      </c>
      <c r="E52" s="42" t="str">
        <f t="shared" si="2"/>
        <v>CARTAGENA</v>
      </c>
      <c r="F52" s="42">
        <f t="shared" si="7"/>
        <v>61202</v>
      </c>
      <c r="G52" s="42">
        <f t="shared" si="8"/>
        <v>54387</v>
      </c>
    </row>
    <row r="53" spans="1:7" x14ac:dyDescent="0.25">
      <c r="A53" s="42" t="str">
        <f t="shared" si="3"/>
        <v>LAS PALMAS</v>
      </c>
      <c r="B53" s="41">
        <f t="shared" si="4"/>
        <v>1925362</v>
      </c>
      <c r="C53" s="41">
        <f t="shared" si="5"/>
        <v>2215671</v>
      </c>
      <c r="D53" s="41">
        <f t="shared" si="6"/>
        <v>2</v>
      </c>
      <c r="E53" s="42" t="str">
        <f t="shared" si="2"/>
        <v>ALMERIA</v>
      </c>
      <c r="F53" s="42">
        <f t="shared" si="7"/>
        <v>58391</v>
      </c>
      <c r="G53" s="42">
        <f t="shared" si="8"/>
        <v>54230</v>
      </c>
    </row>
    <row r="54" spans="1:7" x14ac:dyDescent="0.25">
      <c r="A54" s="42" t="str">
        <f t="shared" si="3"/>
        <v>MALAGA</v>
      </c>
      <c r="B54" s="41">
        <f t="shared" si="4"/>
        <v>66770</v>
      </c>
      <c r="C54" s="41">
        <f t="shared" si="5"/>
        <v>72062</v>
      </c>
      <c r="D54" s="41">
        <f t="shared" si="6"/>
        <v>14</v>
      </c>
      <c r="E54" s="42" t="str">
        <f t="shared" si="2"/>
        <v>TARRAGONA</v>
      </c>
      <c r="F54" s="42">
        <f t="shared" si="7"/>
        <v>57625</v>
      </c>
      <c r="G54" s="42">
        <f t="shared" si="8"/>
        <v>90174</v>
      </c>
    </row>
    <row r="55" spans="1:7" x14ac:dyDescent="0.25">
      <c r="A55" s="42" t="str">
        <f t="shared" si="3"/>
        <v>MARIN Y RIA DE PONTEVEDRA</v>
      </c>
      <c r="B55" s="41">
        <f t="shared" si="4"/>
        <v>21228</v>
      </c>
      <c r="C55" s="41">
        <f t="shared" si="5"/>
        <v>25060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40927</v>
      </c>
      <c r="G55" s="42">
        <f t="shared" si="8"/>
        <v>40390</v>
      </c>
    </row>
    <row r="56" spans="1:7" x14ac:dyDescent="0.25">
      <c r="A56" s="42" t="str">
        <f t="shared" si="3"/>
        <v>MELILLA</v>
      </c>
      <c r="B56" s="41">
        <f t="shared" si="4"/>
        <v>10353</v>
      </c>
      <c r="C56" s="41">
        <f t="shared" si="5"/>
        <v>18964</v>
      </c>
      <c r="D56" s="41">
        <f t="shared" si="6"/>
        <v>26</v>
      </c>
      <c r="E56" s="42" t="str">
        <f t="shared" si="2"/>
        <v>AVILES</v>
      </c>
      <c r="F56" s="42">
        <f t="shared" si="9"/>
        <v>38129</v>
      </c>
      <c r="G56" s="42">
        <f t="shared" si="8"/>
        <v>40707</v>
      </c>
    </row>
    <row r="57" spans="1:7" x14ac:dyDescent="0.25">
      <c r="A57" s="42" t="str">
        <f t="shared" si="3"/>
        <v>MOTRIL</v>
      </c>
      <c r="B57" s="41">
        <f t="shared" si="4"/>
        <v>26991</v>
      </c>
      <c r="C57" s="41">
        <f t="shared" si="5"/>
        <v>30349</v>
      </c>
      <c r="D57" s="41">
        <f t="shared" si="6"/>
        <v>20</v>
      </c>
      <c r="E57" s="42" t="str">
        <f t="shared" si="2"/>
        <v>MOTRIL</v>
      </c>
      <c r="F57" s="42">
        <f t="shared" si="9"/>
        <v>26991</v>
      </c>
      <c r="G57" s="42">
        <f t="shared" si="8"/>
        <v>30349</v>
      </c>
    </row>
    <row r="58" spans="1:7" x14ac:dyDescent="0.25">
      <c r="A58" s="42" t="str">
        <f t="shared" si="3"/>
        <v>PASAIA</v>
      </c>
      <c r="B58" s="41">
        <f t="shared" si="4"/>
        <v>25136</v>
      </c>
      <c r="C58" s="41">
        <f t="shared" si="5"/>
        <v>24896</v>
      </c>
      <c r="D58" s="41">
        <f t="shared" si="6"/>
        <v>21</v>
      </c>
      <c r="E58" s="42" t="str">
        <f t="shared" si="2"/>
        <v>PASAIA</v>
      </c>
      <c r="F58" s="42">
        <f t="shared" si="9"/>
        <v>25136</v>
      </c>
      <c r="G58" s="42">
        <f t="shared" si="8"/>
        <v>24896</v>
      </c>
    </row>
    <row r="59" spans="1:7" x14ac:dyDescent="0.25">
      <c r="A59" s="42" t="str">
        <f t="shared" si="3"/>
        <v>SANTA CRUZ DE TENERIFE</v>
      </c>
      <c r="B59" s="41">
        <f t="shared" si="4"/>
        <v>641303</v>
      </c>
      <c r="C59" s="41">
        <f t="shared" si="5"/>
        <v>783661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21228</v>
      </c>
      <c r="G59" s="42">
        <f t="shared" si="8"/>
        <v>25060</v>
      </c>
    </row>
    <row r="60" spans="1:7" x14ac:dyDescent="0.25">
      <c r="A60" s="42" t="str">
        <f t="shared" si="3"/>
        <v>SANTANDER</v>
      </c>
      <c r="B60" s="41">
        <f t="shared" si="4"/>
        <v>40927</v>
      </c>
      <c r="C60" s="41">
        <f t="shared" si="5"/>
        <v>40390</v>
      </c>
      <c r="D60" s="41">
        <f t="shared" si="6"/>
        <v>18</v>
      </c>
      <c r="E60" s="42" t="str">
        <f t="shared" si="2"/>
        <v>CASTELLON</v>
      </c>
      <c r="F60" s="42">
        <f t="shared" si="9"/>
        <v>20963</v>
      </c>
      <c r="G60" s="42">
        <f t="shared" si="8"/>
        <v>26240</v>
      </c>
    </row>
    <row r="61" spans="1:7" x14ac:dyDescent="0.25">
      <c r="A61" s="42" t="str">
        <f t="shared" si="3"/>
        <v>SEVILLA</v>
      </c>
      <c r="B61" s="41">
        <f t="shared" si="4"/>
        <v>16984</v>
      </c>
      <c r="C61" s="41">
        <f t="shared" si="5"/>
        <v>21819</v>
      </c>
      <c r="D61" s="41">
        <f t="shared" si="6"/>
        <v>24</v>
      </c>
      <c r="E61" s="42" t="str">
        <f t="shared" si="2"/>
        <v>SEVILLA</v>
      </c>
      <c r="F61" s="42">
        <f t="shared" si="9"/>
        <v>16984</v>
      </c>
      <c r="G61" s="42">
        <f t="shared" si="8"/>
        <v>21819</v>
      </c>
    </row>
    <row r="62" spans="1:7" x14ac:dyDescent="0.25">
      <c r="A62" s="42" t="str">
        <f t="shared" si="3"/>
        <v>TARRAGONA</v>
      </c>
      <c r="B62" s="41">
        <f t="shared" si="4"/>
        <v>57625</v>
      </c>
      <c r="C62" s="41">
        <f t="shared" si="5"/>
        <v>90174</v>
      </c>
      <c r="D62" s="41">
        <f t="shared" si="6"/>
        <v>17</v>
      </c>
      <c r="E62" s="42" t="str">
        <f t="shared" si="2"/>
        <v>FERROL-SAN CIBRAO</v>
      </c>
      <c r="F62" s="42">
        <f t="shared" si="9"/>
        <v>13404</v>
      </c>
      <c r="G62" s="42">
        <f t="shared" si="8"/>
        <v>12880</v>
      </c>
    </row>
    <row r="63" spans="1:7" x14ac:dyDescent="0.25">
      <c r="A63" s="42" t="str">
        <f t="shared" si="3"/>
        <v>VALENCIA</v>
      </c>
      <c r="B63" s="41">
        <f t="shared" si="4"/>
        <v>363330</v>
      </c>
      <c r="C63" s="41">
        <f t="shared" si="5"/>
        <v>426446</v>
      </c>
      <c r="D63" s="41">
        <f t="shared" si="6"/>
        <v>6</v>
      </c>
      <c r="E63" s="42" t="str">
        <f t="shared" si="2"/>
        <v>MELILLA</v>
      </c>
      <c r="F63" s="42">
        <f t="shared" si="9"/>
        <v>10353</v>
      </c>
      <c r="G63" s="42">
        <f t="shared" si="8"/>
        <v>18964</v>
      </c>
    </row>
    <row r="64" spans="1:7" x14ac:dyDescent="0.25">
      <c r="A64" s="42" t="str">
        <f t="shared" si="3"/>
        <v>VIGO</v>
      </c>
      <c r="B64" s="41">
        <f t="shared" si="4"/>
        <v>193536</v>
      </c>
      <c r="C64" s="41">
        <f t="shared" si="5"/>
        <v>200516</v>
      </c>
      <c r="D64" s="41">
        <f t="shared" si="6"/>
        <v>8</v>
      </c>
      <c r="E64" s="42" t="str">
        <f t="shared" si="2"/>
        <v>ALICANTE</v>
      </c>
      <c r="F64" s="42">
        <f t="shared" si="9"/>
        <v>10029</v>
      </c>
      <c r="G64" s="42">
        <f t="shared" si="8"/>
        <v>9854</v>
      </c>
    </row>
    <row r="65" spans="1:7" x14ac:dyDescent="0.25">
      <c r="A65" s="42" t="str">
        <f t="shared" si="3"/>
        <v>VILAGARCIA</v>
      </c>
      <c r="B65" s="41">
        <f t="shared" si="4"/>
        <v>4959</v>
      </c>
      <c r="C65" s="41">
        <f t="shared" si="5"/>
        <v>3429</v>
      </c>
      <c r="D65" s="41">
        <f t="shared" si="6"/>
        <v>28</v>
      </c>
      <c r="E65" s="42" t="str">
        <f t="shared" si="2"/>
        <v>VILAGARCIA</v>
      </c>
      <c r="F65" s="42">
        <f t="shared" si="9"/>
        <v>4959</v>
      </c>
      <c r="G65" s="42">
        <f t="shared" si="8"/>
        <v>3429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190</v>
      </c>
      <c r="D7" s="27">
        <v>0</v>
      </c>
      <c r="E7" s="27">
        <v>190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2192</v>
      </c>
      <c r="C8" s="28">
        <v>117</v>
      </c>
      <c r="D8" s="28">
        <v>23387</v>
      </c>
      <c r="E8" s="28">
        <v>18179</v>
      </c>
      <c r="F8" s="13">
        <f t="shared" ref="F8:F35" si="0">((E8*100)/D8)-100</f>
        <v>-22.268781801855738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713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4990181</v>
      </c>
      <c r="C11" s="27">
        <v>4886151</v>
      </c>
      <c r="D11" s="27">
        <v>53174015</v>
      </c>
      <c r="E11" s="27">
        <v>54853953</v>
      </c>
      <c r="F11" s="10">
        <f t="shared" si="0"/>
        <v>3.1593213339259734</v>
      </c>
      <c r="G11" s="1"/>
      <c r="H11" s="1"/>
      <c r="I11" s="1"/>
    </row>
    <row r="12" spans="1:12" x14ac:dyDescent="0.25">
      <c r="A12" s="11" t="s">
        <v>49</v>
      </c>
      <c r="B12" s="28">
        <v>18396</v>
      </c>
      <c r="C12" s="28">
        <v>37380</v>
      </c>
      <c r="D12" s="28">
        <v>132322</v>
      </c>
      <c r="E12" s="28">
        <v>218789</v>
      </c>
      <c r="F12" s="13">
        <f t="shared" si="0"/>
        <v>65.345898641193457</v>
      </c>
      <c r="G12" s="1"/>
      <c r="H12" s="1"/>
      <c r="I12" s="1"/>
    </row>
    <row r="13" spans="1:12" x14ac:dyDescent="0.25">
      <c r="A13" s="8" t="s">
        <v>50</v>
      </c>
      <c r="B13" s="27">
        <v>9209</v>
      </c>
      <c r="C13" s="27">
        <v>924</v>
      </c>
      <c r="D13" s="27">
        <v>29086</v>
      </c>
      <c r="E13" s="27">
        <v>68499</v>
      </c>
      <c r="F13" s="10">
        <f t="shared" si="0"/>
        <v>135.50505397785875</v>
      </c>
      <c r="G13" s="1"/>
      <c r="H13" s="1"/>
      <c r="I13" s="1"/>
    </row>
    <row r="14" spans="1:12" x14ac:dyDescent="0.25">
      <c r="A14" s="11" t="s">
        <v>51</v>
      </c>
      <c r="B14" s="28">
        <v>397981</v>
      </c>
      <c r="C14" s="28">
        <v>620696</v>
      </c>
      <c r="D14" s="28">
        <v>6011662</v>
      </c>
      <c r="E14" s="28">
        <v>7251131</v>
      </c>
      <c r="F14" s="13">
        <f t="shared" si="0"/>
        <v>20.617742647540723</v>
      </c>
      <c r="G14" s="1"/>
      <c r="H14" s="1"/>
      <c r="I14" s="1"/>
    </row>
    <row r="15" spans="1:12" x14ac:dyDescent="0.25">
      <c r="A15" s="8" t="s">
        <v>52</v>
      </c>
      <c r="B15" s="27">
        <v>765</v>
      </c>
      <c r="C15" s="27">
        <v>2007</v>
      </c>
      <c r="D15" s="27">
        <v>16991</v>
      </c>
      <c r="E15" s="27">
        <v>22190</v>
      </c>
      <c r="F15" s="10">
        <f t="shared" si="0"/>
        <v>30.598552174680719</v>
      </c>
      <c r="G15" s="1"/>
      <c r="H15" s="1"/>
      <c r="I15" s="1"/>
    </row>
    <row r="16" spans="1:12" x14ac:dyDescent="0.25">
      <c r="A16" s="11" t="s">
        <v>53</v>
      </c>
      <c r="B16" s="28">
        <v>2169</v>
      </c>
      <c r="C16" s="28">
        <v>0</v>
      </c>
      <c r="D16" s="28">
        <v>2169</v>
      </c>
      <c r="E16" s="28">
        <v>130854</v>
      </c>
      <c r="F16" s="13">
        <f t="shared" si="0"/>
        <v>5932.9183955739973</v>
      </c>
      <c r="G16" s="1"/>
      <c r="H16" s="1"/>
      <c r="I16" s="1"/>
    </row>
    <row r="17" spans="1:9" x14ac:dyDescent="0.25">
      <c r="A17" s="8" t="s">
        <v>54</v>
      </c>
      <c r="B17" s="27">
        <v>3322</v>
      </c>
      <c r="C17" s="27">
        <v>2904</v>
      </c>
      <c r="D17" s="27">
        <v>30056</v>
      </c>
      <c r="E17" s="27">
        <v>116152</v>
      </c>
      <c r="F17" s="10">
        <f t="shared" si="0"/>
        <v>286.45195634815013</v>
      </c>
      <c r="G17" s="1"/>
      <c r="H17" s="1"/>
      <c r="I17" s="1"/>
    </row>
    <row r="18" spans="1:9" x14ac:dyDescent="0.25">
      <c r="A18" s="11" t="s">
        <v>55</v>
      </c>
      <c r="B18" s="28">
        <v>2</v>
      </c>
      <c r="C18" s="28">
        <v>0</v>
      </c>
      <c r="D18" s="28">
        <v>4545</v>
      </c>
      <c r="E18" s="28">
        <v>8611</v>
      </c>
      <c r="F18" s="13">
        <f t="shared" si="0"/>
        <v>89.460946094609454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167762</v>
      </c>
      <c r="C20" s="28">
        <v>94564</v>
      </c>
      <c r="D20" s="28">
        <v>764361</v>
      </c>
      <c r="E20" s="28">
        <v>1213465</v>
      </c>
      <c r="F20" s="13">
        <f t="shared" si="0"/>
        <v>58.755483338370226</v>
      </c>
      <c r="G20" s="1"/>
      <c r="H20" s="1"/>
      <c r="I20" s="1"/>
    </row>
    <row r="21" spans="1:9" x14ac:dyDescent="0.25">
      <c r="A21" s="8" t="s">
        <v>58</v>
      </c>
      <c r="B21" s="27">
        <v>45870</v>
      </c>
      <c r="C21" s="27">
        <v>212801</v>
      </c>
      <c r="D21" s="27">
        <v>1135410</v>
      </c>
      <c r="E21" s="27">
        <v>1264108</v>
      </c>
      <c r="F21" s="10">
        <f t="shared" si="0"/>
        <v>11.334936278524935</v>
      </c>
      <c r="G21" s="1"/>
      <c r="H21" s="1"/>
      <c r="I21" s="1"/>
    </row>
    <row r="22" spans="1:9" x14ac:dyDescent="0.25">
      <c r="A22" s="11" t="s">
        <v>59</v>
      </c>
      <c r="B22" s="28">
        <v>711597</v>
      </c>
      <c r="C22" s="28">
        <v>866858</v>
      </c>
      <c r="D22" s="28">
        <v>7912993</v>
      </c>
      <c r="E22" s="28">
        <v>7891908</v>
      </c>
      <c r="F22" s="13">
        <f t="shared" si="0"/>
        <v>-0.26646049099247193</v>
      </c>
      <c r="G22" s="1"/>
      <c r="H22" s="1"/>
      <c r="I22" s="1"/>
    </row>
    <row r="23" spans="1:9" x14ac:dyDescent="0.25">
      <c r="A23" s="8" t="s">
        <v>60</v>
      </c>
      <c r="B23" s="27">
        <v>185326</v>
      </c>
      <c r="C23" s="27">
        <v>0</v>
      </c>
      <c r="D23" s="27">
        <v>926135</v>
      </c>
      <c r="E23" s="27">
        <v>175361</v>
      </c>
      <c r="F23" s="10">
        <f t="shared" si="0"/>
        <v>-81.065287458091959</v>
      </c>
      <c r="G23" s="1"/>
      <c r="H23" s="1"/>
      <c r="I23" s="1"/>
    </row>
    <row r="24" spans="1:9" x14ac:dyDescent="0.25">
      <c r="A24" s="11" t="s">
        <v>61</v>
      </c>
      <c r="B24" s="28">
        <v>95</v>
      </c>
      <c r="C24" s="28">
        <v>1822</v>
      </c>
      <c r="D24" s="28">
        <v>30253</v>
      </c>
      <c r="E24" s="28">
        <v>18171</v>
      </c>
      <c r="F24" s="13">
        <f t="shared" si="0"/>
        <v>-39.936535219647638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3</v>
      </c>
      <c r="D25" s="27">
        <v>0</v>
      </c>
      <c r="E25" s="27">
        <v>11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10104</v>
      </c>
      <c r="E26" s="28">
        <v>90</v>
      </c>
      <c r="F26" s="13">
        <f t="shared" si="0"/>
        <v>-99.109263657957243</v>
      </c>
      <c r="G26" s="1"/>
      <c r="H26" s="1"/>
      <c r="I26" s="1"/>
    </row>
    <row r="27" spans="1:9" x14ac:dyDescent="0.25">
      <c r="A27" s="8" t="s">
        <v>64</v>
      </c>
      <c r="B27" s="27">
        <v>1428</v>
      </c>
      <c r="C27" s="27">
        <v>665</v>
      </c>
      <c r="D27" s="27">
        <v>10001</v>
      </c>
      <c r="E27" s="27">
        <v>8234</v>
      </c>
      <c r="F27" s="10">
        <f t="shared" si="0"/>
        <v>-17.668233176682335</v>
      </c>
      <c r="G27" s="1"/>
      <c r="H27" s="1"/>
      <c r="I27" s="1"/>
    </row>
    <row r="28" spans="1:9" x14ac:dyDescent="0.25">
      <c r="A28" s="11" t="s">
        <v>65</v>
      </c>
      <c r="B28" s="28">
        <v>3542</v>
      </c>
      <c r="C28" s="28">
        <v>1805</v>
      </c>
      <c r="D28" s="28">
        <v>39576</v>
      </c>
      <c r="E28" s="28">
        <v>30697</v>
      </c>
      <c r="F28" s="13">
        <f t="shared" si="0"/>
        <v>-22.435314331918335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601</v>
      </c>
      <c r="D29" s="27">
        <v>361</v>
      </c>
      <c r="E29" s="27">
        <v>1217</v>
      </c>
      <c r="F29" s="10">
        <f t="shared" si="0"/>
        <v>237.11911357340722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247531</v>
      </c>
      <c r="C31" s="27">
        <v>513163</v>
      </c>
      <c r="D31" s="27">
        <v>2861174</v>
      </c>
      <c r="E31" s="27">
        <v>4078145</v>
      </c>
      <c r="F31" s="10">
        <f t="shared" si="0"/>
        <v>42.533973816342524</v>
      </c>
      <c r="G31" s="1"/>
      <c r="H31" s="1"/>
      <c r="I31" s="1"/>
    </row>
    <row r="32" spans="1:9" x14ac:dyDescent="0.25">
      <c r="A32" s="11" t="s">
        <v>69</v>
      </c>
      <c r="B32" s="28">
        <v>2405091</v>
      </c>
      <c r="C32" s="28">
        <v>2310609</v>
      </c>
      <c r="D32" s="28">
        <v>28758012</v>
      </c>
      <c r="E32" s="28">
        <v>27697798</v>
      </c>
      <c r="F32" s="13">
        <f t="shared" si="0"/>
        <v>-3.6866734738131441</v>
      </c>
      <c r="G32" s="1"/>
      <c r="H32" s="1"/>
      <c r="I32" s="1"/>
    </row>
    <row r="33" spans="1:9" x14ac:dyDescent="0.25">
      <c r="A33" s="8" t="s">
        <v>70</v>
      </c>
      <c r="B33" s="27">
        <v>21989</v>
      </c>
      <c r="C33" s="27">
        <v>17435</v>
      </c>
      <c r="D33" s="27">
        <v>271966</v>
      </c>
      <c r="E33" s="27">
        <v>185160</v>
      </c>
      <c r="F33" s="10">
        <f t="shared" si="0"/>
        <v>-31.917960333276952</v>
      </c>
      <c r="G33" s="1"/>
      <c r="H33" s="1"/>
      <c r="I33" s="1"/>
    </row>
    <row r="34" spans="1:9" x14ac:dyDescent="0.25">
      <c r="A34" s="11" t="s">
        <v>71</v>
      </c>
      <c r="B34" s="28">
        <v>7025</v>
      </c>
      <c r="C34" s="28">
        <v>0</v>
      </c>
      <c r="D34" s="28">
        <v>58343</v>
      </c>
      <c r="E34" s="28">
        <v>21883</v>
      </c>
      <c r="F34" s="13">
        <f t="shared" si="0"/>
        <v>-62.492501242651215</v>
      </c>
      <c r="G34" s="1"/>
      <c r="H34" s="1"/>
      <c r="I34" s="1"/>
    </row>
    <row r="35" spans="1:9" x14ac:dyDescent="0.25">
      <c r="A35" s="14" t="s">
        <v>72</v>
      </c>
      <c r="B35" s="15">
        <f>SUM(B7:B34)</f>
        <v>9221473</v>
      </c>
      <c r="C35" s="15">
        <f t="shared" ref="C35:E35" si="1">SUM(C7:C34)</f>
        <v>9570695</v>
      </c>
      <c r="D35" s="15">
        <f t="shared" si="1"/>
        <v>102202922</v>
      </c>
      <c r="E35" s="15">
        <f t="shared" si="1"/>
        <v>105275509</v>
      </c>
      <c r="F35" s="16">
        <f t="shared" si="0"/>
        <v>3.0063592506679981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190</v>
      </c>
      <c r="C38" s="41">
        <f>D7</f>
        <v>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54853953</v>
      </c>
      <c r="G38" s="42">
        <f>LOOKUP(E38,$A$38:$A$65,$C$38:$C$65)</f>
        <v>53174015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18179</v>
      </c>
      <c r="C39" s="41">
        <f t="shared" ref="C39:C65" si="5">D8</f>
        <v>23387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27697798</v>
      </c>
      <c r="G39" s="42">
        <f t="shared" ref="G39:G65" si="8">LOOKUP(E39,$A$38:$A$65,$C$38:$C$65)</f>
        <v>28758012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7891908</v>
      </c>
      <c r="G40" s="42">
        <f t="shared" si="8"/>
        <v>7912993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0</v>
      </c>
      <c r="D41" s="41">
        <f t="shared" si="6"/>
        <v>22</v>
      </c>
      <c r="E41" s="42" t="str">
        <f t="shared" si="2"/>
        <v>BARCELONA</v>
      </c>
      <c r="F41" s="42">
        <f t="shared" si="7"/>
        <v>7251131</v>
      </c>
      <c r="G41" s="42">
        <f t="shared" si="8"/>
        <v>6011662</v>
      </c>
    </row>
    <row r="42" spans="1:9" x14ac:dyDescent="0.25">
      <c r="A42" s="42" t="str">
        <f t="shared" si="3"/>
        <v>BAHIA DE ALGECIRAS</v>
      </c>
      <c r="B42" s="41">
        <f t="shared" si="4"/>
        <v>54853953</v>
      </c>
      <c r="C42" s="41">
        <f t="shared" si="5"/>
        <v>53174015</v>
      </c>
      <c r="D42" s="41">
        <f t="shared" si="6"/>
        <v>1</v>
      </c>
      <c r="E42" s="42" t="str">
        <f t="shared" si="2"/>
        <v>TARRAGONA</v>
      </c>
      <c r="F42" s="42">
        <f t="shared" si="7"/>
        <v>4078145</v>
      </c>
      <c r="G42" s="42">
        <f t="shared" si="8"/>
        <v>2861174</v>
      </c>
    </row>
    <row r="43" spans="1:9" x14ac:dyDescent="0.25">
      <c r="A43" s="42" t="str">
        <f t="shared" si="3"/>
        <v>BAHIA DE CADIZ</v>
      </c>
      <c r="B43" s="41">
        <f t="shared" si="4"/>
        <v>218789</v>
      </c>
      <c r="C43" s="41">
        <f t="shared" si="5"/>
        <v>132322</v>
      </c>
      <c r="D43" s="41">
        <f t="shared" si="6"/>
        <v>8</v>
      </c>
      <c r="E43" s="42" t="str">
        <f t="shared" si="2"/>
        <v>HUELVA</v>
      </c>
      <c r="F43" s="42">
        <f t="shared" si="7"/>
        <v>1264108</v>
      </c>
      <c r="G43" s="42">
        <f t="shared" si="8"/>
        <v>1135410</v>
      </c>
    </row>
    <row r="44" spans="1:9" x14ac:dyDescent="0.25">
      <c r="A44" s="42" t="str">
        <f t="shared" si="3"/>
        <v>BALEARES</v>
      </c>
      <c r="B44" s="41">
        <f t="shared" si="4"/>
        <v>68499</v>
      </c>
      <c r="C44" s="41">
        <f t="shared" si="5"/>
        <v>29086</v>
      </c>
      <c r="D44" s="41">
        <f t="shared" si="6"/>
        <v>13</v>
      </c>
      <c r="E44" s="42" t="str">
        <f t="shared" si="2"/>
        <v>GIJON</v>
      </c>
      <c r="F44" s="42">
        <f t="shared" si="7"/>
        <v>1213465</v>
      </c>
      <c r="G44" s="42">
        <f t="shared" si="8"/>
        <v>764361</v>
      </c>
    </row>
    <row r="45" spans="1:9" x14ac:dyDescent="0.25">
      <c r="A45" s="42" t="str">
        <f t="shared" si="3"/>
        <v>BARCELONA</v>
      </c>
      <c r="B45" s="41">
        <f t="shared" si="4"/>
        <v>7251131</v>
      </c>
      <c r="C45" s="41">
        <f t="shared" si="5"/>
        <v>6011662</v>
      </c>
      <c r="D45" s="41">
        <f t="shared" si="6"/>
        <v>4</v>
      </c>
      <c r="E45" s="42" t="str">
        <f t="shared" si="2"/>
        <v>BAHIA DE CADIZ</v>
      </c>
      <c r="F45" s="42">
        <f t="shared" si="7"/>
        <v>218789</v>
      </c>
      <c r="G45" s="42">
        <f t="shared" si="8"/>
        <v>132322</v>
      </c>
    </row>
    <row r="46" spans="1:9" x14ac:dyDescent="0.25">
      <c r="A46" s="42" t="str">
        <f t="shared" si="3"/>
        <v>BILBAO</v>
      </c>
      <c r="B46" s="41">
        <f t="shared" si="4"/>
        <v>22190</v>
      </c>
      <c r="C46" s="41">
        <f t="shared" si="5"/>
        <v>16991</v>
      </c>
      <c r="D46" s="41">
        <f t="shared" si="6"/>
        <v>15</v>
      </c>
      <c r="E46" s="42" t="str">
        <f t="shared" si="2"/>
        <v>VIGO</v>
      </c>
      <c r="F46" s="42">
        <f t="shared" si="7"/>
        <v>185160</v>
      </c>
      <c r="G46" s="42">
        <f t="shared" si="8"/>
        <v>271966</v>
      </c>
    </row>
    <row r="47" spans="1:9" x14ac:dyDescent="0.25">
      <c r="A47" s="42" t="str">
        <f t="shared" si="3"/>
        <v>CARTAGENA</v>
      </c>
      <c r="B47" s="41">
        <f t="shared" si="4"/>
        <v>130854</v>
      </c>
      <c r="C47" s="41">
        <f t="shared" si="5"/>
        <v>2169</v>
      </c>
      <c r="D47" s="41">
        <f t="shared" si="6"/>
        <v>11</v>
      </c>
      <c r="E47" s="42" t="str">
        <f t="shared" si="2"/>
        <v>MALAGA</v>
      </c>
      <c r="F47" s="42">
        <f t="shared" si="7"/>
        <v>175361</v>
      </c>
      <c r="G47" s="42">
        <f t="shared" si="8"/>
        <v>926135</v>
      </c>
    </row>
    <row r="48" spans="1:9" x14ac:dyDescent="0.25">
      <c r="A48" s="42" t="str">
        <f t="shared" si="3"/>
        <v>CASTELLON</v>
      </c>
      <c r="B48" s="41">
        <f t="shared" si="4"/>
        <v>116152</v>
      </c>
      <c r="C48" s="41">
        <f t="shared" si="5"/>
        <v>30056</v>
      </c>
      <c r="D48" s="41">
        <f t="shared" si="6"/>
        <v>12</v>
      </c>
      <c r="E48" s="42" t="str">
        <f t="shared" si="2"/>
        <v>CARTAGENA</v>
      </c>
      <c r="F48" s="42">
        <f t="shared" si="7"/>
        <v>130854</v>
      </c>
      <c r="G48" s="42">
        <f t="shared" si="8"/>
        <v>2169</v>
      </c>
    </row>
    <row r="49" spans="1:7" x14ac:dyDescent="0.25">
      <c r="A49" s="42" t="str">
        <f t="shared" si="3"/>
        <v>CEUTA</v>
      </c>
      <c r="B49" s="41">
        <f t="shared" si="4"/>
        <v>8611</v>
      </c>
      <c r="C49" s="41">
        <f t="shared" si="5"/>
        <v>4545</v>
      </c>
      <c r="D49" s="41">
        <f t="shared" si="6"/>
        <v>19</v>
      </c>
      <c r="E49" s="42" t="str">
        <f t="shared" si="2"/>
        <v>CASTELLON</v>
      </c>
      <c r="F49" s="42">
        <f t="shared" si="7"/>
        <v>116152</v>
      </c>
      <c r="G49" s="42">
        <f t="shared" si="8"/>
        <v>30056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68499</v>
      </c>
      <c r="G50" s="42">
        <f t="shared" si="8"/>
        <v>29086</v>
      </c>
    </row>
    <row r="51" spans="1:7" x14ac:dyDescent="0.25">
      <c r="A51" s="42" t="str">
        <f t="shared" si="3"/>
        <v>GIJON</v>
      </c>
      <c r="B51" s="41">
        <f t="shared" si="4"/>
        <v>1213465</v>
      </c>
      <c r="C51" s="41">
        <f t="shared" si="5"/>
        <v>764361</v>
      </c>
      <c r="D51" s="41">
        <f t="shared" si="6"/>
        <v>7</v>
      </c>
      <c r="E51" s="42" t="str">
        <f t="shared" si="2"/>
        <v>SANTA CRUZ DE TENERIFE</v>
      </c>
      <c r="F51" s="42">
        <f t="shared" si="7"/>
        <v>30697</v>
      </c>
      <c r="G51" s="42">
        <f t="shared" si="8"/>
        <v>39576</v>
      </c>
    </row>
    <row r="52" spans="1:7" x14ac:dyDescent="0.25">
      <c r="A52" s="42" t="str">
        <f t="shared" si="3"/>
        <v>HUELVA</v>
      </c>
      <c r="B52" s="41">
        <f t="shared" si="4"/>
        <v>1264108</v>
      </c>
      <c r="C52" s="41">
        <f t="shared" si="5"/>
        <v>1135410</v>
      </c>
      <c r="D52" s="41">
        <f t="shared" si="6"/>
        <v>6</v>
      </c>
      <c r="E52" s="42" t="str">
        <f t="shared" si="2"/>
        <v>BILBAO</v>
      </c>
      <c r="F52" s="42">
        <f t="shared" si="7"/>
        <v>22190</v>
      </c>
      <c r="G52" s="42">
        <f t="shared" si="8"/>
        <v>16991</v>
      </c>
    </row>
    <row r="53" spans="1:7" x14ac:dyDescent="0.25">
      <c r="A53" s="42" t="str">
        <f t="shared" si="3"/>
        <v>LAS PALMAS</v>
      </c>
      <c r="B53" s="41">
        <f t="shared" si="4"/>
        <v>7891908</v>
      </c>
      <c r="C53" s="41">
        <f t="shared" si="5"/>
        <v>7912993</v>
      </c>
      <c r="D53" s="41">
        <f t="shared" si="6"/>
        <v>3</v>
      </c>
      <c r="E53" s="42" t="str">
        <f t="shared" si="2"/>
        <v>VILAGARCIA</v>
      </c>
      <c r="F53" s="42">
        <f t="shared" si="7"/>
        <v>21883</v>
      </c>
      <c r="G53" s="42">
        <f t="shared" si="8"/>
        <v>58343</v>
      </c>
    </row>
    <row r="54" spans="1:7" x14ac:dyDescent="0.25">
      <c r="A54" s="42" t="str">
        <f t="shared" si="3"/>
        <v>MALAGA</v>
      </c>
      <c r="B54" s="41">
        <f t="shared" si="4"/>
        <v>175361</v>
      </c>
      <c r="C54" s="41">
        <f t="shared" si="5"/>
        <v>926135</v>
      </c>
      <c r="D54" s="41">
        <f t="shared" si="6"/>
        <v>10</v>
      </c>
      <c r="E54" s="42" t="str">
        <f t="shared" si="2"/>
        <v>ALICANTE</v>
      </c>
      <c r="F54" s="42">
        <f t="shared" si="7"/>
        <v>18179</v>
      </c>
      <c r="G54" s="42">
        <f t="shared" si="8"/>
        <v>23387</v>
      </c>
    </row>
    <row r="55" spans="1:7" x14ac:dyDescent="0.25">
      <c r="A55" s="42" t="str">
        <f t="shared" si="3"/>
        <v>MARIN Y RIA DE PONTEVEDRA</v>
      </c>
      <c r="B55" s="41">
        <f t="shared" si="4"/>
        <v>18171</v>
      </c>
      <c r="C55" s="41">
        <f t="shared" si="5"/>
        <v>30253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18171</v>
      </c>
      <c r="G55" s="42">
        <f t="shared" si="8"/>
        <v>30253</v>
      </c>
    </row>
    <row r="56" spans="1:7" x14ac:dyDescent="0.25">
      <c r="A56" s="42" t="str">
        <f t="shared" si="3"/>
        <v>MELILLA</v>
      </c>
      <c r="B56" s="41">
        <f t="shared" si="4"/>
        <v>11</v>
      </c>
      <c r="C56" s="41">
        <f t="shared" si="5"/>
        <v>0</v>
      </c>
      <c r="D56" s="41">
        <f t="shared" si="6"/>
        <v>25</v>
      </c>
      <c r="E56" s="42" t="str">
        <f t="shared" si="2"/>
        <v>CEUTA</v>
      </c>
      <c r="F56" s="42">
        <f t="shared" si="9"/>
        <v>8611</v>
      </c>
      <c r="G56" s="42">
        <f t="shared" si="8"/>
        <v>4545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10104</v>
      </c>
      <c r="D57" s="41">
        <f t="shared" si="6"/>
        <v>24</v>
      </c>
      <c r="E57" s="42" t="str">
        <f t="shared" si="2"/>
        <v>PASAIA</v>
      </c>
      <c r="F57" s="42">
        <f t="shared" si="9"/>
        <v>8234</v>
      </c>
      <c r="G57" s="42">
        <f t="shared" si="8"/>
        <v>10001</v>
      </c>
    </row>
    <row r="58" spans="1:7" x14ac:dyDescent="0.25">
      <c r="A58" s="42" t="str">
        <f t="shared" si="3"/>
        <v>PASAIA</v>
      </c>
      <c r="B58" s="41">
        <f t="shared" si="4"/>
        <v>8234</v>
      </c>
      <c r="C58" s="41">
        <f t="shared" si="5"/>
        <v>10001</v>
      </c>
      <c r="D58" s="41">
        <f t="shared" si="6"/>
        <v>20</v>
      </c>
      <c r="E58" s="42" t="str">
        <f t="shared" si="2"/>
        <v>SANTANDER</v>
      </c>
      <c r="F58" s="42">
        <f t="shared" si="9"/>
        <v>1217</v>
      </c>
      <c r="G58" s="42">
        <f t="shared" si="8"/>
        <v>361</v>
      </c>
    </row>
    <row r="59" spans="1:7" x14ac:dyDescent="0.25">
      <c r="A59" s="42" t="str">
        <f t="shared" si="3"/>
        <v>SANTA CRUZ DE TENERIFE</v>
      </c>
      <c r="B59" s="41">
        <f t="shared" si="4"/>
        <v>30697</v>
      </c>
      <c r="C59" s="41">
        <f t="shared" si="5"/>
        <v>39576</v>
      </c>
      <c r="D59" s="41">
        <f t="shared" si="6"/>
        <v>14</v>
      </c>
      <c r="E59" s="42" t="str">
        <f t="shared" si="2"/>
        <v>AVILES</v>
      </c>
      <c r="F59" s="42">
        <f t="shared" si="9"/>
        <v>713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1217</v>
      </c>
      <c r="C60" s="41">
        <f t="shared" si="5"/>
        <v>361</v>
      </c>
      <c r="D60" s="41">
        <f t="shared" si="6"/>
        <v>21</v>
      </c>
      <c r="E60" s="42" t="str">
        <f t="shared" si="2"/>
        <v>A CORUÑA</v>
      </c>
      <c r="F60" s="42">
        <f t="shared" si="9"/>
        <v>190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90</v>
      </c>
      <c r="G61" s="42">
        <f t="shared" si="8"/>
        <v>10104</v>
      </c>
    </row>
    <row r="62" spans="1:7" x14ac:dyDescent="0.25">
      <c r="A62" s="42" t="str">
        <f t="shared" si="3"/>
        <v>TARRAGONA</v>
      </c>
      <c r="B62" s="41">
        <f t="shared" si="4"/>
        <v>4078145</v>
      </c>
      <c r="C62" s="41">
        <f t="shared" si="5"/>
        <v>2861174</v>
      </c>
      <c r="D62" s="41">
        <f t="shared" si="6"/>
        <v>5</v>
      </c>
      <c r="E62" s="42" t="str">
        <f t="shared" si="2"/>
        <v>MELILLA</v>
      </c>
      <c r="F62" s="42">
        <f t="shared" si="9"/>
        <v>11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27697798</v>
      </c>
      <c r="C63" s="41">
        <f t="shared" si="5"/>
        <v>28758012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185160</v>
      </c>
      <c r="C64" s="41">
        <f t="shared" si="5"/>
        <v>271966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21883</v>
      </c>
      <c r="C65" s="41">
        <f t="shared" si="5"/>
        <v>58343</v>
      </c>
      <c r="D65" s="41">
        <f t="shared" si="6"/>
        <v>16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190</v>
      </c>
      <c r="D7" s="29">
        <v>0</v>
      </c>
      <c r="E7" s="29">
        <v>190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2192</v>
      </c>
      <c r="C8" s="30">
        <v>117</v>
      </c>
      <c r="D8" s="30">
        <v>21061</v>
      </c>
      <c r="E8" s="30">
        <v>18179</v>
      </c>
      <c r="F8" s="13">
        <f t="shared" ref="F8:F35" si="0">((E8*100)/D8)-100</f>
        <v>-13.684060585917095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4330613</v>
      </c>
      <c r="C11" s="29">
        <v>4046597</v>
      </c>
      <c r="D11" s="29">
        <v>45436856</v>
      </c>
      <c r="E11" s="29">
        <v>47072331</v>
      </c>
      <c r="F11" s="10">
        <f t="shared" si="0"/>
        <v>3.5994457891188603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38</v>
      </c>
      <c r="E12" s="30">
        <v>5440</v>
      </c>
      <c r="F12" s="13">
        <f t="shared" si="0"/>
        <v>14215.78947368421</v>
      </c>
      <c r="G12" s="1"/>
      <c r="H12" s="1"/>
      <c r="I12" s="1"/>
    </row>
    <row r="13" spans="1:12" x14ac:dyDescent="0.25">
      <c r="A13" s="8" t="s">
        <v>50</v>
      </c>
      <c r="B13" s="29">
        <v>21</v>
      </c>
      <c r="C13" s="29">
        <v>0</v>
      </c>
      <c r="D13" s="29">
        <v>78</v>
      </c>
      <c r="E13" s="29">
        <v>107</v>
      </c>
      <c r="F13" s="10">
        <f t="shared" si="0"/>
        <v>37.179487179487182</v>
      </c>
      <c r="G13" s="1"/>
      <c r="H13" s="1"/>
      <c r="I13" s="1"/>
    </row>
    <row r="14" spans="1:12" x14ac:dyDescent="0.25">
      <c r="A14" s="11" t="s">
        <v>51</v>
      </c>
      <c r="B14" s="30">
        <v>210739</v>
      </c>
      <c r="C14" s="30">
        <v>244217</v>
      </c>
      <c r="D14" s="30">
        <v>2964442</v>
      </c>
      <c r="E14" s="30">
        <v>2794525</v>
      </c>
      <c r="F14" s="13">
        <f t="shared" si="0"/>
        <v>-5.7318375599859905</v>
      </c>
      <c r="G14" s="1"/>
      <c r="H14" s="1"/>
      <c r="I14" s="1"/>
    </row>
    <row r="15" spans="1:12" x14ac:dyDescent="0.25">
      <c r="A15" s="8" t="s">
        <v>52</v>
      </c>
      <c r="B15" s="29">
        <v>765</v>
      </c>
      <c r="C15" s="29">
        <v>2007</v>
      </c>
      <c r="D15" s="29">
        <v>14268</v>
      </c>
      <c r="E15" s="29">
        <v>19978</v>
      </c>
      <c r="F15" s="10">
        <f t="shared" si="0"/>
        <v>40.019624334174381</v>
      </c>
      <c r="G15" s="1"/>
      <c r="H15" s="1"/>
      <c r="I15" s="1"/>
    </row>
    <row r="16" spans="1:12" x14ac:dyDescent="0.25">
      <c r="A16" s="11" t="s">
        <v>53</v>
      </c>
      <c r="B16" s="30">
        <v>2169</v>
      </c>
      <c r="C16" s="30">
        <v>0</v>
      </c>
      <c r="D16" s="30">
        <v>2169</v>
      </c>
      <c r="E16" s="30">
        <v>1007</v>
      </c>
      <c r="F16" s="13">
        <f t="shared" si="0"/>
        <v>-53.573075149838637</v>
      </c>
      <c r="G16" s="1"/>
      <c r="H16" s="1"/>
      <c r="I16" s="1"/>
    </row>
    <row r="17" spans="1:9" x14ac:dyDescent="0.25">
      <c r="A17" s="8" t="s">
        <v>54</v>
      </c>
      <c r="B17" s="29">
        <v>3252</v>
      </c>
      <c r="C17" s="29">
        <v>2904</v>
      </c>
      <c r="D17" s="29">
        <v>25362</v>
      </c>
      <c r="E17" s="29">
        <v>111988</v>
      </c>
      <c r="F17" s="10">
        <f t="shared" si="0"/>
        <v>341.55823673211893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214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674710</v>
      </c>
      <c r="C22" s="30">
        <v>701357</v>
      </c>
      <c r="D22" s="30">
        <v>7480896</v>
      </c>
      <c r="E22" s="30">
        <v>7116136</v>
      </c>
      <c r="F22" s="13">
        <f t="shared" si="0"/>
        <v>-4.8758865248226897</v>
      </c>
      <c r="G22" s="1"/>
      <c r="H22" s="1"/>
      <c r="I22" s="1"/>
    </row>
    <row r="23" spans="1:9" x14ac:dyDescent="0.25">
      <c r="A23" s="8" t="s">
        <v>60</v>
      </c>
      <c r="B23" s="29">
        <v>185326</v>
      </c>
      <c r="C23" s="29">
        <v>0</v>
      </c>
      <c r="D23" s="29">
        <v>924107</v>
      </c>
      <c r="E23" s="29">
        <v>175163</v>
      </c>
      <c r="F23" s="10">
        <f t="shared" si="0"/>
        <v>-81.045160354807393</v>
      </c>
      <c r="G23" s="1"/>
      <c r="H23" s="1"/>
      <c r="I23" s="1"/>
    </row>
    <row r="24" spans="1:9" x14ac:dyDescent="0.25">
      <c r="A24" s="11" t="s">
        <v>61</v>
      </c>
      <c r="B24" s="30">
        <v>95</v>
      </c>
      <c r="C24" s="30">
        <v>1822</v>
      </c>
      <c r="D24" s="30">
        <v>25363</v>
      </c>
      <c r="E24" s="30">
        <v>18171</v>
      </c>
      <c r="F24" s="13">
        <f t="shared" si="0"/>
        <v>-28.35626700311478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3467</v>
      </c>
      <c r="C28" s="30">
        <v>1573</v>
      </c>
      <c r="D28" s="30">
        <v>34281</v>
      </c>
      <c r="E28" s="30">
        <v>27969</v>
      </c>
      <c r="F28" s="13">
        <f t="shared" si="0"/>
        <v>-18.412531723111925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55852</v>
      </c>
      <c r="C31" s="29">
        <v>44657</v>
      </c>
      <c r="D31" s="29">
        <v>824556</v>
      </c>
      <c r="E31" s="29">
        <v>759850</v>
      </c>
      <c r="F31" s="10">
        <f t="shared" si="0"/>
        <v>-7.8473748296052719</v>
      </c>
      <c r="G31" s="1"/>
      <c r="H31" s="1"/>
      <c r="I31" s="1"/>
    </row>
    <row r="32" spans="1:9" x14ac:dyDescent="0.25">
      <c r="A32" s="11" t="s">
        <v>69</v>
      </c>
      <c r="B32" s="30">
        <v>2398603</v>
      </c>
      <c r="C32" s="30">
        <v>2302930</v>
      </c>
      <c r="D32" s="30">
        <v>28587752</v>
      </c>
      <c r="E32" s="30">
        <v>27629744</v>
      </c>
      <c r="F32" s="13">
        <f t="shared" si="0"/>
        <v>-3.3511134418683923</v>
      </c>
      <c r="G32" s="1"/>
      <c r="H32" s="1"/>
      <c r="I32" s="1"/>
    </row>
    <row r="33" spans="1:9" x14ac:dyDescent="0.25">
      <c r="A33" s="8" t="s">
        <v>70</v>
      </c>
      <c r="B33" s="29">
        <v>10326</v>
      </c>
      <c r="C33" s="29">
        <v>7674</v>
      </c>
      <c r="D33" s="29">
        <v>109743</v>
      </c>
      <c r="E33" s="29">
        <v>91627</v>
      </c>
      <c r="F33" s="10">
        <f t="shared" si="0"/>
        <v>-16.507658802839359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7878130</v>
      </c>
      <c r="C35" s="15">
        <f t="shared" ref="C35:E35" si="1">SUM(C7:C34)</f>
        <v>7356045</v>
      </c>
      <c r="D35" s="15">
        <f t="shared" si="1"/>
        <v>86451186</v>
      </c>
      <c r="E35" s="15">
        <f t="shared" si="1"/>
        <v>85842589</v>
      </c>
      <c r="F35" s="16">
        <f t="shared" si="0"/>
        <v>-0.70397761807454629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190</v>
      </c>
      <c r="C38" s="41">
        <f>D7</f>
        <v>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47072331</v>
      </c>
      <c r="G38" s="42">
        <f>LOOKUP(E38,$A$38:$A$65,$C$38:$C$65)</f>
        <v>45436856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18179</v>
      </c>
      <c r="C39" s="41">
        <f t="shared" ref="C39:C65" si="5">D8</f>
        <v>21061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27629744</v>
      </c>
      <c r="G39" s="42">
        <f t="shared" ref="G39:G65" si="8">LOOKUP(E39,$A$38:$A$65,$C$38:$C$65)</f>
        <v>28587752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7116136</v>
      </c>
      <c r="G40" s="42">
        <f t="shared" si="8"/>
        <v>7480896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2794525</v>
      </c>
      <c r="G41" s="42">
        <f t="shared" si="8"/>
        <v>2964442</v>
      </c>
    </row>
    <row r="42" spans="1:9" x14ac:dyDescent="0.25">
      <c r="A42" s="42" t="str">
        <f t="shared" si="3"/>
        <v>BAHIA DE ALGECIRAS</v>
      </c>
      <c r="B42" s="41">
        <f t="shared" si="4"/>
        <v>47072331</v>
      </c>
      <c r="C42" s="41">
        <f t="shared" si="5"/>
        <v>45436856</v>
      </c>
      <c r="D42" s="41">
        <f t="shared" si="6"/>
        <v>1</v>
      </c>
      <c r="E42" s="42" t="str">
        <f t="shared" si="2"/>
        <v>TARRAGONA</v>
      </c>
      <c r="F42" s="42">
        <f t="shared" si="7"/>
        <v>759850</v>
      </c>
      <c r="G42" s="42">
        <f t="shared" si="8"/>
        <v>824556</v>
      </c>
    </row>
    <row r="43" spans="1:9" x14ac:dyDescent="0.25">
      <c r="A43" s="42" t="str">
        <f t="shared" si="3"/>
        <v>BAHIA DE CADIZ</v>
      </c>
      <c r="B43" s="41">
        <f t="shared" si="4"/>
        <v>5440</v>
      </c>
      <c r="C43" s="41">
        <f t="shared" si="5"/>
        <v>38</v>
      </c>
      <c r="D43" s="41">
        <f t="shared" si="6"/>
        <v>13</v>
      </c>
      <c r="E43" s="42" t="str">
        <f t="shared" si="2"/>
        <v>MALAGA</v>
      </c>
      <c r="F43" s="42">
        <f t="shared" si="7"/>
        <v>175163</v>
      </c>
      <c r="G43" s="42">
        <f t="shared" si="8"/>
        <v>924107</v>
      </c>
    </row>
    <row r="44" spans="1:9" x14ac:dyDescent="0.25">
      <c r="A44" s="42" t="str">
        <f t="shared" si="3"/>
        <v>BALEARES</v>
      </c>
      <c r="B44" s="41">
        <f t="shared" si="4"/>
        <v>107</v>
      </c>
      <c r="C44" s="41">
        <f t="shared" si="5"/>
        <v>78</v>
      </c>
      <c r="D44" s="41">
        <f t="shared" si="6"/>
        <v>16</v>
      </c>
      <c r="E44" s="42" t="str">
        <f t="shared" si="2"/>
        <v>CASTELLON</v>
      </c>
      <c r="F44" s="42">
        <f t="shared" si="7"/>
        <v>111988</v>
      </c>
      <c r="G44" s="42">
        <f t="shared" si="8"/>
        <v>25362</v>
      </c>
    </row>
    <row r="45" spans="1:9" x14ac:dyDescent="0.25">
      <c r="A45" s="42" t="str">
        <f t="shared" si="3"/>
        <v>BARCELONA</v>
      </c>
      <c r="B45" s="41">
        <f t="shared" si="4"/>
        <v>2794525</v>
      </c>
      <c r="C45" s="41">
        <f t="shared" si="5"/>
        <v>2964442</v>
      </c>
      <c r="D45" s="41">
        <f t="shared" si="6"/>
        <v>4</v>
      </c>
      <c r="E45" s="42" t="str">
        <f t="shared" si="2"/>
        <v>VIGO</v>
      </c>
      <c r="F45" s="42">
        <f t="shared" si="7"/>
        <v>91627</v>
      </c>
      <c r="G45" s="42">
        <f t="shared" si="8"/>
        <v>109743</v>
      </c>
    </row>
    <row r="46" spans="1:9" x14ac:dyDescent="0.25">
      <c r="A46" s="42" t="str">
        <f t="shared" si="3"/>
        <v>BILBAO</v>
      </c>
      <c r="B46" s="41">
        <f t="shared" si="4"/>
        <v>19978</v>
      </c>
      <c r="C46" s="41">
        <f t="shared" si="5"/>
        <v>14268</v>
      </c>
      <c r="D46" s="41">
        <f t="shared" si="6"/>
        <v>10</v>
      </c>
      <c r="E46" s="42" t="str">
        <f t="shared" si="2"/>
        <v>SANTA CRUZ DE TENERIFE</v>
      </c>
      <c r="F46" s="42">
        <f t="shared" si="7"/>
        <v>27969</v>
      </c>
      <c r="G46" s="42">
        <f t="shared" si="8"/>
        <v>34281</v>
      </c>
    </row>
    <row r="47" spans="1:9" x14ac:dyDescent="0.25">
      <c r="A47" s="42" t="str">
        <f t="shared" si="3"/>
        <v>CARTAGENA</v>
      </c>
      <c r="B47" s="41">
        <f t="shared" si="4"/>
        <v>1007</v>
      </c>
      <c r="C47" s="41">
        <f t="shared" si="5"/>
        <v>2169</v>
      </c>
      <c r="D47" s="41">
        <f t="shared" si="6"/>
        <v>14</v>
      </c>
      <c r="E47" s="42" t="str">
        <f t="shared" si="2"/>
        <v>BILBAO</v>
      </c>
      <c r="F47" s="42">
        <f t="shared" si="7"/>
        <v>19978</v>
      </c>
      <c r="G47" s="42">
        <f t="shared" si="8"/>
        <v>14268</v>
      </c>
    </row>
    <row r="48" spans="1:9" x14ac:dyDescent="0.25">
      <c r="A48" s="42" t="str">
        <f t="shared" si="3"/>
        <v>CASTELLON</v>
      </c>
      <c r="B48" s="41">
        <f t="shared" si="4"/>
        <v>111988</v>
      </c>
      <c r="C48" s="41">
        <f t="shared" si="5"/>
        <v>25362</v>
      </c>
      <c r="D48" s="41">
        <f t="shared" si="6"/>
        <v>7</v>
      </c>
      <c r="E48" s="42" t="str">
        <f t="shared" si="2"/>
        <v>ALICANTE</v>
      </c>
      <c r="F48" s="42">
        <f t="shared" si="7"/>
        <v>18179</v>
      </c>
      <c r="G48" s="42">
        <f t="shared" si="8"/>
        <v>21061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MARIN Y RIA DE PONTEVEDRA</v>
      </c>
      <c r="F49" s="42">
        <f t="shared" si="7"/>
        <v>18171</v>
      </c>
      <c r="G49" s="42">
        <f t="shared" si="8"/>
        <v>25363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5440</v>
      </c>
      <c r="G50" s="42">
        <f t="shared" si="8"/>
        <v>38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214</v>
      </c>
      <c r="D51" s="41">
        <f t="shared" si="6"/>
        <v>28</v>
      </c>
      <c r="E51" s="42" t="str">
        <f t="shared" si="2"/>
        <v>CARTAGENA</v>
      </c>
      <c r="F51" s="42">
        <f t="shared" si="7"/>
        <v>1007</v>
      </c>
      <c r="G51" s="42">
        <f t="shared" si="8"/>
        <v>2169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190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7116136</v>
      </c>
      <c r="C53" s="41">
        <f t="shared" si="5"/>
        <v>7480896</v>
      </c>
      <c r="D53" s="41">
        <f t="shared" si="6"/>
        <v>3</v>
      </c>
      <c r="E53" s="42" t="str">
        <f t="shared" si="2"/>
        <v>BALEARES</v>
      </c>
      <c r="F53" s="42">
        <f t="shared" si="7"/>
        <v>107</v>
      </c>
      <c r="G53" s="42">
        <f t="shared" si="8"/>
        <v>78</v>
      </c>
    </row>
    <row r="54" spans="1:7" x14ac:dyDescent="0.25">
      <c r="A54" s="42" t="str">
        <f t="shared" si="3"/>
        <v>MALAGA</v>
      </c>
      <c r="B54" s="41">
        <f t="shared" si="4"/>
        <v>175163</v>
      </c>
      <c r="C54" s="41">
        <f t="shared" si="5"/>
        <v>924107</v>
      </c>
      <c r="D54" s="41">
        <f t="shared" si="6"/>
        <v>6</v>
      </c>
      <c r="E54" s="42" t="str">
        <f t="shared" si="2"/>
        <v>VILAGARCIA</v>
      </c>
      <c r="F54" s="42">
        <f t="shared" si="7"/>
        <v>94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18171</v>
      </c>
      <c r="C55" s="41">
        <f t="shared" si="5"/>
        <v>25363</v>
      </c>
      <c r="D55" s="41">
        <f t="shared" si="6"/>
        <v>12</v>
      </c>
      <c r="E55" s="42" t="str">
        <f t="shared" si="2"/>
        <v>MOTRIL</v>
      </c>
      <c r="F55" s="42">
        <f t="shared" ref="F55:F65" si="9">LOOKUP(E55,$A$38:$A$65,$B$38:$B$65)</f>
        <v>90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27969</v>
      </c>
      <c r="C59" s="41">
        <f t="shared" si="5"/>
        <v>34281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759850</v>
      </c>
      <c r="C62" s="41">
        <f t="shared" si="5"/>
        <v>824556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27629744</v>
      </c>
      <c r="C63" s="41">
        <f t="shared" si="5"/>
        <v>28587752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91627</v>
      </c>
      <c r="C64" s="41">
        <f t="shared" si="5"/>
        <v>109743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17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2840</v>
      </c>
      <c r="C7" s="31">
        <v>192</v>
      </c>
      <c r="D7" s="31">
        <v>48904</v>
      </c>
      <c r="E7" s="31">
        <v>22818</v>
      </c>
      <c r="F7" s="10">
        <f>((E7*100)/D7)-100</f>
        <v>-53.341239980369707</v>
      </c>
      <c r="G7" s="1"/>
      <c r="H7" s="1"/>
      <c r="I7" s="1"/>
    </row>
    <row r="8" spans="1:12" x14ac:dyDescent="0.25">
      <c r="A8" s="11" t="s">
        <v>45</v>
      </c>
      <c r="B8" s="32">
        <v>101079</v>
      </c>
      <c r="C8" s="32">
        <v>83234</v>
      </c>
      <c r="D8" s="32">
        <v>1072079</v>
      </c>
      <c r="E8" s="32">
        <v>956469</v>
      </c>
      <c r="F8" s="13">
        <f t="shared" ref="F8:F35" si="0">((E8*100)/D8)-100</f>
        <v>-10.783720229572637</v>
      </c>
      <c r="G8" s="1"/>
      <c r="H8" s="1"/>
      <c r="I8" s="1"/>
    </row>
    <row r="9" spans="1:12" x14ac:dyDescent="0.25">
      <c r="A9" s="8" t="s">
        <v>46</v>
      </c>
      <c r="B9" s="31">
        <v>6876</v>
      </c>
      <c r="C9" s="31">
        <v>5279</v>
      </c>
      <c r="D9" s="31">
        <v>76582</v>
      </c>
      <c r="E9" s="31">
        <v>68866</v>
      </c>
      <c r="F9" s="10">
        <f t="shared" si="0"/>
        <v>-10.075474654618574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4629840</v>
      </c>
      <c r="C11" s="31">
        <v>4357274</v>
      </c>
      <c r="D11" s="31">
        <v>48769178</v>
      </c>
      <c r="E11" s="31">
        <v>50426140</v>
      </c>
      <c r="F11" s="10">
        <f t="shared" si="0"/>
        <v>3.3975598276436045</v>
      </c>
      <c r="G11" s="1"/>
      <c r="H11" s="1"/>
      <c r="I11" s="1"/>
    </row>
    <row r="12" spans="1:12" x14ac:dyDescent="0.25">
      <c r="A12" s="11" t="s">
        <v>49</v>
      </c>
      <c r="B12" s="32">
        <v>73778</v>
      </c>
      <c r="C12" s="32">
        <v>76758</v>
      </c>
      <c r="D12" s="32">
        <v>801237</v>
      </c>
      <c r="E12" s="32">
        <v>740250</v>
      </c>
      <c r="F12" s="13">
        <f t="shared" si="0"/>
        <v>-7.6116055549107244</v>
      </c>
      <c r="G12" s="1"/>
      <c r="H12" s="1"/>
      <c r="I12" s="1"/>
    </row>
    <row r="13" spans="1:12" x14ac:dyDescent="0.25">
      <c r="A13" s="8" t="s">
        <v>50</v>
      </c>
      <c r="B13" s="31">
        <v>15223</v>
      </c>
      <c r="C13" s="31">
        <v>19318</v>
      </c>
      <c r="D13" s="31">
        <v>224986</v>
      </c>
      <c r="E13" s="31">
        <v>265970</v>
      </c>
      <c r="F13" s="10">
        <f t="shared" si="0"/>
        <v>18.216244566328569</v>
      </c>
      <c r="G13" s="1"/>
      <c r="H13" s="1"/>
      <c r="I13" s="1"/>
    </row>
    <row r="14" spans="1:12" x14ac:dyDescent="0.25">
      <c r="A14" s="11" t="s">
        <v>51</v>
      </c>
      <c r="B14" s="32">
        <v>1236496</v>
      </c>
      <c r="C14" s="32">
        <v>1504788</v>
      </c>
      <c r="D14" s="32">
        <v>15597607</v>
      </c>
      <c r="E14" s="32">
        <v>16250722</v>
      </c>
      <c r="F14" s="13">
        <f t="shared" si="0"/>
        <v>4.187276932929521</v>
      </c>
      <c r="G14" s="1"/>
      <c r="H14" s="1"/>
      <c r="I14" s="1"/>
    </row>
    <row r="15" spans="1:12" x14ac:dyDescent="0.25">
      <c r="A15" s="8" t="s">
        <v>52</v>
      </c>
      <c r="B15" s="31">
        <v>529330</v>
      </c>
      <c r="C15" s="31">
        <v>548026</v>
      </c>
      <c r="D15" s="31">
        <v>5757644</v>
      </c>
      <c r="E15" s="31">
        <v>5985291</v>
      </c>
      <c r="F15" s="10">
        <f t="shared" si="0"/>
        <v>3.9538220841719323</v>
      </c>
      <c r="G15" s="1"/>
      <c r="H15" s="1"/>
      <c r="I15" s="1"/>
    </row>
    <row r="16" spans="1:12" x14ac:dyDescent="0.25">
      <c r="A16" s="11" t="s">
        <v>53</v>
      </c>
      <c r="B16" s="32">
        <v>95173</v>
      </c>
      <c r="C16" s="32">
        <v>84029</v>
      </c>
      <c r="D16" s="32">
        <v>878344</v>
      </c>
      <c r="E16" s="32">
        <v>996474</v>
      </c>
      <c r="F16" s="13">
        <f t="shared" si="0"/>
        <v>13.449172533768092</v>
      </c>
      <c r="G16" s="1"/>
      <c r="H16" s="1"/>
      <c r="I16" s="1"/>
    </row>
    <row r="17" spans="1:9" x14ac:dyDescent="0.25">
      <c r="A17" s="8" t="s">
        <v>54</v>
      </c>
      <c r="B17" s="31">
        <v>206806</v>
      </c>
      <c r="C17" s="31">
        <v>219962</v>
      </c>
      <c r="D17" s="31">
        <v>2366542</v>
      </c>
      <c r="E17" s="31">
        <v>2506711</v>
      </c>
      <c r="F17" s="10">
        <f t="shared" si="0"/>
        <v>5.9229458002435678</v>
      </c>
      <c r="G17" s="1"/>
      <c r="H17" s="1"/>
      <c r="I17" s="1"/>
    </row>
    <row r="18" spans="1:9" x14ac:dyDescent="0.25">
      <c r="A18" s="11" t="s">
        <v>55</v>
      </c>
      <c r="B18" s="32">
        <v>8317</v>
      </c>
      <c r="C18" s="32">
        <v>9733</v>
      </c>
      <c r="D18" s="32">
        <v>88462</v>
      </c>
      <c r="E18" s="32">
        <v>105905</v>
      </c>
      <c r="F18" s="13">
        <f t="shared" si="0"/>
        <v>19.718071036151116</v>
      </c>
      <c r="G18" s="1"/>
      <c r="H18" s="1"/>
      <c r="I18" s="1"/>
    </row>
    <row r="19" spans="1:9" x14ac:dyDescent="0.25">
      <c r="A19" s="8" t="s">
        <v>56</v>
      </c>
      <c r="B19" s="31">
        <v>167</v>
      </c>
      <c r="C19" s="31">
        <v>56</v>
      </c>
      <c r="D19" s="31">
        <v>6682</v>
      </c>
      <c r="E19" s="31">
        <v>5393</v>
      </c>
      <c r="F19" s="10">
        <f t="shared" si="0"/>
        <v>-19.290631547440881</v>
      </c>
      <c r="G19" s="1"/>
      <c r="H19" s="1"/>
      <c r="I19" s="1"/>
    </row>
    <row r="20" spans="1:9" x14ac:dyDescent="0.25">
      <c r="A20" s="11" t="s">
        <v>57</v>
      </c>
      <c r="B20" s="32">
        <v>63121</v>
      </c>
      <c r="C20" s="32">
        <v>53267</v>
      </c>
      <c r="D20" s="32">
        <v>705522</v>
      </c>
      <c r="E20" s="32">
        <v>640231</v>
      </c>
      <c r="F20" s="13">
        <f t="shared" si="0"/>
        <v>-9.2542826446234159</v>
      </c>
      <c r="G20" s="1"/>
      <c r="H20" s="1"/>
      <c r="I20" s="1"/>
    </row>
    <row r="21" spans="1:9" x14ac:dyDescent="0.25">
      <c r="A21" s="8" t="s">
        <v>58</v>
      </c>
      <c r="B21" s="31">
        <v>3416</v>
      </c>
      <c r="C21" s="31">
        <v>6777</v>
      </c>
      <c r="D21" s="31">
        <v>15947</v>
      </c>
      <c r="E21" s="31">
        <v>59664</v>
      </c>
      <c r="F21" s="10">
        <f t="shared" si="0"/>
        <v>274.13933655232961</v>
      </c>
      <c r="G21" s="1"/>
      <c r="H21" s="1"/>
      <c r="I21" s="1"/>
    </row>
    <row r="22" spans="1:9" x14ac:dyDescent="0.25">
      <c r="A22" s="11" t="s">
        <v>59</v>
      </c>
      <c r="B22" s="32">
        <v>957988</v>
      </c>
      <c r="C22" s="32">
        <v>987198</v>
      </c>
      <c r="D22" s="32">
        <v>10309838</v>
      </c>
      <c r="E22" s="32">
        <v>10148741</v>
      </c>
      <c r="F22" s="13">
        <f t="shared" si="0"/>
        <v>-1.5625560750809058</v>
      </c>
      <c r="G22" s="1"/>
      <c r="H22" s="1"/>
      <c r="I22" s="1"/>
    </row>
    <row r="23" spans="1:9" x14ac:dyDescent="0.25">
      <c r="A23" s="8" t="s">
        <v>60</v>
      </c>
      <c r="B23" s="31">
        <v>217533</v>
      </c>
      <c r="C23" s="31">
        <v>17792</v>
      </c>
      <c r="D23" s="31">
        <v>1200289</v>
      </c>
      <c r="E23" s="31">
        <v>473802</v>
      </c>
      <c r="F23" s="10">
        <f t="shared" si="0"/>
        <v>-60.526006653397637</v>
      </c>
      <c r="G23" s="1"/>
      <c r="H23" s="1"/>
      <c r="I23" s="1"/>
    </row>
    <row r="24" spans="1:9" x14ac:dyDescent="0.25">
      <c r="A24" s="11" t="s">
        <v>61</v>
      </c>
      <c r="B24" s="32">
        <v>18004</v>
      </c>
      <c r="C24" s="32">
        <v>22180</v>
      </c>
      <c r="D24" s="32">
        <v>246376</v>
      </c>
      <c r="E24" s="32">
        <v>224754</v>
      </c>
      <c r="F24" s="13">
        <f t="shared" si="0"/>
        <v>-8.7760171445270601</v>
      </c>
      <c r="G24" s="1"/>
      <c r="H24" s="1"/>
      <c r="I24" s="1"/>
    </row>
    <row r="25" spans="1:9" x14ac:dyDescent="0.25">
      <c r="A25" s="8" t="s">
        <v>62</v>
      </c>
      <c r="B25" s="31">
        <v>25875</v>
      </c>
      <c r="C25" s="31">
        <v>20531</v>
      </c>
      <c r="D25" s="31">
        <v>241086</v>
      </c>
      <c r="E25" s="31">
        <v>249322</v>
      </c>
      <c r="F25" s="10">
        <f t="shared" si="0"/>
        <v>3.4162083240005643</v>
      </c>
      <c r="G25" s="1"/>
      <c r="H25" s="1"/>
      <c r="I25" s="1"/>
    </row>
    <row r="26" spans="1:9" x14ac:dyDescent="0.25">
      <c r="A26" s="11" t="s">
        <v>63</v>
      </c>
      <c r="B26" s="32">
        <v>4700</v>
      </c>
      <c r="C26" s="32">
        <v>0</v>
      </c>
      <c r="D26" s="32">
        <v>49721</v>
      </c>
      <c r="E26" s="32">
        <v>15377</v>
      </c>
      <c r="F26" s="13">
        <f t="shared" si="0"/>
        <v>-69.073429737937687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195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214985</v>
      </c>
      <c r="C28" s="32">
        <v>208872</v>
      </c>
      <c r="D28" s="32">
        <v>2213286</v>
      </c>
      <c r="E28" s="32">
        <v>2255077</v>
      </c>
      <c r="F28" s="13">
        <f t="shared" si="0"/>
        <v>1.8881879702849034</v>
      </c>
      <c r="G28" s="1"/>
      <c r="H28" s="1"/>
      <c r="I28" s="1"/>
    </row>
    <row r="29" spans="1:9" x14ac:dyDescent="0.25">
      <c r="A29" s="8" t="s">
        <v>66</v>
      </c>
      <c r="B29" s="31">
        <v>1187</v>
      </c>
      <c r="C29" s="31">
        <v>573</v>
      </c>
      <c r="D29" s="31">
        <v>13063</v>
      </c>
      <c r="E29" s="31">
        <v>10205</v>
      </c>
      <c r="F29" s="10">
        <f t="shared" si="0"/>
        <v>-21.87858837939217</v>
      </c>
      <c r="G29" s="1"/>
      <c r="H29" s="1"/>
      <c r="I29" s="1"/>
    </row>
    <row r="30" spans="1:9" x14ac:dyDescent="0.25">
      <c r="A30" s="11" t="s">
        <v>67</v>
      </c>
      <c r="B30" s="32">
        <v>101493</v>
      </c>
      <c r="C30" s="32">
        <v>118398</v>
      </c>
      <c r="D30" s="32">
        <v>980976</v>
      </c>
      <c r="E30" s="32">
        <v>1169187</v>
      </c>
      <c r="F30" s="13">
        <f t="shared" si="0"/>
        <v>19.186096295933851</v>
      </c>
      <c r="G30" s="1"/>
      <c r="H30" s="1"/>
      <c r="I30" s="1"/>
    </row>
    <row r="31" spans="1:9" x14ac:dyDescent="0.25">
      <c r="A31" s="8" t="s">
        <v>68</v>
      </c>
      <c r="B31" s="31">
        <v>115855</v>
      </c>
      <c r="C31" s="31">
        <v>99877</v>
      </c>
      <c r="D31" s="31">
        <v>1449183</v>
      </c>
      <c r="E31" s="31">
        <v>1529181</v>
      </c>
      <c r="F31" s="10">
        <f t="shared" si="0"/>
        <v>5.5202138032256727</v>
      </c>
      <c r="G31" s="1"/>
      <c r="H31" s="1"/>
      <c r="I31" s="1"/>
    </row>
    <row r="32" spans="1:9" x14ac:dyDescent="0.25">
      <c r="A32" s="11" t="s">
        <v>69</v>
      </c>
      <c r="B32" s="32">
        <v>3814863</v>
      </c>
      <c r="C32" s="32">
        <v>3806470</v>
      </c>
      <c r="D32" s="32">
        <v>45641403</v>
      </c>
      <c r="E32" s="32">
        <v>44993559</v>
      </c>
      <c r="F32" s="13">
        <f t="shared" si="0"/>
        <v>-1.4194217473989568</v>
      </c>
      <c r="G32" s="1"/>
      <c r="H32" s="1"/>
      <c r="I32" s="1"/>
    </row>
    <row r="33" spans="1:9" x14ac:dyDescent="0.25">
      <c r="A33" s="8" t="s">
        <v>70</v>
      </c>
      <c r="B33" s="31">
        <v>186849</v>
      </c>
      <c r="C33" s="31">
        <v>193502</v>
      </c>
      <c r="D33" s="31">
        <v>2189217</v>
      </c>
      <c r="E33" s="31">
        <v>2183479</v>
      </c>
      <c r="F33" s="10">
        <f t="shared" si="0"/>
        <v>-0.26210284316265131</v>
      </c>
      <c r="G33" s="1"/>
      <c r="H33" s="1"/>
      <c r="I33" s="1"/>
    </row>
    <row r="34" spans="1:9" x14ac:dyDescent="0.25">
      <c r="A34" s="11" t="s">
        <v>71</v>
      </c>
      <c r="B34" s="32">
        <v>24408</v>
      </c>
      <c r="C34" s="32">
        <v>28094</v>
      </c>
      <c r="D34" s="32">
        <v>246856</v>
      </c>
      <c r="E34" s="32">
        <v>266937</v>
      </c>
      <c r="F34" s="13">
        <f t="shared" si="0"/>
        <v>8.1347020125093223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12656202</v>
      </c>
      <c r="C35" s="15">
        <f t="shared" ref="C35:E35" si="1">SUM(C7:C34)</f>
        <v>12472180</v>
      </c>
      <c r="D35" s="15">
        <f t="shared" si="1"/>
        <v>141191022</v>
      </c>
      <c r="E35" s="15">
        <f t="shared" si="1"/>
        <v>142550720</v>
      </c>
      <c r="F35" s="16">
        <f t="shared" si="0"/>
        <v>0.96302015577165889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22818</v>
      </c>
      <c r="C38" s="41">
        <f>D7</f>
        <v>48904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50426140</v>
      </c>
      <c r="G38" s="42">
        <f>LOOKUP(E38,$A$38:$A$65,$C$38:$C$65)</f>
        <v>48769178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956469</v>
      </c>
      <c r="C39" s="41">
        <f t="shared" ref="C39:C65" si="5">D8</f>
        <v>1072079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44993559</v>
      </c>
      <c r="G39" s="42">
        <f t="shared" ref="G39:G65" si="8">LOOKUP(E39,$A$38:$A$65,$C$38:$C$65)</f>
        <v>45641403</v>
      </c>
    </row>
    <row r="40" spans="1:9" x14ac:dyDescent="0.25">
      <c r="A40" s="42" t="str">
        <f t="shared" si="3"/>
        <v>ALMERIA</v>
      </c>
      <c r="B40" s="41">
        <f t="shared" si="4"/>
        <v>68866</v>
      </c>
      <c r="C40" s="41">
        <f t="shared" si="5"/>
        <v>76582</v>
      </c>
      <c r="D40" s="41">
        <f t="shared" si="6"/>
        <v>21</v>
      </c>
      <c r="E40" s="42" t="str">
        <f t="shared" si="2"/>
        <v>BARCELONA</v>
      </c>
      <c r="F40" s="42">
        <f t="shared" si="7"/>
        <v>16250722</v>
      </c>
      <c r="G40" s="42">
        <f t="shared" si="8"/>
        <v>15597607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10148741</v>
      </c>
      <c r="G41" s="42">
        <f t="shared" si="8"/>
        <v>10309838</v>
      </c>
    </row>
    <row r="42" spans="1:9" x14ac:dyDescent="0.25">
      <c r="A42" s="42" t="str">
        <f t="shared" si="3"/>
        <v>BAHIA DE ALGECIRAS</v>
      </c>
      <c r="B42" s="41">
        <f t="shared" si="4"/>
        <v>50426140</v>
      </c>
      <c r="C42" s="41">
        <f t="shared" si="5"/>
        <v>48769178</v>
      </c>
      <c r="D42" s="41">
        <f t="shared" si="6"/>
        <v>1</v>
      </c>
      <c r="E42" s="42" t="str">
        <f t="shared" si="2"/>
        <v>BILBAO</v>
      </c>
      <c r="F42" s="42">
        <f t="shared" si="7"/>
        <v>5985291</v>
      </c>
      <c r="G42" s="42">
        <f t="shared" si="8"/>
        <v>5757644</v>
      </c>
    </row>
    <row r="43" spans="1:9" x14ac:dyDescent="0.25">
      <c r="A43" s="42" t="str">
        <f t="shared" si="3"/>
        <v>BAHIA DE CADIZ</v>
      </c>
      <c r="B43" s="41">
        <f t="shared" si="4"/>
        <v>740250</v>
      </c>
      <c r="C43" s="41">
        <f t="shared" si="5"/>
        <v>801237</v>
      </c>
      <c r="D43" s="41">
        <f t="shared" si="6"/>
        <v>13</v>
      </c>
      <c r="E43" s="42" t="str">
        <f t="shared" si="2"/>
        <v>CASTELLON</v>
      </c>
      <c r="F43" s="42">
        <f t="shared" si="7"/>
        <v>2506711</v>
      </c>
      <c r="G43" s="42">
        <f t="shared" si="8"/>
        <v>2366542</v>
      </c>
    </row>
    <row r="44" spans="1:9" x14ac:dyDescent="0.25">
      <c r="A44" s="42" t="str">
        <f t="shared" si="3"/>
        <v>BALEARES</v>
      </c>
      <c r="B44" s="41">
        <f t="shared" si="4"/>
        <v>265970</v>
      </c>
      <c r="C44" s="41">
        <f t="shared" si="5"/>
        <v>224986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2255077</v>
      </c>
      <c r="G44" s="42">
        <f t="shared" si="8"/>
        <v>2213286</v>
      </c>
    </row>
    <row r="45" spans="1:9" x14ac:dyDescent="0.25">
      <c r="A45" s="42" t="str">
        <f t="shared" si="3"/>
        <v>BARCELONA</v>
      </c>
      <c r="B45" s="41">
        <f t="shared" si="4"/>
        <v>16250722</v>
      </c>
      <c r="C45" s="41">
        <f t="shared" si="5"/>
        <v>15597607</v>
      </c>
      <c r="D45" s="41">
        <f t="shared" si="6"/>
        <v>3</v>
      </c>
      <c r="E45" s="42" t="str">
        <f t="shared" si="2"/>
        <v>VIGO</v>
      </c>
      <c r="F45" s="42">
        <f t="shared" si="7"/>
        <v>2183479</v>
      </c>
      <c r="G45" s="42">
        <f t="shared" si="8"/>
        <v>2189217</v>
      </c>
    </row>
    <row r="46" spans="1:9" x14ac:dyDescent="0.25">
      <c r="A46" s="42" t="str">
        <f t="shared" si="3"/>
        <v>BILBAO</v>
      </c>
      <c r="B46" s="41">
        <f t="shared" si="4"/>
        <v>5985291</v>
      </c>
      <c r="C46" s="41">
        <f t="shared" si="5"/>
        <v>5757644</v>
      </c>
      <c r="D46" s="41">
        <f t="shared" si="6"/>
        <v>5</v>
      </c>
      <c r="E46" s="42" t="str">
        <f t="shared" si="2"/>
        <v>TARRAGONA</v>
      </c>
      <c r="F46" s="42">
        <f t="shared" si="7"/>
        <v>1529181</v>
      </c>
      <c r="G46" s="42">
        <f t="shared" si="8"/>
        <v>1449183</v>
      </c>
    </row>
    <row r="47" spans="1:9" x14ac:dyDescent="0.25">
      <c r="A47" s="42" t="str">
        <f t="shared" si="3"/>
        <v>CARTAGENA</v>
      </c>
      <c r="B47" s="41">
        <f t="shared" si="4"/>
        <v>996474</v>
      </c>
      <c r="C47" s="41">
        <f t="shared" si="5"/>
        <v>878344</v>
      </c>
      <c r="D47" s="41">
        <f t="shared" si="6"/>
        <v>11</v>
      </c>
      <c r="E47" s="42" t="str">
        <f t="shared" si="2"/>
        <v>SEVILLA</v>
      </c>
      <c r="F47" s="42">
        <f t="shared" si="7"/>
        <v>1169187</v>
      </c>
      <c r="G47" s="42">
        <f t="shared" si="8"/>
        <v>980976</v>
      </c>
    </row>
    <row r="48" spans="1:9" x14ac:dyDescent="0.25">
      <c r="A48" s="42" t="str">
        <f t="shared" si="3"/>
        <v>CASTELLON</v>
      </c>
      <c r="B48" s="41">
        <f t="shared" si="4"/>
        <v>2506711</v>
      </c>
      <c r="C48" s="41">
        <f t="shared" si="5"/>
        <v>2366542</v>
      </c>
      <c r="D48" s="41">
        <f t="shared" si="6"/>
        <v>6</v>
      </c>
      <c r="E48" s="42" t="str">
        <f t="shared" si="2"/>
        <v>CARTAGENA</v>
      </c>
      <c r="F48" s="42">
        <f t="shared" si="7"/>
        <v>996474</v>
      </c>
      <c r="G48" s="42">
        <f t="shared" si="8"/>
        <v>878344</v>
      </c>
    </row>
    <row r="49" spans="1:7" x14ac:dyDescent="0.25">
      <c r="A49" s="42" t="str">
        <f t="shared" si="3"/>
        <v>CEUTA</v>
      </c>
      <c r="B49" s="41">
        <f t="shared" si="4"/>
        <v>105905</v>
      </c>
      <c r="C49" s="41">
        <f t="shared" si="5"/>
        <v>88462</v>
      </c>
      <c r="D49" s="41">
        <f t="shared" si="6"/>
        <v>20</v>
      </c>
      <c r="E49" s="42" t="str">
        <f t="shared" si="2"/>
        <v>ALICANTE</v>
      </c>
      <c r="F49" s="42">
        <f t="shared" si="7"/>
        <v>956469</v>
      </c>
      <c r="G49" s="42">
        <f t="shared" si="8"/>
        <v>1072079</v>
      </c>
    </row>
    <row r="50" spans="1:7" x14ac:dyDescent="0.25">
      <c r="A50" s="42" t="str">
        <f t="shared" si="3"/>
        <v>FERROL-SAN CIBRAO</v>
      </c>
      <c r="B50" s="41">
        <f t="shared" si="4"/>
        <v>5393</v>
      </c>
      <c r="C50" s="41">
        <f t="shared" si="5"/>
        <v>6682</v>
      </c>
      <c r="D50" s="41">
        <f t="shared" si="6"/>
        <v>26</v>
      </c>
      <c r="E50" s="42" t="str">
        <f t="shared" si="2"/>
        <v>BAHIA DE CADIZ</v>
      </c>
      <c r="F50" s="42">
        <f t="shared" si="7"/>
        <v>740250</v>
      </c>
      <c r="G50" s="42">
        <f t="shared" si="8"/>
        <v>801237</v>
      </c>
    </row>
    <row r="51" spans="1:7" x14ac:dyDescent="0.25">
      <c r="A51" s="42" t="str">
        <f t="shared" si="3"/>
        <v>GIJON</v>
      </c>
      <c r="B51" s="41">
        <f t="shared" si="4"/>
        <v>640231</v>
      </c>
      <c r="C51" s="41">
        <f t="shared" si="5"/>
        <v>705522</v>
      </c>
      <c r="D51" s="41">
        <f t="shared" si="6"/>
        <v>14</v>
      </c>
      <c r="E51" s="42" t="str">
        <f t="shared" si="2"/>
        <v>GIJON</v>
      </c>
      <c r="F51" s="42">
        <f t="shared" si="7"/>
        <v>640231</v>
      </c>
      <c r="G51" s="42">
        <f t="shared" si="8"/>
        <v>705522</v>
      </c>
    </row>
    <row r="52" spans="1:7" x14ac:dyDescent="0.25">
      <c r="A52" s="42" t="str">
        <f t="shared" si="3"/>
        <v>HUELVA</v>
      </c>
      <c r="B52" s="41">
        <f t="shared" si="4"/>
        <v>59664</v>
      </c>
      <c r="C52" s="41">
        <f t="shared" si="5"/>
        <v>15947</v>
      </c>
      <c r="D52" s="41">
        <f t="shared" si="6"/>
        <v>22</v>
      </c>
      <c r="E52" s="42" t="str">
        <f t="shared" si="2"/>
        <v>MALAGA</v>
      </c>
      <c r="F52" s="42">
        <f t="shared" si="7"/>
        <v>473802</v>
      </c>
      <c r="G52" s="42">
        <f t="shared" si="8"/>
        <v>1200289</v>
      </c>
    </row>
    <row r="53" spans="1:7" x14ac:dyDescent="0.25">
      <c r="A53" s="42" t="str">
        <f t="shared" si="3"/>
        <v>LAS PALMAS</v>
      </c>
      <c r="B53" s="41">
        <f t="shared" si="4"/>
        <v>10148741</v>
      </c>
      <c r="C53" s="41">
        <f t="shared" si="5"/>
        <v>10309838</v>
      </c>
      <c r="D53" s="41">
        <f t="shared" si="6"/>
        <v>4</v>
      </c>
      <c r="E53" s="42" t="str">
        <f t="shared" si="2"/>
        <v>VILAGARCIA</v>
      </c>
      <c r="F53" s="42">
        <f t="shared" si="7"/>
        <v>266937</v>
      </c>
      <c r="G53" s="42">
        <f t="shared" si="8"/>
        <v>246856</v>
      </c>
    </row>
    <row r="54" spans="1:7" x14ac:dyDescent="0.25">
      <c r="A54" s="42" t="str">
        <f t="shared" si="3"/>
        <v>MALAGA</v>
      </c>
      <c r="B54" s="41">
        <f t="shared" si="4"/>
        <v>473802</v>
      </c>
      <c r="C54" s="41">
        <f t="shared" si="5"/>
        <v>1200289</v>
      </c>
      <c r="D54" s="41">
        <f t="shared" si="6"/>
        <v>15</v>
      </c>
      <c r="E54" s="42" t="str">
        <f t="shared" si="2"/>
        <v>BALEARES</v>
      </c>
      <c r="F54" s="42">
        <f t="shared" si="7"/>
        <v>265970</v>
      </c>
      <c r="G54" s="42">
        <f t="shared" si="8"/>
        <v>224986</v>
      </c>
    </row>
    <row r="55" spans="1:7" x14ac:dyDescent="0.25">
      <c r="A55" s="42" t="str">
        <f t="shared" si="3"/>
        <v>MARIN Y RIA DE PONTEVEDRA</v>
      </c>
      <c r="B55" s="41">
        <f t="shared" si="4"/>
        <v>224754</v>
      </c>
      <c r="C55" s="41">
        <f t="shared" si="5"/>
        <v>246376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249322</v>
      </c>
      <c r="G55" s="42">
        <f t="shared" si="8"/>
        <v>241086</v>
      </c>
    </row>
    <row r="56" spans="1:7" x14ac:dyDescent="0.25">
      <c r="A56" s="42" t="str">
        <f t="shared" si="3"/>
        <v>MELILLA</v>
      </c>
      <c r="B56" s="41">
        <f t="shared" si="4"/>
        <v>249322</v>
      </c>
      <c r="C56" s="41">
        <f t="shared" si="5"/>
        <v>241086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224754</v>
      </c>
      <c r="G56" s="42">
        <f t="shared" si="8"/>
        <v>246376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49721</v>
      </c>
      <c r="D57" s="41">
        <f t="shared" si="6"/>
        <v>24</v>
      </c>
      <c r="E57" s="42" t="str">
        <f t="shared" si="2"/>
        <v>CEUTA</v>
      </c>
      <c r="F57" s="42">
        <f t="shared" si="9"/>
        <v>105905</v>
      </c>
      <c r="G57" s="42">
        <f t="shared" si="8"/>
        <v>88462</v>
      </c>
    </row>
    <row r="58" spans="1:7" x14ac:dyDescent="0.25">
      <c r="A58" s="42" t="str">
        <f t="shared" si="3"/>
        <v>PASAIA</v>
      </c>
      <c r="B58" s="41">
        <f t="shared" si="4"/>
        <v>195</v>
      </c>
      <c r="C58" s="41">
        <f t="shared" si="5"/>
        <v>0</v>
      </c>
      <c r="D58" s="41">
        <f t="shared" si="6"/>
        <v>27</v>
      </c>
      <c r="E58" s="42" t="str">
        <f t="shared" si="2"/>
        <v>ALMERIA</v>
      </c>
      <c r="F58" s="42">
        <f t="shared" si="9"/>
        <v>68866</v>
      </c>
      <c r="G58" s="42">
        <f t="shared" si="8"/>
        <v>76582</v>
      </c>
    </row>
    <row r="59" spans="1:7" x14ac:dyDescent="0.25">
      <c r="A59" s="42" t="str">
        <f t="shared" si="3"/>
        <v>SANTA CRUZ DE TENERIFE</v>
      </c>
      <c r="B59" s="41">
        <f t="shared" si="4"/>
        <v>2255077</v>
      </c>
      <c r="C59" s="41">
        <f t="shared" si="5"/>
        <v>2213286</v>
      </c>
      <c r="D59" s="41">
        <f t="shared" si="6"/>
        <v>7</v>
      </c>
      <c r="E59" s="42" t="str">
        <f t="shared" si="2"/>
        <v>HUELVA</v>
      </c>
      <c r="F59" s="42">
        <f t="shared" si="9"/>
        <v>59664</v>
      </c>
      <c r="G59" s="42">
        <f t="shared" si="8"/>
        <v>15947</v>
      </c>
    </row>
    <row r="60" spans="1:7" x14ac:dyDescent="0.25">
      <c r="A60" s="42" t="str">
        <f t="shared" si="3"/>
        <v>SANTANDER</v>
      </c>
      <c r="B60" s="41">
        <f t="shared" si="4"/>
        <v>10205</v>
      </c>
      <c r="C60" s="41">
        <f t="shared" si="5"/>
        <v>13063</v>
      </c>
      <c r="D60" s="41">
        <f t="shared" si="6"/>
        <v>25</v>
      </c>
      <c r="E60" s="42" t="str">
        <f t="shared" si="2"/>
        <v>A CORUÑA</v>
      </c>
      <c r="F60" s="42">
        <f t="shared" si="9"/>
        <v>22818</v>
      </c>
      <c r="G60" s="42">
        <f t="shared" si="8"/>
        <v>48904</v>
      </c>
    </row>
    <row r="61" spans="1:7" x14ac:dyDescent="0.25">
      <c r="A61" s="42" t="str">
        <f t="shared" si="3"/>
        <v>SEVILLA</v>
      </c>
      <c r="B61" s="41">
        <f t="shared" si="4"/>
        <v>1169187</v>
      </c>
      <c r="C61" s="41">
        <f t="shared" si="5"/>
        <v>980976</v>
      </c>
      <c r="D61" s="41">
        <f t="shared" si="6"/>
        <v>10</v>
      </c>
      <c r="E61" s="42" t="str">
        <f t="shared" si="2"/>
        <v>MOTRIL</v>
      </c>
      <c r="F61" s="42">
        <f t="shared" si="9"/>
        <v>15377</v>
      </c>
      <c r="G61" s="42">
        <f t="shared" si="8"/>
        <v>49721</v>
      </c>
    </row>
    <row r="62" spans="1:7" x14ac:dyDescent="0.25">
      <c r="A62" s="42" t="str">
        <f t="shared" si="3"/>
        <v>TARRAGONA</v>
      </c>
      <c r="B62" s="41">
        <f t="shared" si="4"/>
        <v>1529181</v>
      </c>
      <c r="C62" s="41">
        <f t="shared" si="5"/>
        <v>1449183</v>
      </c>
      <c r="D62" s="41">
        <f t="shared" si="6"/>
        <v>9</v>
      </c>
      <c r="E62" s="42" t="str">
        <f t="shared" si="2"/>
        <v>SANTANDER</v>
      </c>
      <c r="F62" s="42">
        <f t="shared" si="9"/>
        <v>10205</v>
      </c>
      <c r="G62" s="42">
        <f t="shared" si="8"/>
        <v>13063</v>
      </c>
    </row>
    <row r="63" spans="1:7" x14ac:dyDescent="0.25">
      <c r="A63" s="42" t="str">
        <f t="shared" si="3"/>
        <v>VALENCIA</v>
      </c>
      <c r="B63" s="41">
        <f t="shared" si="4"/>
        <v>44993559</v>
      </c>
      <c r="C63" s="41">
        <f t="shared" si="5"/>
        <v>45641403</v>
      </c>
      <c r="D63" s="41">
        <f t="shared" si="6"/>
        <v>2</v>
      </c>
      <c r="E63" s="42" t="str">
        <f t="shared" si="2"/>
        <v>FERROL-SAN CIBRAO</v>
      </c>
      <c r="F63" s="42">
        <f t="shared" si="9"/>
        <v>5393</v>
      </c>
      <c r="G63" s="42">
        <f t="shared" si="8"/>
        <v>6682</v>
      </c>
    </row>
    <row r="64" spans="1:7" x14ac:dyDescent="0.25">
      <c r="A64" s="42" t="str">
        <f t="shared" si="3"/>
        <v>VIGO</v>
      </c>
      <c r="B64" s="41">
        <f t="shared" si="4"/>
        <v>2183479</v>
      </c>
      <c r="C64" s="41">
        <f t="shared" si="5"/>
        <v>2189217</v>
      </c>
      <c r="D64" s="41">
        <f t="shared" si="6"/>
        <v>8</v>
      </c>
      <c r="E64" s="42" t="str">
        <f t="shared" si="2"/>
        <v>PASAIA</v>
      </c>
      <c r="F64" s="42">
        <f t="shared" si="9"/>
        <v>195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266937</v>
      </c>
      <c r="C65" s="41">
        <f t="shared" si="5"/>
        <v>246856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11697</v>
      </c>
      <c r="C8" s="34">
        <v>8089</v>
      </c>
      <c r="D8" s="34">
        <v>90537</v>
      </c>
      <c r="E8" s="34">
        <v>90693</v>
      </c>
      <c r="F8" s="13">
        <f t="shared" ref="F8:F35" si="0">((E8*100)/D8)-100</f>
        <v>0.17230524536930147</v>
      </c>
      <c r="G8" s="1"/>
      <c r="H8" s="1"/>
      <c r="I8" s="1"/>
    </row>
    <row r="9" spans="1:12" x14ac:dyDescent="0.25">
      <c r="A9" s="8" t="s">
        <v>46</v>
      </c>
      <c r="B9" s="33">
        <v>34087</v>
      </c>
      <c r="C9" s="33">
        <v>31786</v>
      </c>
      <c r="D9" s="33">
        <v>332018</v>
      </c>
      <c r="E9" s="33">
        <v>302760</v>
      </c>
      <c r="F9" s="10">
        <f t="shared" si="0"/>
        <v>-8.812172834002979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1759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504280</v>
      </c>
      <c r="C11" s="33">
        <v>571970</v>
      </c>
      <c r="D11" s="33">
        <v>5186518</v>
      </c>
      <c r="E11" s="33">
        <v>5794867</v>
      </c>
      <c r="F11" s="10">
        <f t="shared" si="0"/>
        <v>11.729430033791459</v>
      </c>
      <c r="G11" s="1"/>
      <c r="H11" s="1"/>
      <c r="I11" s="1"/>
    </row>
    <row r="12" spans="1:12" x14ac:dyDescent="0.25">
      <c r="A12" s="11" t="s">
        <v>49</v>
      </c>
      <c r="B12" s="34">
        <v>65363</v>
      </c>
      <c r="C12" s="34">
        <v>64951</v>
      </c>
      <c r="D12" s="34">
        <v>668421</v>
      </c>
      <c r="E12" s="34">
        <v>676653</v>
      </c>
      <c r="F12" s="13">
        <f t="shared" si="0"/>
        <v>1.2315591520912648</v>
      </c>
      <c r="G12" s="1"/>
      <c r="H12" s="1"/>
      <c r="I12" s="1"/>
    </row>
    <row r="13" spans="1:12" x14ac:dyDescent="0.25">
      <c r="A13" s="8" t="s">
        <v>50</v>
      </c>
      <c r="B13" s="33">
        <v>614568</v>
      </c>
      <c r="C13" s="33">
        <v>621086</v>
      </c>
      <c r="D13" s="33">
        <v>7934082</v>
      </c>
      <c r="E13" s="33">
        <v>8917847</v>
      </c>
      <c r="F13" s="10">
        <f t="shared" si="0"/>
        <v>12.399229047544509</v>
      </c>
      <c r="G13" s="1"/>
      <c r="H13" s="1"/>
      <c r="I13" s="1"/>
    </row>
    <row r="14" spans="1:12" x14ac:dyDescent="0.25">
      <c r="A14" s="11" t="s">
        <v>51</v>
      </c>
      <c r="B14" s="34">
        <v>725190</v>
      </c>
      <c r="C14" s="34">
        <v>746982</v>
      </c>
      <c r="D14" s="34">
        <v>8557699</v>
      </c>
      <c r="E14" s="34">
        <v>8989955</v>
      </c>
      <c r="F14" s="13">
        <f t="shared" si="0"/>
        <v>5.0510773982585704</v>
      </c>
      <c r="G14" s="1"/>
      <c r="H14" s="1"/>
      <c r="I14" s="1"/>
    </row>
    <row r="15" spans="1:12" x14ac:dyDescent="0.25">
      <c r="A15" s="8" t="s">
        <v>52</v>
      </c>
      <c r="B15" s="33">
        <v>72352</v>
      </c>
      <c r="C15" s="33">
        <v>65869</v>
      </c>
      <c r="D15" s="33">
        <v>824779</v>
      </c>
      <c r="E15" s="33">
        <v>706894</v>
      </c>
      <c r="F15" s="10">
        <f t="shared" si="0"/>
        <v>-14.292919679089792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4366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45720</v>
      </c>
      <c r="C17" s="33">
        <v>24897</v>
      </c>
      <c r="D17" s="33">
        <v>430177</v>
      </c>
      <c r="E17" s="33">
        <v>391511</v>
      </c>
      <c r="F17" s="10">
        <f t="shared" si="0"/>
        <v>-8.9883931497964795</v>
      </c>
      <c r="G17" s="1"/>
      <c r="H17" s="1"/>
      <c r="I17" s="1"/>
    </row>
    <row r="18" spans="1:9" x14ac:dyDescent="0.25">
      <c r="A18" s="11" t="s">
        <v>55</v>
      </c>
      <c r="B18" s="34">
        <v>83339</v>
      </c>
      <c r="C18" s="34">
        <v>80034</v>
      </c>
      <c r="D18" s="34">
        <v>877522</v>
      </c>
      <c r="E18" s="34">
        <v>880991</v>
      </c>
      <c r="F18" s="13">
        <f t="shared" si="0"/>
        <v>0.39531772422799349</v>
      </c>
      <c r="G18" s="1"/>
      <c r="H18" s="1"/>
      <c r="I18" s="1"/>
    </row>
    <row r="19" spans="1:9" x14ac:dyDescent="0.25">
      <c r="A19" s="8" t="s">
        <v>56</v>
      </c>
      <c r="B19" s="33">
        <v>4657</v>
      </c>
      <c r="C19" s="33">
        <v>3825</v>
      </c>
      <c r="D19" s="33">
        <v>45556</v>
      </c>
      <c r="E19" s="33">
        <v>51600</v>
      </c>
      <c r="F19" s="10">
        <f t="shared" si="0"/>
        <v>13.267187637193786</v>
      </c>
      <c r="G19" s="1"/>
      <c r="H19" s="1"/>
      <c r="I19" s="1"/>
    </row>
    <row r="20" spans="1:9" x14ac:dyDescent="0.25">
      <c r="A20" s="11" t="s">
        <v>57</v>
      </c>
      <c r="B20" s="34">
        <v>54711</v>
      </c>
      <c r="C20" s="34">
        <v>0</v>
      </c>
      <c r="D20" s="34">
        <v>614227</v>
      </c>
      <c r="E20" s="34">
        <v>479294</v>
      </c>
      <c r="F20" s="13">
        <f t="shared" si="0"/>
        <v>-21.967936935367547</v>
      </c>
      <c r="G20" s="1"/>
      <c r="H20" s="1"/>
      <c r="I20" s="1"/>
    </row>
    <row r="21" spans="1:9" x14ac:dyDescent="0.25">
      <c r="A21" s="8" t="s">
        <v>58</v>
      </c>
      <c r="B21" s="33">
        <v>5738</v>
      </c>
      <c r="C21" s="33">
        <v>12550</v>
      </c>
      <c r="D21" s="33">
        <v>142348</v>
      </c>
      <c r="E21" s="33">
        <v>123426</v>
      </c>
      <c r="F21" s="10">
        <f t="shared" si="0"/>
        <v>-13.2927754517099</v>
      </c>
      <c r="G21" s="1"/>
      <c r="H21" s="1"/>
      <c r="I21" s="1"/>
    </row>
    <row r="22" spans="1:9" x14ac:dyDescent="0.25">
      <c r="A22" s="11" t="s">
        <v>59</v>
      </c>
      <c r="B22" s="34">
        <v>258830</v>
      </c>
      <c r="C22" s="34">
        <v>295868</v>
      </c>
      <c r="D22" s="34">
        <v>2583805</v>
      </c>
      <c r="E22" s="34">
        <v>3032457</v>
      </c>
      <c r="F22" s="13">
        <f t="shared" si="0"/>
        <v>17.36400386252059</v>
      </c>
      <c r="G22" s="1"/>
      <c r="H22" s="1"/>
      <c r="I22" s="1"/>
    </row>
    <row r="23" spans="1:9" x14ac:dyDescent="0.25">
      <c r="A23" s="8" t="s">
        <v>60</v>
      </c>
      <c r="B23" s="33">
        <v>43480</v>
      </c>
      <c r="C23" s="33">
        <v>40109</v>
      </c>
      <c r="D23" s="33">
        <v>453477</v>
      </c>
      <c r="E23" s="33">
        <v>458967</v>
      </c>
      <c r="F23" s="10">
        <f t="shared" si="0"/>
        <v>1.2106457438855784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56274</v>
      </c>
      <c r="C25" s="33">
        <v>56922</v>
      </c>
      <c r="D25" s="33">
        <v>636795</v>
      </c>
      <c r="E25" s="33">
        <v>637433</v>
      </c>
      <c r="F25" s="10">
        <f t="shared" si="0"/>
        <v>0.10018922887270776</v>
      </c>
      <c r="G25" s="1"/>
      <c r="H25" s="1"/>
      <c r="I25" s="1"/>
    </row>
    <row r="26" spans="1:9" x14ac:dyDescent="0.25">
      <c r="A26" s="11" t="s">
        <v>63</v>
      </c>
      <c r="B26" s="34">
        <v>12265</v>
      </c>
      <c r="C26" s="34">
        <v>16187</v>
      </c>
      <c r="D26" s="34">
        <v>148436</v>
      </c>
      <c r="E26" s="34">
        <v>170173</v>
      </c>
      <c r="F26" s="13">
        <f t="shared" si="0"/>
        <v>14.644021665903153</v>
      </c>
      <c r="G26" s="1"/>
      <c r="H26" s="1"/>
      <c r="I26" s="1"/>
    </row>
    <row r="27" spans="1:9" x14ac:dyDescent="0.25">
      <c r="A27" s="8" t="s">
        <v>64</v>
      </c>
      <c r="B27" s="33">
        <v>44397</v>
      </c>
      <c r="C27" s="33">
        <v>46466</v>
      </c>
      <c r="D27" s="33">
        <v>436125</v>
      </c>
      <c r="E27" s="33">
        <v>499518</v>
      </c>
      <c r="F27" s="10">
        <f t="shared" si="0"/>
        <v>14.535511607910578</v>
      </c>
      <c r="G27" s="1"/>
      <c r="H27" s="1"/>
      <c r="I27" s="1"/>
    </row>
    <row r="28" spans="1:9" x14ac:dyDescent="0.25">
      <c r="A28" s="11" t="s">
        <v>65</v>
      </c>
      <c r="B28" s="34">
        <v>266557</v>
      </c>
      <c r="C28" s="34">
        <v>260202</v>
      </c>
      <c r="D28" s="34">
        <v>2799348</v>
      </c>
      <c r="E28" s="34">
        <v>2899991</v>
      </c>
      <c r="F28" s="13">
        <f t="shared" si="0"/>
        <v>3.5952300321360582</v>
      </c>
      <c r="G28" s="1"/>
      <c r="H28" s="1"/>
      <c r="I28" s="1"/>
    </row>
    <row r="29" spans="1:9" x14ac:dyDescent="0.25">
      <c r="A29" s="8" t="s">
        <v>66</v>
      </c>
      <c r="B29" s="33">
        <v>128339</v>
      </c>
      <c r="C29" s="33">
        <v>127835</v>
      </c>
      <c r="D29" s="33">
        <v>1098780</v>
      </c>
      <c r="E29" s="33">
        <v>1224188</v>
      </c>
      <c r="F29" s="10">
        <f t="shared" si="0"/>
        <v>11.413385755110212</v>
      </c>
      <c r="G29" s="1"/>
      <c r="H29" s="1"/>
      <c r="I29" s="1"/>
    </row>
    <row r="30" spans="1:9" x14ac:dyDescent="0.25">
      <c r="A30" s="11" t="s">
        <v>67</v>
      </c>
      <c r="B30" s="34">
        <v>25765</v>
      </c>
      <c r="C30" s="34">
        <v>25355</v>
      </c>
      <c r="D30" s="34">
        <v>222748</v>
      </c>
      <c r="E30" s="34">
        <v>262980</v>
      </c>
      <c r="F30" s="13">
        <f t="shared" si="0"/>
        <v>18.061666098012097</v>
      </c>
      <c r="G30" s="1"/>
      <c r="H30" s="1"/>
      <c r="I30" s="1"/>
    </row>
    <row r="31" spans="1:9" x14ac:dyDescent="0.25">
      <c r="A31" s="8" t="s">
        <v>68</v>
      </c>
      <c r="B31" s="33">
        <v>5017</v>
      </c>
      <c r="C31" s="33">
        <v>7685</v>
      </c>
      <c r="D31" s="33">
        <v>126867</v>
      </c>
      <c r="E31" s="33">
        <v>81320</v>
      </c>
      <c r="F31" s="10">
        <f t="shared" si="0"/>
        <v>-35.901377032640482</v>
      </c>
      <c r="G31" s="1"/>
      <c r="H31" s="1"/>
      <c r="I31" s="1"/>
    </row>
    <row r="32" spans="1:9" x14ac:dyDescent="0.25">
      <c r="A32" s="11" t="s">
        <v>69</v>
      </c>
      <c r="B32" s="34">
        <v>523728</v>
      </c>
      <c r="C32" s="34">
        <v>653825</v>
      </c>
      <c r="D32" s="34">
        <v>5881397</v>
      </c>
      <c r="E32" s="34">
        <v>7023798</v>
      </c>
      <c r="F32" s="13">
        <f t="shared" si="0"/>
        <v>19.423973589948105</v>
      </c>
      <c r="G32" s="1"/>
      <c r="H32" s="1"/>
      <c r="I32" s="1"/>
    </row>
    <row r="33" spans="1:9" x14ac:dyDescent="0.25">
      <c r="A33" s="8" t="s">
        <v>70</v>
      </c>
      <c r="B33" s="33">
        <v>65512</v>
      </c>
      <c r="C33" s="33">
        <v>71068</v>
      </c>
      <c r="D33" s="33">
        <v>874387</v>
      </c>
      <c r="E33" s="33">
        <v>766167</v>
      </c>
      <c r="F33" s="10">
        <f t="shared" si="0"/>
        <v>-12.376670741902615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3651866</v>
      </c>
      <c r="C35" s="15">
        <f t="shared" ref="C35:E35" si="1">SUM(C7:C34)</f>
        <v>3833561</v>
      </c>
      <c r="D35" s="15">
        <f t="shared" si="1"/>
        <v>40970415</v>
      </c>
      <c r="E35" s="15">
        <f t="shared" si="1"/>
        <v>44465242</v>
      </c>
      <c r="F35" s="16">
        <f t="shared" si="0"/>
        <v>8.5301235049730337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8989955</v>
      </c>
      <c r="G38" s="42">
        <f>LOOKUP(E38,$A$38:$A$65,$C$38:$C$65)</f>
        <v>8557699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90693</v>
      </c>
      <c r="C39" s="41">
        <f t="shared" ref="C39:C65" si="5">D8</f>
        <v>90537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8917847</v>
      </c>
      <c r="G39" s="42">
        <f t="shared" ref="G39:G65" si="8">LOOKUP(E39,$A$38:$A$65,$C$38:$C$65)</f>
        <v>7934082</v>
      </c>
    </row>
    <row r="40" spans="1:9" x14ac:dyDescent="0.25">
      <c r="A40" s="42" t="str">
        <f t="shared" si="3"/>
        <v>ALMERIA</v>
      </c>
      <c r="B40" s="41">
        <f t="shared" si="4"/>
        <v>302760</v>
      </c>
      <c r="C40" s="41">
        <f t="shared" si="5"/>
        <v>332018</v>
      </c>
      <c r="D40" s="41">
        <f t="shared" si="6"/>
        <v>17</v>
      </c>
      <c r="E40" s="42" t="str">
        <f t="shared" si="2"/>
        <v>VALENCIA</v>
      </c>
      <c r="F40" s="42">
        <f t="shared" si="7"/>
        <v>7023798</v>
      </c>
      <c r="G40" s="42">
        <f t="shared" si="8"/>
        <v>5881397</v>
      </c>
    </row>
    <row r="41" spans="1:9" x14ac:dyDescent="0.25">
      <c r="A41" s="42" t="str">
        <f t="shared" si="3"/>
        <v>AVILES</v>
      </c>
      <c r="B41" s="41">
        <f t="shared" si="4"/>
        <v>1759</v>
      </c>
      <c r="C41" s="41">
        <f t="shared" si="5"/>
        <v>0</v>
      </c>
      <c r="D41" s="41">
        <f t="shared" si="6"/>
        <v>24</v>
      </c>
      <c r="E41" s="42" t="str">
        <f t="shared" si="2"/>
        <v>BAHIA DE ALGECIRAS</v>
      </c>
      <c r="F41" s="42">
        <f t="shared" si="7"/>
        <v>5794867</v>
      </c>
      <c r="G41" s="42">
        <f t="shared" si="8"/>
        <v>5186518</v>
      </c>
    </row>
    <row r="42" spans="1:9" x14ac:dyDescent="0.25">
      <c r="A42" s="42" t="str">
        <f t="shared" si="3"/>
        <v>BAHIA DE ALGECIRAS</v>
      </c>
      <c r="B42" s="41">
        <f t="shared" si="4"/>
        <v>5794867</v>
      </c>
      <c r="C42" s="41">
        <f t="shared" si="5"/>
        <v>5186518</v>
      </c>
      <c r="D42" s="41">
        <f t="shared" si="6"/>
        <v>4</v>
      </c>
      <c r="E42" s="42" t="str">
        <f t="shared" si="2"/>
        <v>LAS PALMAS</v>
      </c>
      <c r="F42" s="42">
        <f t="shared" si="7"/>
        <v>3032457</v>
      </c>
      <c r="G42" s="42">
        <f t="shared" si="8"/>
        <v>2583805</v>
      </c>
    </row>
    <row r="43" spans="1:9" x14ac:dyDescent="0.25">
      <c r="A43" s="42" t="str">
        <f t="shared" si="3"/>
        <v>BAHIA DE CADIZ</v>
      </c>
      <c r="B43" s="41">
        <f t="shared" si="4"/>
        <v>676653</v>
      </c>
      <c r="C43" s="41">
        <f t="shared" si="5"/>
        <v>668421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2899991</v>
      </c>
      <c r="G43" s="42">
        <f t="shared" si="8"/>
        <v>2799348</v>
      </c>
    </row>
    <row r="44" spans="1:9" x14ac:dyDescent="0.25">
      <c r="A44" s="42" t="str">
        <f t="shared" si="3"/>
        <v>BALEARES</v>
      </c>
      <c r="B44" s="41">
        <f t="shared" si="4"/>
        <v>8917847</v>
      </c>
      <c r="C44" s="41">
        <f t="shared" si="5"/>
        <v>7934082</v>
      </c>
      <c r="D44" s="41">
        <f t="shared" si="6"/>
        <v>2</v>
      </c>
      <c r="E44" s="42" t="str">
        <f t="shared" si="2"/>
        <v>SANTANDER</v>
      </c>
      <c r="F44" s="42">
        <f t="shared" si="7"/>
        <v>1224188</v>
      </c>
      <c r="G44" s="42">
        <f t="shared" si="8"/>
        <v>1098780</v>
      </c>
    </row>
    <row r="45" spans="1:9" x14ac:dyDescent="0.25">
      <c r="A45" s="42" t="str">
        <f t="shared" si="3"/>
        <v>BARCELONA</v>
      </c>
      <c r="B45" s="41">
        <f t="shared" si="4"/>
        <v>8989955</v>
      </c>
      <c r="C45" s="41">
        <f t="shared" si="5"/>
        <v>8557699</v>
      </c>
      <c r="D45" s="41">
        <f t="shared" si="6"/>
        <v>1</v>
      </c>
      <c r="E45" s="42" t="str">
        <f t="shared" si="2"/>
        <v>CEUTA</v>
      </c>
      <c r="F45" s="42">
        <f t="shared" si="7"/>
        <v>880991</v>
      </c>
      <c r="G45" s="42">
        <f t="shared" si="8"/>
        <v>877522</v>
      </c>
    </row>
    <row r="46" spans="1:9" x14ac:dyDescent="0.25">
      <c r="A46" s="42" t="str">
        <f t="shared" si="3"/>
        <v>BILBAO</v>
      </c>
      <c r="B46" s="41">
        <f t="shared" si="4"/>
        <v>706894</v>
      </c>
      <c r="C46" s="41">
        <f t="shared" si="5"/>
        <v>824779</v>
      </c>
      <c r="D46" s="41">
        <f t="shared" si="6"/>
        <v>10</v>
      </c>
      <c r="E46" s="42" t="str">
        <f t="shared" si="2"/>
        <v>VIGO</v>
      </c>
      <c r="F46" s="42">
        <f t="shared" si="7"/>
        <v>766167</v>
      </c>
      <c r="G46" s="42">
        <f t="shared" si="8"/>
        <v>874387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4366</v>
      </c>
      <c r="D47" s="41">
        <f t="shared" si="6"/>
        <v>28</v>
      </c>
      <c r="E47" s="42" t="str">
        <f t="shared" si="2"/>
        <v>BILBAO</v>
      </c>
      <c r="F47" s="42">
        <f t="shared" si="7"/>
        <v>706894</v>
      </c>
      <c r="G47" s="42">
        <f t="shared" si="8"/>
        <v>824779</v>
      </c>
    </row>
    <row r="48" spans="1:9" x14ac:dyDescent="0.25">
      <c r="A48" s="42" t="str">
        <f t="shared" si="3"/>
        <v>CASTELLON</v>
      </c>
      <c r="B48" s="41">
        <f t="shared" si="4"/>
        <v>391511</v>
      </c>
      <c r="C48" s="41">
        <f t="shared" si="5"/>
        <v>430177</v>
      </c>
      <c r="D48" s="41">
        <f t="shared" si="6"/>
        <v>16</v>
      </c>
      <c r="E48" s="42" t="str">
        <f t="shared" si="2"/>
        <v>BAHIA DE CADIZ</v>
      </c>
      <c r="F48" s="42">
        <f t="shared" si="7"/>
        <v>676653</v>
      </c>
      <c r="G48" s="42">
        <f t="shared" si="8"/>
        <v>668421</v>
      </c>
    </row>
    <row r="49" spans="1:7" x14ac:dyDescent="0.25">
      <c r="A49" s="42" t="str">
        <f t="shared" si="3"/>
        <v>CEUTA</v>
      </c>
      <c r="B49" s="41">
        <f t="shared" si="4"/>
        <v>880991</v>
      </c>
      <c r="C49" s="41">
        <f t="shared" si="5"/>
        <v>877522</v>
      </c>
      <c r="D49" s="41">
        <f t="shared" si="6"/>
        <v>8</v>
      </c>
      <c r="E49" s="42" t="str">
        <f t="shared" si="2"/>
        <v>MELILLA</v>
      </c>
      <c r="F49" s="42">
        <f t="shared" si="7"/>
        <v>637433</v>
      </c>
      <c r="G49" s="42">
        <f t="shared" si="8"/>
        <v>636795</v>
      </c>
    </row>
    <row r="50" spans="1:7" x14ac:dyDescent="0.25">
      <c r="A50" s="42" t="str">
        <f t="shared" si="3"/>
        <v>FERROL-SAN CIBRAO</v>
      </c>
      <c r="B50" s="41">
        <f t="shared" si="4"/>
        <v>51600</v>
      </c>
      <c r="C50" s="41">
        <f t="shared" si="5"/>
        <v>45556</v>
      </c>
      <c r="D50" s="41">
        <f t="shared" si="6"/>
        <v>23</v>
      </c>
      <c r="E50" s="42" t="str">
        <f t="shared" si="2"/>
        <v>PASAIA</v>
      </c>
      <c r="F50" s="42">
        <f t="shared" si="7"/>
        <v>499518</v>
      </c>
      <c r="G50" s="42">
        <f t="shared" si="8"/>
        <v>436125</v>
      </c>
    </row>
    <row r="51" spans="1:7" x14ac:dyDescent="0.25">
      <c r="A51" s="42" t="str">
        <f t="shared" si="3"/>
        <v>GIJON</v>
      </c>
      <c r="B51" s="41">
        <f t="shared" si="4"/>
        <v>479294</v>
      </c>
      <c r="C51" s="41">
        <f t="shared" si="5"/>
        <v>614227</v>
      </c>
      <c r="D51" s="41">
        <f t="shared" si="6"/>
        <v>14</v>
      </c>
      <c r="E51" s="42" t="str">
        <f t="shared" si="2"/>
        <v>GIJON</v>
      </c>
      <c r="F51" s="42">
        <f t="shared" si="7"/>
        <v>479294</v>
      </c>
      <c r="G51" s="42">
        <f t="shared" si="8"/>
        <v>614227</v>
      </c>
    </row>
    <row r="52" spans="1:7" x14ac:dyDescent="0.25">
      <c r="A52" s="42" t="str">
        <f t="shared" si="3"/>
        <v>HUELVA</v>
      </c>
      <c r="B52" s="41">
        <f t="shared" si="4"/>
        <v>123426</v>
      </c>
      <c r="C52" s="41">
        <f t="shared" si="5"/>
        <v>142348</v>
      </c>
      <c r="D52" s="41">
        <f t="shared" si="6"/>
        <v>20</v>
      </c>
      <c r="E52" s="42" t="str">
        <f t="shared" si="2"/>
        <v>MALAGA</v>
      </c>
      <c r="F52" s="42">
        <f t="shared" si="7"/>
        <v>458967</v>
      </c>
      <c r="G52" s="42">
        <f t="shared" si="8"/>
        <v>453477</v>
      </c>
    </row>
    <row r="53" spans="1:7" x14ac:dyDescent="0.25">
      <c r="A53" s="42" t="str">
        <f t="shared" si="3"/>
        <v>LAS PALMAS</v>
      </c>
      <c r="B53" s="41">
        <f t="shared" si="4"/>
        <v>3032457</v>
      </c>
      <c r="C53" s="41">
        <f t="shared" si="5"/>
        <v>2583805</v>
      </c>
      <c r="D53" s="41">
        <f t="shared" si="6"/>
        <v>5</v>
      </c>
      <c r="E53" s="42" t="str">
        <f t="shared" si="2"/>
        <v>CASTELLON</v>
      </c>
      <c r="F53" s="42">
        <f t="shared" si="7"/>
        <v>391511</v>
      </c>
      <c r="G53" s="42">
        <f t="shared" si="8"/>
        <v>430177</v>
      </c>
    </row>
    <row r="54" spans="1:7" x14ac:dyDescent="0.25">
      <c r="A54" s="42" t="str">
        <f t="shared" si="3"/>
        <v>MALAGA</v>
      </c>
      <c r="B54" s="41">
        <f t="shared" si="4"/>
        <v>458967</v>
      </c>
      <c r="C54" s="41">
        <f t="shared" si="5"/>
        <v>453477</v>
      </c>
      <c r="D54" s="41">
        <f t="shared" si="6"/>
        <v>15</v>
      </c>
      <c r="E54" s="42" t="str">
        <f t="shared" si="2"/>
        <v>ALMERIA</v>
      </c>
      <c r="F54" s="42">
        <f t="shared" si="7"/>
        <v>302760</v>
      </c>
      <c r="G54" s="42">
        <f t="shared" si="8"/>
        <v>332018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262980</v>
      </c>
      <c r="G55" s="42">
        <f t="shared" si="8"/>
        <v>222748</v>
      </c>
    </row>
    <row r="56" spans="1:7" x14ac:dyDescent="0.25">
      <c r="A56" s="42" t="str">
        <f t="shared" si="3"/>
        <v>MELILLA</v>
      </c>
      <c r="B56" s="41">
        <f t="shared" si="4"/>
        <v>637433</v>
      </c>
      <c r="C56" s="41">
        <f t="shared" si="5"/>
        <v>636795</v>
      </c>
      <c r="D56" s="41">
        <f t="shared" si="6"/>
        <v>12</v>
      </c>
      <c r="E56" s="42" t="str">
        <f t="shared" si="2"/>
        <v>MOTRIL</v>
      </c>
      <c r="F56" s="42">
        <f t="shared" si="9"/>
        <v>170173</v>
      </c>
      <c r="G56" s="42">
        <f t="shared" si="8"/>
        <v>148436</v>
      </c>
    </row>
    <row r="57" spans="1:7" x14ac:dyDescent="0.25">
      <c r="A57" s="42" t="str">
        <f t="shared" si="3"/>
        <v>MOTRIL</v>
      </c>
      <c r="B57" s="41">
        <f t="shared" si="4"/>
        <v>170173</v>
      </c>
      <c r="C57" s="41">
        <f t="shared" si="5"/>
        <v>148436</v>
      </c>
      <c r="D57" s="41">
        <f t="shared" si="6"/>
        <v>19</v>
      </c>
      <c r="E57" s="42" t="str">
        <f t="shared" si="2"/>
        <v>HUELVA</v>
      </c>
      <c r="F57" s="42">
        <f t="shared" si="9"/>
        <v>123426</v>
      </c>
      <c r="G57" s="42">
        <f t="shared" si="8"/>
        <v>142348</v>
      </c>
    </row>
    <row r="58" spans="1:7" x14ac:dyDescent="0.25">
      <c r="A58" s="42" t="str">
        <f t="shared" si="3"/>
        <v>PASAIA</v>
      </c>
      <c r="B58" s="41">
        <f t="shared" si="4"/>
        <v>499518</v>
      </c>
      <c r="C58" s="41">
        <f t="shared" si="5"/>
        <v>436125</v>
      </c>
      <c r="D58" s="41">
        <f t="shared" si="6"/>
        <v>13</v>
      </c>
      <c r="E58" s="42" t="str">
        <f t="shared" si="2"/>
        <v>ALICANTE</v>
      </c>
      <c r="F58" s="42">
        <f t="shared" si="9"/>
        <v>90693</v>
      </c>
      <c r="G58" s="42">
        <f t="shared" si="8"/>
        <v>90537</v>
      </c>
    </row>
    <row r="59" spans="1:7" x14ac:dyDescent="0.25">
      <c r="A59" s="42" t="str">
        <f t="shared" si="3"/>
        <v>SANTA CRUZ DE TENERIFE</v>
      </c>
      <c r="B59" s="41">
        <f t="shared" si="4"/>
        <v>2899991</v>
      </c>
      <c r="C59" s="41">
        <f t="shared" si="5"/>
        <v>2799348</v>
      </c>
      <c r="D59" s="41">
        <f t="shared" si="6"/>
        <v>6</v>
      </c>
      <c r="E59" s="42" t="str">
        <f t="shared" si="2"/>
        <v>TARRAGONA</v>
      </c>
      <c r="F59" s="42">
        <f t="shared" si="9"/>
        <v>81320</v>
      </c>
      <c r="G59" s="42">
        <f t="shared" si="8"/>
        <v>126867</v>
      </c>
    </row>
    <row r="60" spans="1:7" x14ac:dyDescent="0.25">
      <c r="A60" s="42" t="str">
        <f t="shared" si="3"/>
        <v>SANTANDER</v>
      </c>
      <c r="B60" s="41">
        <f t="shared" si="4"/>
        <v>1224188</v>
      </c>
      <c r="C60" s="41">
        <f t="shared" si="5"/>
        <v>1098780</v>
      </c>
      <c r="D60" s="41">
        <f t="shared" si="6"/>
        <v>7</v>
      </c>
      <c r="E60" s="42" t="str">
        <f t="shared" si="2"/>
        <v>FERROL-SAN CIBRAO</v>
      </c>
      <c r="F60" s="42">
        <f t="shared" si="9"/>
        <v>51600</v>
      </c>
      <c r="G60" s="42">
        <f t="shared" si="8"/>
        <v>45556</v>
      </c>
    </row>
    <row r="61" spans="1:7" x14ac:dyDescent="0.25">
      <c r="A61" s="42" t="str">
        <f t="shared" si="3"/>
        <v>SEVILLA</v>
      </c>
      <c r="B61" s="41">
        <f t="shared" si="4"/>
        <v>262980</v>
      </c>
      <c r="C61" s="41">
        <f t="shared" si="5"/>
        <v>222748</v>
      </c>
      <c r="D61" s="41">
        <f t="shared" si="6"/>
        <v>18</v>
      </c>
      <c r="E61" s="42" t="str">
        <f t="shared" si="2"/>
        <v>AVILES</v>
      </c>
      <c r="F61" s="42">
        <f t="shared" si="9"/>
        <v>1759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81320</v>
      </c>
      <c r="C62" s="41">
        <f t="shared" si="5"/>
        <v>126867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7023798</v>
      </c>
      <c r="C63" s="41">
        <f t="shared" si="5"/>
        <v>5881397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766167</v>
      </c>
      <c r="C64" s="41">
        <f t="shared" si="5"/>
        <v>874387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330</v>
      </c>
      <c r="C7" s="35">
        <v>8</v>
      </c>
      <c r="D7" s="35">
        <v>4945</v>
      </c>
      <c r="E7" s="35">
        <v>1969</v>
      </c>
      <c r="F7" s="10">
        <f>((E7*100)/D7)-100</f>
        <v>-60.182002022244689</v>
      </c>
      <c r="G7" s="1"/>
      <c r="H7" s="1"/>
      <c r="I7" s="1"/>
    </row>
    <row r="8" spans="1:12" x14ac:dyDescent="0.25">
      <c r="A8" s="11" t="s">
        <v>45</v>
      </c>
      <c r="B8" s="36">
        <v>12844</v>
      </c>
      <c r="C8" s="36">
        <v>11609</v>
      </c>
      <c r="D8" s="36">
        <v>136948</v>
      </c>
      <c r="E8" s="36">
        <v>129024</v>
      </c>
      <c r="F8" s="13">
        <f t="shared" ref="F8:F35" si="0">((E8*100)/D8)-100</f>
        <v>-5.7861378041300355</v>
      </c>
      <c r="G8" s="1"/>
      <c r="H8" s="1"/>
      <c r="I8" s="1"/>
    </row>
    <row r="9" spans="1:12" x14ac:dyDescent="0.25">
      <c r="A9" s="8" t="s">
        <v>46</v>
      </c>
      <c r="B9" s="35">
        <v>617</v>
      </c>
      <c r="C9" s="35">
        <v>417</v>
      </c>
      <c r="D9" s="35">
        <v>6670</v>
      </c>
      <c r="E9" s="35">
        <v>5835</v>
      </c>
      <c r="F9" s="10">
        <f t="shared" si="0"/>
        <v>-12.518740629685155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385429</v>
      </c>
      <c r="C11" s="35">
        <v>351221</v>
      </c>
      <c r="D11" s="35">
        <v>3986988</v>
      </c>
      <c r="E11" s="35">
        <v>4217309</v>
      </c>
      <c r="F11" s="10">
        <f t="shared" si="0"/>
        <v>5.7768169856543352</v>
      </c>
      <c r="G11" s="1"/>
      <c r="H11" s="1"/>
      <c r="I11" s="1"/>
    </row>
    <row r="12" spans="1:12" x14ac:dyDescent="0.25">
      <c r="A12" s="11" t="s">
        <v>49</v>
      </c>
      <c r="B12" s="36">
        <v>8310</v>
      </c>
      <c r="C12" s="36">
        <v>7835.5</v>
      </c>
      <c r="D12" s="36">
        <v>83549</v>
      </c>
      <c r="E12" s="36">
        <v>79166</v>
      </c>
      <c r="F12" s="13">
        <f t="shared" si="0"/>
        <v>-5.2460232917210305</v>
      </c>
      <c r="G12" s="1"/>
      <c r="H12" s="1"/>
      <c r="I12" s="1"/>
    </row>
    <row r="13" spans="1:12" x14ac:dyDescent="0.25">
      <c r="A13" s="8" t="s">
        <v>50</v>
      </c>
      <c r="B13" s="35">
        <v>4267</v>
      </c>
      <c r="C13" s="35">
        <v>5137</v>
      </c>
      <c r="D13" s="35">
        <v>57156</v>
      </c>
      <c r="E13" s="35">
        <v>64332</v>
      </c>
      <c r="F13" s="10">
        <f t="shared" si="0"/>
        <v>12.555112324165435</v>
      </c>
      <c r="G13" s="1"/>
      <c r="H13" s="1"/>
      <c r="I13" s="1"/>
    </row>
    <row r="14" spans="1:12" x14ac:dyDescent="0.25">
      <c r="A14" s="11" t="s">
        <v>51</v>
      </c>
      <c r="B14" s="36">
        <v>125320.5</v>
      </c>
      <c r="C14" s="36">
        <v>162978.5</v>
      </c>
      <c r="D14" s="36">
        <v>1579115.5</v>
      </c>
      <c r="E14" s="36">
        <v>1724482.5</v>
      </c>
      <c r="F14" s="13">
        <f t="shared" si="0"/>
        <v>9.2055964240741162</v>
      </c>
      <c r="G14" s="1"/>
      <c r="H14" s="1"/>
      <c r="I14" s="1"/>
    </row>
    <row r="15" spans="1:12" x14ac:dyDescent="0.25">
      <c r="A15" s="8" t="s">
        <v>52</v>
      </c>
      <c r="B15" s="35">
        <v>48969.5</v>
      </c>
      <c r="C15" s="35">
        <v>51394.25</v>
      </c>
      <c r="D15" s="35">
        <v>551019.5</v>
      </c>
      <c r="E15" s="35">
        <v>570036.75</v>
      </c>
      <c r="F15" s="10">
        <f t="shared" si="0"/>
        <v>3.4512843919316794</v>
      </c>
      <c r="G15" s="1"/>
      <c r="H15" s="1"/>
      <c r="I15" s="1"/>
    </row>
    <row r="16" spans="1:12" x14ac:dyDescent="0.25">
      <c r="A16" s="11" t="s">
        <v>53</v>
      </c>
      <c r="B16" s="36">
        <v>6160</v>
      </c>
      <c r="C16" s="36">
        <v>6496</v>
      </c>
      <c r="D16" s="36">
        <v>72414</v>
      </c>
      <c r="E16" s="36">
        <v>83969</v>
      </c>
      <c r="F16" s="13">
        <f t="shared" si="0"/>
        <v>15.956859170878559</v>
      </c>
      <c r="G16" s="1"/>
      <c r="H16" s="1"/>
      <c r="I16" s="1"/>
    </row>
    <row r="17" spans="1:9" x14ac:dyDescent="0.25">
      <c r="A17" s="8" t="s">
        <v>54</v>
      </c>
      <c r="B17" s="35">
        <v>17372</v>
      </c>
      <c r="C17" s="35">
        <v>17147</v>
      </c>
      <c r="D17" s="35">
        <v>176807</v>
      </c>
      <c r="E17" s="35">
        <v>191214</v>
      </c>
      <c r="F17" s="10">
        <f t="shared" si="0"/>
        <v>8.1484330371535094</v>
      </c>
      <c r="G17" s="1"/>
      <c r="H17" s="1"/>
      <c r="I17" s="1"/>
    </row>
    <row r="18" spans="1:9" x14ac:dyDescent="0.25">
      <c r="A18" s="11" t="s">
        <v>55</v>
      </c>
      <c r="B18" s="36">
        <v>1764</v>
      </c>
      <c r="C18" s="36">
        <v>1658</v>
      </c>
      <c r="D18" s="36">
        <v>17366</v>
      </c>
      <c r="E18" s="36">
        <v>18068</v>
      </c>
      <c r="F18" s="13">
        <f t="shared" si="0"/>
        <v>4.0423816653230489</v>
      </c>
      <c r="G18" s="1"/>
      <c r="H18" s="1"/>
      <c r="I18" s="1"/>
    </row>
    <row r="19" spans="1:9" x14ac:dyDescent="0.25">
      <c r="A19" s="8" t="s">
        <v>56</v>
      </c>
      <c r="B19" s="35">
        <v>7</v>
      </c>
      <c r="C19" s="35">
        <v>28</v>
      </c>
      <c r="D19" s="35">
        <v>826</v>
      </c>
      <c r="E19" s="35">
        <v>752</v>
      </c>
      <c r="F19" s="10">
        <f t="shared" si="0"/>
        <v>-8.9588377723970893</v>
      </c>
      <c r="G19" s="1"/>
      <c r="H19" s="1"/>
      <c r="I19" s="1"/>
    </row>
    <row r="20" spans="1:9" x14ac:dyDescent="0.25">
      <c r="A20" s="11" t="s">
        <v>57</v>
      </c>
      <c r="B20" s="36">
        <v>5373</v>
      </c>
      <c r="C20" s="36">
        <v>4639</v>
      </c>
      <c r="D20" s="36">
        <v>57341</v>
      </c>
      <c r="E20" s="36">
        <v>49456</v>
      </c>
      <c r="F20" s="13">
        <f t="shared" si="0"/>
        <v>-13.751068171116657</v>
      </c>
      <c r="G20" s="1"/>
      <c r="H20" s="1"/>
      <c r="I20" s="1"/>
    </row>
    <row r="21" spans="1:9" x14ac:dyDescent="0.25">
      <c r="A21" s="8" t="s">
        <v>58</v>
      </c>
      <c r="B21" s="35">
        <v>508</v>
      </c>
      <c r="C21" s="35">
        <v>623</v>
      </c>
      <c r="D21" s="35">
        <v>1912</v>
      </c>
      <c r="E21" s="35">
        <v>4922</v>
      </c>
      <c r="F21" s="10">
        <f t="shared" si="0"/>
        <v>157.42677824267781</v>
      </c>
      <c r="G21" s="1"/>
      <c r="H21" s="1"/>
      <c r="I21" s="1"/>
    </row>
    <row r="22" spans="1:9" x14ac:dyDescent="0.25">
      <c r="A22" s="11" t="s">
        <v>59</v>
      </c>
      <c r="B22" s="36">
        <v>87473</v>
      </c>
      <c r="C22" s="36">
        <v>81968</v>
      </c>
      <c r="D22" s="36">
        <v>941240</v>
      </c>
      <c r="E22" s="36">
        <v>899587</v>
      </c>
      <c r="F22" s="13">
        <f t="shared" si="0"/>
        <v>-4.4253325400535459</v>
      </c>
      <c r="G22" s="1"/>
      <c r="H22" s="1"/>
      <c r="I22" s="1"/>
    </row>
    <row r="23" spans="1:9" x14ac:dyDescent="0.25">
      <c r="A23" s="8" t="s">
        <v>60</v>
      </c>
      <c r="B23" s="35">
        <v>24882</v>
      </c>
      <c r="C23" s="35">
        <v>2018</v>
      </c>
      <c r="D23" s="35">
        <v>258918</v>
      </c>
      <c r="E23" s="35">
        <v>84668</v>
      </c>
      <c r="F23" s="10">
        <f t="shared" si="0"/>
        <v>-67.299299392085516</v>
      </c>
      <c r="G23" s="1"/>
      <c r="H23" s="1"/>
      <c r="I23" s="1"/>
    </row>
    <row r="24" spans="1:9" x14ac:dyDescent="0.25">
      <c r="A24" s="11" t="s">
        <v>61</v>
      </c>
      <c r="B24" s="36">
        <v>2110</v>
      </c>
      <c r="C24" s="36">
        <v>2885</v>
      </c>
      <c r="D24" s="36">
        <v>27294</v>
      </c>
      <c r="E24" s="36">
        <v>26560</v>
      </c>
      <c r="F24" s="13">
        <f t="shared" si="0"/>
        <v>-2.6892357294643574</v>
      </c>
      <c r="G24" s="1"/>
      <c r="H24" s="1"/>
      <c r="I24" s="1"/>
    </row>
    <row r="25" spans="1:9" x14ac:dyDescent="0.25">
      <c r="A25" s="8" t="s">
        <v>62</v>
      </c>
      <c r="B25" s="35">
        <v>3679</v>
      </c>
      <c r="C25" s="35">
        <v>2738</v>
      </c>
      <c r="D25" s="35">
        <v>32781</v>
      </c>
      <c r="E25" s="35">
        <v>32695</v>
      </c>
      <c r="F25" s="10">
        <f t="shared" si="0"/>
        <v>-0.26234709130288536</v>
      </c>
      <c r="G25" s="1"/>
      <c r="H25" s="1"/>
      <c r="I25" s="1"/>
    </row>
    <row r="26" spans="1:9" x14ac:dyDescent="0.25">
      <c r="A26" s="11" t="s">
        <v>63</v>
      </c>
      <c r="B26" s="36">
        <v>558</v>
      </c>
      <c r="C26" s="36">
        <v>0</v>
      </c>
      <c r="D26" s="36">
        <v>5523</v>
      </c>
      <c r="E26" s="36">
        <v>1717</v>
      </c>
      <c r="F26" s="13">
        <f t="shared" si="0"/>
        <v>-68.911823284446854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27655</v>
      </c>
      <c r="C28" s="36">
        <v>27412</v>
      </c>
      <c r="D28" s="36">
        <v>282737</v>
      </c>
      <c r="E28" s="36">
        <v>294676</v>
      </c>
      <c r="F28" s="13">
        <f t="shared" si="0"/>
        <v>4.2226521466946281</v>
      </c>
      <c r="G28" s="1"/>
      <c r="H28" s="1"/>
      <c r="I28" s="1"/>
    </row>
    <row r="29" spans="1:9" x14ac:dyDescent="0.25">
      <c r="A29" s="8" t="s">
        <v>66</v>
      </c>
      <c r="B29" s="35">
        <v>92</v>
      </c>
      <c r="C29" s="35">
        <v>41</v>
      </c>
      <c r="D29" s="35">
        <v>1053</v>
      </c>
      <c r="E29" s="35">
        <v>703</v>
      </c>
      <c r="F29" s="10">
        <f t="shared" si="0"/>
        <v>-33.238366571699899</v>
      </c>
      <c r="G29" s="1"/>
      <c r="H29" s="1"/>
      <c r="I29" s="1"/>
    </row>
    <row r="30" spans="1:9" x14ac:dyDescent="0.25">
      <c r="A30" s="11" t="s">
        <v>67</v>
      </c>
      <c r="B30" s="36">
        <v>12943</v>
      </c>
      <c r="C30" s="36">
        <v>14722</v>
      </c>
      <c r="D30" s="36">
        <v>127823</v>
      </c>
      <c r="E30" s="36">
        <v>147907</v>
      </c>
      <c r="F30" s="13">
        <f t="shared" si="0"/>
        <v>15.712352237077837</v>
      </c>
      <c r="G30" s="1"/>
      <c r="H30" s="1"/>
      <c r="I30" s="1"/>
    </row>
    <row r="31" spans="1:9" x14ac:dyDescent="0.25">
      <c r="A31" s="8" t="s">
        <v>68</v>
      </c>
      <c r="B31" s="35">
        <v>10616</v>
      </c>
      <c r="C31" s="35">
        <v>9678</v>
      </c>
      <c r="D31" s="35">
        <v>136312</v>
      </c>
      <c r="E31" s="35">
        <v>140568</v>
      </c>
      <c r="F31" s="10">
        <f t="shared" si="0"/>
        <v>3.1222489582721948</v>
      </c>
      <c r="G31" s="1"/>
      <c r="H31" s="1"/>
      <c r="I31" s="1"/>
    </row>
    <row r="32" spans="1:9" x14ac:dyDescent="0.25">
      <c r="A32" s="11" t="s">
        <v>69</v>
      </c>
      <c r="B32" s="36">
        <v>334729</v>
      </c>
      <c r="C32" s="36">
        <v>340981</v>
      </c>
      <c r="D32" s="36">
        <v>3971584</v>
      </c>
      <c r="E32" s="36">
        <v>4043501</v>
      </c>
      <c r="F32" s="13">
        <f t="shared" si="0"/>
        <v>1.8107888439474067</v>
      </c>
      <c r="G32" s="1"/>
      <c r="H32" s="1"/>
      <c r="I32" s="1"/>
    </row>
    <row r="33" spans="1:9" x14ac:dyDescent="0.25">
      <c r="A33" s="8" t="s">
        <v>70</v>
      </c>
      <c r="B33" s="35">
        <v>15594</v>
      </c>
      <c r="C33" s="35">
        <v>16043.5</v>
      </c>
      <c r="D33" s="35">
        <v>191861</v>
      </c>
      <c r="E33" s="35">
        <v>185388.5</v>
      </c>
      <c r="F33" s="10">
        <f t="shared" si="0"/>
        <v>-3.3735360495358577</v>
      </c>
      <c r="G33" s="1"/>
      <c r="H33" s="1"/>
      <c r="I33" s="1"/>
    </row>
    <row r="34" spans="1:9" x14ac:dyDescent="0.25">
      <c r="A34" s="11" t="s">
        <v>71</v>
      </c>
      <c r="B34" s="36">
        <v>2707</v>
      </c>
      <c r="C34" s="36">
        <v>3089</v>
      </c>
      <c r="D34" s="36">
        <v>29865</v>
      </c>
      <c r="E34" s="36">
        <v>31023</v>
      </c>
      <c r="F34" s="13">
        <f t="shared" si="0"/>
        <v>3.8774485183324998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1140309</v>
      </c>
      <c r="C35" s="15">
        <f t="shared" ref="C35:E35" si="1">SUM(C7:C34)</f>
        <v>1122766.75</v>
      </c>
      <c r="D35" s="15">
        <f t="shared" si="1"/>
        <v>12740050</v>
      </c>
      <c r="E35" s="15">
        <f t="shared" si="1"/>
        <v>13029528.75</v>
      </c>
      <c r="F35" s="16">
        <f t="shared" si="0"/>
        <v>2.2721947716060811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1969</v>
      </c>
      <c r="C38" s="41">
        <f>D7</f>
        <v>4945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4217309</v>
      </c>
      <c r="G38" s="42">
        <f>LOOKUP(E38,$A$38:$A$65,$C$38:$C$65)</f>
        <v>3986988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129024</v>
      </c>
      <c r="C39" s="41">
        <f t="shared" ref="C39:C65" si="5">D8</f>
        <v>136948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4043501</v>
      </c>
      <c r="G39" s="42">
        <f t="shared" ref="G39:G65" si="8">LOOKUP(E39,$A$38:$A$65,$C$38:$C$65)</f>
        <v>3971584</v>
      </c>
    </row>
    <row r="40" spans="1:9" x14ac:dyDescent="0.25">
      <c r="A40" s="42" t="str">
        <f t="shared" si="3"/>
        <v>ALMERIA</v>
      </c>
      <c r="B40" s="41">
        <f t="shared" si="4"/>
        <v>5835</v>
      </c>
      <c r="C40" s="41">
        <f t="shared" si="5"/>
        <v>6670</v>
      </c>
      <c r="D40" s="41">
        <f t="shared" si="6"/>
        <v>21</v>
      </c>
      <c r="E40" s="42" t="str">
        <f t="shared" si="2"/>
        <v>BARCELONA</v>
      </c>
      <c r="F40" s="42">
        <f t="shared" si="7"/>
        <v>1724482.5</v>
      </c>
      <c r="G40" s="42">
        <f t="shared" si="8"/>
        <v>1579115.5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899587</v>
      </c>
      <c r="G41" s="42">
        <f t="shared" si="8"/>
        <v>941240</v>
      </c>
    </row>
    <row r="42" spans="1:9" x14ac:dyDescent="0.25">
      <c r="A42" s="42" t="str">
        <f t="shared" si="3"/>
        <v>BAHIA DE ALGECIRAS</v>
      </c>
      <c r="B42" s="41">
        <f t="shared" si="4"/>
        <v>4217309</v>
      </c>
      <c r="C42" s="41">
        <f t="shared" si="5"/>
        <v>3986988</v>
      </c>
      <c r="D42" s="41">
        <f t="shared" si="6"/>
        <v>1</v>
      </c>
      <c r="E42" s="42" t="str">
        <f t="shared" si="2"/>
        <v>BILBAO</v>
      </c>
      <c r="F42" s="42">
        <f t="shared" si="7"/>
        <v>570036.75</v>
      </c>
      <c r="G42" s="42">
        <f t="shared" si="8"/>
        <v>551019.5</v>
      </c>
    </row>
    <row r="43" spans="1:9" x14ac:dyDescent="0.25">
      <c r="A43" s="42" t="str">
        <f t="shared" si="3"/>
        <v>BAHIA DE CADIZ</v>
      </c>
      <c r="B43" s="41">
        <f t="shared" si="4"/>
        <v>79166</v>
      </c>
      <c r="C43" s="41">
        <f t="shared" si="5"/>
        <v>83549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294676</v>
      </c>
      <c r="G43" s="42">
        <f t="shared" si="8"/>
        <v>282737</v>
      </c>
    </row>
    <row r="44" spans="1:9" x14ac:dyDescent="0.25">
      <c r="A44" s="42" t="str">
        <f t="shared" si="3"/>
        <v>BALEARES</v>
      </c>
      <c r="B44" s="41">
        <f t="shared" si="4"/>
        <v>64332</v>
      </c>
      <c r="C44" s="41">
        <f t="shared" si="5"/>
        <v>57156</v>
      </c>
      <c r="D44" s="41">
        <f t="shared" si="6"/>
        <v>15</v>
      </c>
      <c r="E44" s="42" t="str">
        <f t="shared" si="2"/>
        <v>CASTELLON</v>
      </c>
      <c r="F44" s="42">
        <f t="shared" si="7"/>
        <v>191214</v>
      </c>
      <c r="G44" s="42">
        <f t="shared" si="8"/>
        <v>176807</v>
      </c>
    </row>
    <row r="45" spans="1:9" x14ac:dyDescent="0.25">
      <c r="A45" s="42" t="str">
        <f t="shared" si="3"/>
        <v>BARCELONA</v>
      </c>
      <c r="B45" s="41">
        <f t="shared" si="4"/>
        <v>1724482.5</v>
      </c>
      <c r="C45" s="41">
        <f t="shared" si="5"/>
        <v>1579115.5</v>
      </c>
      <c r="D45" s="41">
        <f t="shared" si="6"/>
        <v>3</v>
      </c>
      <c r="E45" s="42" t="str">
        <f t="shared" si="2"/>
        <v>VIGO</v>
      </c>
      <c r="F45" s="42">
        <f t="shared" si="7"/>
        <v>185388.5</v>
      </c>
      <c r="G45" s="42">
        <f t="shared" si="8"/>
        <v>191861</v>
      </c>
    </row>
    <row r="46" spans="1:9" x14ac:dyDescent="0.25">
      <c r="A46" s="42" t="str">
        <f t="shared" si="3"/>
        <v>BILBAO</v>
      </c>
      <c r="B46" s="41">
        <f t="shared" si="4"/>
        <v>570036.75</v>
      </c>
      <c r="C46" s="41">
        <f t="shared" si="5"/>
        <v>551019.5</v>
      </c>
      <c r="D46" s="41">
        <f t="shared" si="6"/>
        <v>5</v>
      </c>
      <c r="E46" s="42" t="str">
        <f t="shared" si="2"/>
        <v>SEVILLA</v>
      </c>
      <c r="F46" s="42">
        <f t="shared" si="7"/>
        <v>147907</v>
      </c>
      <c r="G46" s="42">
        <f t="shared" si="8"/>
        <v>127823</v>
      </c>
    </row>
    <row r="47" spans="1:9" x14ac:dyDescent="0.25">
      <c r="A47" s="42" t="str">
        <f t="shared" si="3"/>
        <v>CARTAGENA</v>
      </c>
      <c r="B47" s="41">
        <f t="shared" si="4"/>
        <v>83969</v>
      </c>
      <c r="C47" s="41">
        <f t="shared" si="5"/>
        <v>72414</v>
      </c>
      <c r="D47" s="41">
        <f t="shared" si="6"/>
        <v>13</v>
      </c>
      <c r="E47" s="42" t="str">
        <f t="shared" si="2"/>
        <v>TARRAGONA</v>
      </c>
      <c r="F47" s="42">
        <f t="shared" si="7"/>
        <v>140568</v>
      </c>
      <c r="G47" s="42">
        <f t="shared" si="8"/>
        <v>136312</v>
      </c>
    </row>
    <row r="48" spans="1:9" x14ac:dyDescent="0.25">
      <c r="A48" s="42" t="str">
        <f t="shared" si="3"/>
        <v>CASTELLON</v>
      </c>
      <c r="B48" s="41">
        <f t="shared" si="4"/>
        <v>191214</v>
      </c>
      <c r="C48" s="41">
        <f t="shared" si="5"/>
        <v>176807</v>
      </c>
      <c r="D48" s="41">
        <f t="shared" si="6"/>
        <v>7</v>
      </c>
      <c r="E48" s="42" t="str">
        <f t="shared" si="2"/>
        <v>ALICANTE</v>
      </c>
      <c r="F48" s="42">
        <f t="shared" si="7"/>
        <v>129024</v>
      </c>
      <c r="G48" s="42">
        <f t="shared" si="8"/>
        <v>136948</v>
      </c>
    </row>
    <row r="49" spans="1:7" x14ac:dyDescent="0.25">
      <c r="A49" s="42" t="str">
        <f t="shared" si="3"/>
        <v>CEUTA</v>
      </c>
      <c r="B49" s="41">
        <f t="shared" si="4"/>
        <v>18068</v>
      </c>
      <c r="C49" s="41">
        <f t="shared" si="5"/>
        <v>17366</v>
      </c>
      <c r="D49" s="41">
        <f t="shared" si="6"/>
        <v>20</v>
      </c>
      <c r="E49" s="42" t="str">
        <f t="shared" si="2"/>
        <v>MALAGA</v>
      </c>
      <c r="F49" s="42">
        <f t="shared" si="7"/>
        <v>84668</v>
      </c>
      <c r="G49" s="42">
        <f t="shared" si="8"/>
        <v>258918</v>
      </c>
    </row>
    <row r="50" spans="1:7" x14ac:dyDescent="0.25">
      <c r="A50" s="42" t="str">
        <f t="shared" si="3"/>
        <v>FERROL-SAN CIBRAO</v>
      </c>
      <c r="B50" s="41">
        <f t="shared" si="4"/>
        <v>752</v>
      </c>
      <c r="C50" s="41">
        <f t="shared" si="5"/>
        <v>826</v>
      </c>
      <c r="D50" s="41">
        <f t="shared" si="6"/>
        <v>25</v>
      </c>
      <c r="E50" s="42" t="str">
        <f t="shared" si="2"/>
        <v>CARTAGENA</v>
      </c>
      <c r="F50" s="42">
        <f t="shared" si="7"/>
        <v>83969</v>
      </c>
      <c r="G50" s="42">
        <f t="shared" si="8"/>
        <v>72414</v>
      </c>
    </row>
    <row r="51" spans="1:7" x14ac:dyDescent="0.25">
      <c r="A51" s="42" t="str">
        <f t="shared" si="3"/>
        <v>GIJON</v>
      </c>
      <c r="B51" s="41">
        <f t="shared" si="4"/>
        <v>49456</v>
      </c>
      <c r="C51" s="41">
        <f t="shared" si="5"/>
        <v>57341</v>
      </c>
      <c r="D51" s="41">
        <f t="shared" si="6"/>
        <v>16</v>
      </c>
      <c r="E51" s="42" t="str">
        <f t="shared" si="2"/>
        <v>BAHIA DE CADIZ</v>
      </c>
      <c r="F51" s="42">
        <f t="shared" si="7"/>
        <v>79166</v>
      </c>
      <c r="G51" s="42">
        <f t="shared" si="8"/>
        <v>83549</v>
      </c>
    </row>
    <row r="52" spans="1:7" x14ac:dyDescent="0.25">
      <c r="A52" s="42" t="str">
        <f t="shared" si="3"/>
        <v>HUELVA</v>
      </c>
      <c r="B52" s="41">
        <f t="shared" si="4"/>
        <v>4922</v>
      </c>
      <c r="C52" s="41">
        <f t="shared" si="5"/>
        <v>1912</v>
      </c>
      <c r="D52" s="41">
        <f t="shared" si="6"/>
        <v>22</v>
      </c>
      <c r="E52" s="42" t="str">
        <f t="shared" si="2"/>
        <v>BALEARES</v>
      </c>
      <c r="F52" s="42">
        <f t="shared" si="7"/>
        <v>64332</v>
      </c>
      <c r="G52" s="42">
        <f t="shared" si="8"/>
        <v>57156</v>
      </c>
    </row>
    <row r="53" spans="1:7" x14ac:dyDescent="0.25">
      <c r="A53" s="42" t="str">
        <f t="shared" si="3"/>
        <v>LAS PALMAS</v>
      </c>
      <c r="B53" s="41">
        <f t="shared" si="4"/>
        <v>899587</v>
      </c>
      <c r="C53" s="41">
        <f t="shared" si="5"/>
        <v>941240</v>
      </c>
      <c r="D53" s="41">
        <f t="shared" si="6"/>
        <v>4</v>
      </c>
      <c r="E53" s="42" t="str">
        <f t="shared" si="2"/>
        <v>GIJON</v>
      </c>
      <c r="F53" s="42">
        <f t="shared" si="7"/>
        <v>49456</v>
      </c>
      <c r="G53" s="42">
        <f t="shared" si="8"/>
        <v>57341</v>
      </c>
    </row>
    <row r="54" spans="1:7" x14ac:dyDescent="0.25">
      <c r="A54" s="42" t="str">
        <f t="shared" si="3"/>
        <v>MALAGA</v>
      </c>
      <c r="B54" s="41">
        <f t="shared" si="4"/>
        <v>84668</v>
      </c>
      <c r="C54" s="41">
        <f t="shared" si="5"/>
        <v>258918</v>
      </c>
      <c r="D54" s="41">
        <f t="shared" si="6"/>
        <v>12</v>
      </c>
      <c r="E54" s="42" t="str">
        <f t="shared" si="2"/>
        <v>MELILLA</v>
      </c>
      <c r="F54" s="42">
        <f t="shared" si="7"/>
        <v>32695</v>
      </c>
      <c r="G54" s="42">
        <f t="shared" si="8"/>
        <v>32781</v>
      </c>
    </row>
    <row r="55" spans="1:7" x14ac:dyDescent="0.25">
      <c r="A55" s="42" t="str">
        <f t="shared" si="3"/>
        <v>MARIN Y RIA DE PONTEVEDRA</v>
      </c>
      <c r="B55" s="41">
        <f t="shared" si="4"/>
        <v>26560</v>
      </c>
      <c r="C55" s="41">
        <f t="shared" si="5"/>
        <v>27294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31023</v>
      </c>
      <c r="G55" s="42">
        <f t="shared" si="8"/>
        <v>29865</v>
      </c>
    </row>
    <row r="56" spans="1:7" x14ac:dyDescent="0.25">
      <c r="A56" s="42" t="str">
        <f t="shared" si="3"/>
        <v>MELILLA</v>
      </c>
      <c r="B56" s="41">
        <f t="shared" si="4"/>
        <v>32695</v>
      </c>
      <c r="C56" s="41">
        <f t="shared" si="5"/>
        <v>32781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26560</v>
      </c>
      <c r="G56" s="42">
        <f t="shared" si="8"/>
        <v>27294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5523</v>
      </c>
      <c r="D57" s="41">
        <f t="shared" si="6"/>
        <v>24</v>
      </c>
      <c r="E57" s="42" t="str">
        <f t="shared" si="2"/>
        <v>CEUTA</v>
      </c>
      <c r="F57" s="42">
        <f t="shared" si="9"/>
        <v>18068</v>
      </c>
      <c r="G57" s="42">
        <f t="shared" si="8"/>
        <v>17366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5835</v>
      </c>
      <c r="G58" s="42">
        <f t="shared" si="8"/>
        <v>6670</v>
      </c>
    </row>
    <row r="59" spans="1:7" x14ac:dyDescent="0.25">
      <c r="A59" s="42" t="str">
        <f t="shared" si="3"/>
        <v>SANTA CRUZ DE TENERIFE</v>
      </c>
      <c r="B59" s="41">
        <f t="shared" si="4"/>
        <v>294676</v>
      </c>
      <c r="C59" s="41">
        <f t="shared" si="5"/>
        <v>282737</v>
      </c>
      <c r="D59" s="41">
        <f t="shared" si="6"/>
        <v>6</v>
      </c>
      <c r="E59" s="42" t="str">
        <f t="shared" si="2"/>
        <v>HUELVA</v>
      </c>
      <c r="F59" s="42">
        <f t="shared" si="9"/>
        <v>4922</v>
      </c>
      <c r="G59" s="42">
        <f t="shared" si="8"/>
        <v>1912</v>
      </c>
    </row>
    <row r="60" spans="1:7" x14ac:dyDescent="0.25">
      <c r="A60" s="42" t="str">
        <f t="shared" si="3"/>
        <v>SANTANDER</v>
      </c>
      <c r="B60" s="41">
        <f t="shared" si="4"/>
        <v>703</v>
      </c>
      <c r="C60" s="41">
        <f t="shared" si="5"/>
        <v>1053</v>
      </c>
      <c r="D60" s="41">
        <f t="shared" si="6"/>
        <v>26</v>
      </c>
      <c r="E60" s="42" t="str">
        <f t="shared" si="2"/>
        <v>A CORUÑA</v>
      </c>
      <c r="F60" s="42">
        <f t="shared" si="9"/>
        <v>1969</v>
      </c>
      <c r="G60" s="42">
        <f t="shared" si="8"/>
        <v>4945</v>
      </c>
    </row>
    <row r="61" spans="1:7" x14ac:dyDescent="0.25">
      <c r="A61" s="42" t="str">
        <f t="shared" si="3"/>
        <v>SEVILLA</v>
      </c>
      <c r="B61" s="41">
        <f t="shared" si="4"/>
        <v>147907</v>
      </c>
      <c r="C61" s="41">
        <f t="shared" si="5"/>
        <v>127823</v>
      </c>
      <c r="D61" s="41">
        <f t="shared" si="6"/>
        <v>9</v>
      </c>
      <c r="E61" s="42" t="str">
        <f t="shared" si="2"/>
        <v>MOTRIL</v>
      </c>
      <c r="F61" s="42">
        <f t="shared" si="9"/>
        <v>1717</v>
      </c>
      <c r="G61" s="42">
        <f t="shared" si="8"/>
        <v>5523</v>
      </c>
    </row>
    <row r="62" spans="1:7" x14ac:dyDescent="0.25">
      <c r="A62" s="42" t="str">
        <f t="shared" si="3"/>
        <v>TARRAGONA</v>
      </c>
      <c r="B62" s="41">
        <f t="shared" si="4"/>
        <v>140568</v>
      </c>
      <c r="C62" s="41">
        <f t="shared" si="5"/>
        <v>136312</v>
      </c>
      <c r="D62" s="41">
        <f t="shared" si="6"/>
        <v>10</v>
      </c>
      <c r="E62" s="42" t="str">
        <f t="shared" si="2"/>
        <v>FERROL-SAN CIBRAO</v>
      </c>
      <c r="F62" s="42">
        <f t="shared" si="9"/>
        <v>752</v>
      </c>
      <c r="G62" s="42">
        <f t="shared" si="8"/>
        <v>826</v>
      </c>
    </row>
    <row r="63" spans="1:7" x14ac:dyDescent="0.25">
      <c r="A63" s="42" t="str">
        <f t="shared" si="3"/>
        <v>VALENCIA</v>
      </c>
      <c r="B63" s="41">
        <f t="shared" si="4"/>
        <v>4043501</v>
      </c>
      <c r="C63" s="41">
        <f t="shared" si="5"/>
        <v>3971584</v>
      </c>
      <c r="D63" s="41">
        <f t="shared" si="6"/>
        <v>2</v>
      </c>
      <c r="E63" s="42" t="str">
        <f t="shared" si="2"/>
        <v>SANTANDER</v>
      </c>
      <c r="F63" s="42">
        <f t="shared" si="9"/>
        <v>703</v>
      </c>
      <c r="G63" s="42">
        <f t="shared" si="8"/>
        <v>1053</v>
      </c>
    </row>
    <row r="64" spans="1:7" x14ac:dyDescent="0.25">
      <c r="A64" s="42" t="str">
        <f t="shared" si="3"/>
        <v>VIGO</v>
      </c>
      <c r="B64" s="41">
        <f t="shared" si="4"/>
        <v>185388.5</v>
      </c>
      <c r="C64" s="41">
        <f t="shared" si="5"/>
        <v>191861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31023</v>
      </c>
      <c r="C65" s="41">
        <f t="shared" si="5"/>
        <v>29865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7</v>
      </c>
      <c r="D7" s="37">
        <v>0</v>
      </c>
      <c r="E7" s="37">
        <v>7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148</v>
      </c>
      <c r="C8" s="38">
        <v>18</v>
      </c>
      <c r="D8" s="38">
        <v>1539</v>
      </c>
      <c r="E8" s="38">
        <v>1522</v>
      </c>
      <c r="F8" s="13">
        <f t="shared" ref="F8:F35" si="0">((E8*100)/D8)-100</f>
        <v>-1.1046133853151332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351263</v>
      </c>
      <c r="C11" s="37">
        <v>323534</v>
      </c>
      <c r="D11" s="37">
        <v>3623809</v>
      </c>
      <c r="E11" s="37">
        <v>3883984</v>
      </c>
      <c r="F11" s="10">
        <f t="shared" si="0"/>
        <v>7.1796002493508837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5</v>
      </c>
      <c r="E12" s="38">
        <v>200</v>
      </c>
      <c r="F12" s="13">
        <f t="shared" si="0"/>
        <v>3900</v>
      </c>
      <c r="G12" s="1"/>
      <c r="H12" s="1"/>
      <c r="I12" s="1"/>
    </row>
    <row r="13" spans="1:12" x14ac:dyDescent="0.25">
      <c r="A13" s="8" t="s">
        <v>50</v>
      </c>
      <c r="B13" s="37">
        <v>7</v>
      </c>
      <c r="C13" s="37">
        <v>0</v>
      </c>
      <c r="D13" s="37">
        <v>18</v>
      </c>
      <c r="E13" s="37">
        <v>32</v>
      </c>
      <c r="F13" s="10">
        <f t="shared" si="0"/>
        <v>77.777777777777771</v>
      </c>
      <c r="G13" s="1"/>
      <c r="H13" s="1"/>
      <c r="I13" s="1"/>
    </row>
    <row r="14" spans="1:12" x14ac:dyDescent="0.25">
      <c r="A14" s="11" t="s">
        <v>51</v>
      </c>
      <c r="B14" s="38">
        <v>18567.5</v>
      </c>
      <c r="C14" s="38">
        <v>26383.5</v>
      </c>
      <c r="D14" s="38">
        <v>250819.5</v>
      </c>
      <c r="E14" s="38">
        <v>282340</v>
      </c>
      <c r="F14" s="13">
        <f t="shared" si="0"/>
        <v>12.567005356441584</v>
      </c>
      <c r="G14" s="1"/>
      <c r="H14" s="1"/>
      <c r="I14" s="1"/>
    </row>
    <row r="15" spans="1:12" x14ac:dyDescent="0.25">
      <c r="A15" s="8" t="s">
        <v>52</v>
      </c>
      <c r="B15" s="37">
        <v>60</v>
      </c>
      <c r="C15" s="37">
        <v>117</v>
      </c>
      <c r="D15" s="37">
        <v>907.25</v>
      </c>
      <c r="E15" s="37">
        <v>1886.75</v>
      </c>
      <c r="F15" s="10">
        <f t="shared" si="0"/>
        <v>107.96362634334528</v>
      </c>
      <c r="G15" s="1"/>
      <c r="H15" s="1"/>
      <c r="I15" s="1"/>
    </row>
    <row r="16" spans="1:12" x14ac:dyDescent="0.25">
      <c r="A16" s="11" t="s">
        <v>53</v>
      </c>
      <c r="B16" s="38">
        <v>208</v>
      </c>
      <c r="C16" s="38">
        <v>0</v>
      </c>
      <c r="D16" s="38">
        <v>208</v>
      </c>
      <c r="E16" s="38">
        <v>213</v>
      </c>
      <c r="F16" s="13">
        <f t="shared" si="0"/>
        <v>2.4038461538461604</v>
      </c>
      <c r="G16" s="1"/>
      <c r="H16" s="1"/>
      <c r="I16" s="1"/>
    </row>
    <row r="17" spans="1:9" x14ac:dyDescent="0.25">
      <c r="A17" s="8" t="s">
        <v>54</v>
      </c>
      <c r="B17" s="37">
        <v>192</v>
      </c>
      <c r="C17" s="37">
        <v>269</v>
      </c>
      <c r="D17" s="37">
        <v>1858</v>
      </c>
      <c r="E17" s="37">
        <v>8706</v>
      </c>
      <c r="F17" s="10">
        <f t="shared" si="0"/>
        <v>368.56835306781488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40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49545</v>
      </c>
      <c r="C22" s="38">
        <v>44226</v>
      </c>
      <c r="D22" s="38">
        <v>561675</v>
      </c>
      <c r="E22" s="38">
        <v>493076</v>
      </c>
      <c r="F22" s="13">
        <f t="shared" si="0"/>
        <v>-12.213290603996967</v>
      </c>
      <c r="G22" s="1"/>
      <c r="H22" s="1"/>
      <c r="I22" s="1"/>
    </row>
    <row r="23" spans="1:9" x14ac:dyDescent="0.25">
      <c r="A23" s="8" t="s">
        <v>60</v>
      </c>
      <c r="B23" s="37">
        <v>21432</v>
      </c>
      <c r="C23" s="37">
        <v>0</v>
      </c>
      <c r="D23" s="37">
        <v>227030</v>
      </c>
      <c r="E23" s="37">
        <v>50735</v>
      </c>
      <c r="F23" s="10">
        <f t="shared" si="0"/>
        <v>-77.652733118971057</v>
      </c>
      <c r="G23" s="1"/>
      <c r="H23" s="1"/>
      <c r="I23" s="1"/>
    </row>
    <row r="24" spans="1:9" x14ac:dyDescent="0.25">
      <c r="A24" s="11" t="s">
        <v>61</v>
      </c>
      <c r="B24" s="38">
        <v>24</v>
      </c>
      <c r="C24" s="38">
        <v>734</v>
      </c>
      <c r="D24" s="38">
        <v>2806</v>
      </c>
      <c r="E24" s="38">
        <v>3663</v>
      </c>
      <c r="F24" s="13">
        <f t="shared" si="0"/>
        <v>30.541696364932278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291</v>
      </c>
      <c r="C28" s="38">
        <v>135</v>
      </c>
      <c r="D28" s="38">
        <v>2792</v>
      </c>
      <c r="E28" s="38">
        <v>2781</v>
      </c>
      <c r="F28" s="13">
        <f t="shared" si="0"/>
        <v>-0.39398280802292618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4372</v>
      </c>
      <c r="C31" s="37">
        <v>3480</v>
      </c>
      <c r="D31" s="37">
        <v>68034</v>
      </c>
      <c r="E31" s="37">
        <v>59194</v>
      </c>
      <c r="F31" s="10">
        <f t="shared" si="0"/>
        <v>-12.993503248375816</v>
      </c>
      <c r="G31" s="1"/>
      <c r="H31" s="1"/>
      <c r="I31" s="1"/>
    </row>
    <row r="32" spans="1:9" x14ac:dyDescent="0.25">
      <c r="A32" s="11" t="s">
        <v>69</v>
      </c>
      <c r="B32" s="38">
        <v>179358</v>
      </c>
      <c r="C32" s="38">
        <v>187247</v>
      </c>
      <c r="D32" s="38">
        <v>1966804</v>
      </c>
      <c r="E32" s="38">
        <v>2143199</v>
      </c>
      <c r="F32" s="13">
        <f t="shared" si="0"/>
        <v>8.9686110054687731</v>
      </c>
      <c r="G32" s="1"/>
      <c r="H32" s="1"/>
      <c r="I32" s="1"/>
    </row>
    <row r="33" spans="1:9" x14ac:dyDescent="0.25">
      <c r="A33" s="8" t="s">
        <v>70</v>
      </c>
      <c r="B33" s="37">
        <v>506</v>
      </c>
      <c r="C33" s="37">
        <v>433</v>
      </c>
      <c r="D33" s="37">
        <v>7143</v>
      </c>
      <c r="E33" s="37">
        <v>5358</v>
      </c>
      <c r="F33" s="10">
        <f t="shared" si="0"/>
        <v>-24.989500209995796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625973.5</v>
      </c>
      <c r="C35" s="15">
        <f t="shared" ref="C35:E35" si="1">SUM(C7:C34)</f>
        <v>586583.5</v>
      </c>
      <c r="D35" s="15">
        <f t="shared" si="1"/>
        <v>6715487.75</v>
      </c>
      <c r="E35" s="15">
        <f t="shared" si="1"/>
        <v>6936916.75</v>
      </c>
      <c r="F35" s="16">
        <f t="shared" si="0"/>
        <v>3.2972884210830387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</v>
      </c>
      <c r="C38" s="41">
        <f>D7</f>
        <v>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3883984</v>
      </c>
      <c r="G38" s="42">
        <f>LOOKUP(E38,$A$38:$A$65,$C$38:$C$65)</f>
        <v>3623809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1522</v>
      </c>
      <c r="C39" s="41">
        <f t="shared" ref="C39:C65" si="5">D8</f>
        <v>1539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2143199</v>
      </c>
      <c r="G39" s="42">
        <f t="shared" ref="G39:G65" si="8">LOOKUP(E39,$A$38:$A$65,$C$38:$C$65)</f>
        <v>1966804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493076</v>
      </c>
      <c r="G40" s="42">
        <f t="shared" si="8"/>
        <v>561675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282340</v>
      </c>
      <c r="G41" s="42">
        <f t="shared" si="8"/>
        <v>250819.5</v>
      </c>
    </row>
    <row r="42" spans="1:9" x14ac:dyDescent="0.25">
      <c r="A42" s="42" t="str">
        <f t="shared" si="3"/>
        <v>BAHIA DE ALGECIRAS</v>
      </c>
      <c r="B42" s="41">
        <f t="shared" si="4"/>
        <v>3883984</v>
      </c>
      <c r="C42" s="41">
        <f t="shared" si="5"/>
        <v>3623809</v>
      </c>
      <c r="D42" s="41">
        <f t="shared" si="6"/>
        <v>1</v>
      </c>
      <c r="E42" s="42" t="str">
        <f t="shared" si="2"/>
        <v>TARRAGONA</v>
      </c>
      <c r="F42" s="42">
        <f t="shared" si="7"/>
        <v>59194</v>
      </c>
      <c r="G42" s="42">
        <f t="shared" si="8"/>
        <v>68034</v>
      </c>
    </row>
    <row r="43" spans="1:9" x14ac:dyDescent="0.25">
      <c r="A43" s="42" t="str">
        <f t="shared" si="3"/>
        <v>BAHIA DE CADIZ</v>
      </c>
      <c r="B43" s="41">
        <f t="shared" si="4"/>
        <v>200</v>
      </c>
      <c r="C43" s="41">
        <f t="shared" si="5"/>
        <v>5</v>
      </c>
      <c r="D43" s="41">
        <f t="shared" si="6"/>
        <v>14</v>
      </c>
      <c r="E43" s="42" t="str">
        <f t="shared" si="2"/>
        <v>MALAGA</v>
      </c>
      <c r="F43" s="42">
        <f t="shared" si="7"/>
        <v>50735</v>
      </c>
      <c r="G43" s="42">
        <f t="shared" si="8"/>
        <v>227030</v>
      </c>
    </row>
    <row r="44" spans="1:9" x14ac:dyDescent="0.25">
      <c r="A44" s="42" t="str">
        <f t="shared" si="3"/>
        <v>BALEARES</v>
      </c>
      <c r="B44" s="41">
        <f t="shared" si="4"/>
        <v>32</v>
      </c>
      <c r="C44" s="41">
        <f t="shared" si="5"/>
        <v>18</v>
      </c>
      <c r="D44" s="41">
        <f t="shared" si="6"/>
        <v>15</v>
      </c>
      <c r="E44" s="42" t="str">
        <f t="shared" si="2"/>
        <v>CASTELLON</v>
      </c>
      <c r="F44" s="42">
        <f t="shared" si="7"/>
        <v>8706</v>
      </c>
      <c r="G44" s="42">
        <f t="shared" si="8"/>
        <v>1858</v>
      </c>
    </row>
    <row r="45" spans="1:9" x14ac:dyDescent="0.25">
      <c r="A45" s="42" t="str">
        <f t="shared" si="3"/>
        <v>BARCELONA</v>
      </c>
      <c r="B45" s="41">
        <f t="shared" si="4"/>
        <v>282340</v>
      </c>
      <c r="C45" s="41">
        <f t="shared" si="5"/>
        <v>250819.5</v>
      </c>
      <c r="D45" s="41">
        <f t="shared" si="6"/>
        <v>4</v>
      </c>
      <c r="E45" s="42" t="str">
        <f t="shared" si="2"/>
        <v>VIGO</v>
      </c>
      <c r="F45" s="42">
        <f t="shared" si="7"/>
        <v>5358</v>
      </c>
      <c r="G45" s="42">
        <f t="shared" si="8"/>
        <v>7143</v>
      </c>
    </row>
    <row r="46" spans="1:9" x14ac:dyDescent="0.25">
      <c r="A46" s="42" t="str">
        <f t="shared" si="3"/>
        <v>BILBAO</v>
      </c>
      <c r="B46" s="41">
        <f t="shared" si="4"/>
        <v>1886.75</v>
      </c>
      <c r="C46" s="41">
        <f t="shared" si="5"/>
        <v>907.25</v>
      </c>
      <c r="D46" s="41">
        <f t="shared" si="6"/>
        <v>11</v>
      </c>
      <c r="E46" s="42" t="str">
        <f t="shared" si="2"/>
        <v>MARIN Y RIA DE PONTEVEDRA</v>
      </c>
      <c r="F46" s="42">
        <f t="shared" si="7"/>
        <v>3663</v>
      </c>
      <c r="G46" s="42">
        <f t="shared" si="8"/>
        <v>2806</v>
      </c>
    </row>
    <row r="47" spans="1:9" x14ac:dyDescent="0.25">
      <c r="A47" s="42" t="str">
        <f t="shared" si="3"/>
        <v>CARTAGENA</v>
      </c>
      <c r="B47" s="41">
        <f t="shared" si="4"/>
        <v>213</v>
      </c>
      <c r="C47" s="41">
        <f t="shared" si="5"/>
        <v>208</v>
      </c>
      <c r="D47" s="41">
        <f t="shared" si="6"/>
        <v>13</v>
      </c>
      <c r="E47" s="42" t="str">
        <f t="shared" si="2"/>
        <v>SANTA CRUZ DE TENERIFE</v>
      </c>
      <c r="F47" s="42">
        <f t="shared" si="7"/>
        <v>2781</v>
      </c>
      <c r="G47" s="42">
        <f t="shared" si="8"/>
        <v>2792</v>
      </c>
    </row>
    <row r="48" spans="1:9" x14ac:dyDescent="0.25">
      <c r="A48" s="42" t="str">
        <f t="shared" si="3"/>
        <v>CASTELLON</v>
      </c>
      <c r="B48" s="41">
        <f t="shared" si="4"/>
        <v>8706</v>
      </c>
      <c r="C48" s="41">
        <f t="shared" si="5"/>
        <v>1858</v>
      </c>
      <c r="D48" s="41">
        <f t="shared" si="6"/>
        <v>7</v>
      </c>
      <c r="E48" s="42" t="str">
        <f t="shared" si="2"/>
        <v>BILBAO</v>
      </c>
      <c r="F48" s="42">
        <f t="shared" si="7"/>
        <v>1886.75</v>
      </c>
      <c r="G48" s="42">
        <f t="shared" si="8"/>
        <v>907.25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1522</v>
      </c>
      <c r="G49" s="42">
        <f t="shared" si="8"/>
        <v>1539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213</v>
      </c>
      <c r="G50" s="42">
        <f t="shared" si="8"/>
        <v>208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40</v>
      </c>
      <c r="D51" s="41">
        <f t="shared" si="6"/>
        <v>28</v>
      </c>
      <c r="E51" s="42" t="str">
        <f t="shared" si="2"/>
        <v>BAHIA DE CADIZ</v>
      </c>
      <c r="F51" s="42">
        <f t="shared" si="7"/>
        <v>200</v>
      </c>
      <c r="G51" s="42">
        <f t="shared" si="8"/>
        <v>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32</v>
      </c>
      <c r="G52" s="42">
        <f t="shared" si="8"/>
        <v>18</v>
      </c>
    </row>
    <row r="53" spans="1:7" x14ac:dyDescent="0.25">
      <c r="A53" s="42" t="str">
        <f t="shared" si="3"/>
        <v>LAS PALMAS</v>
      </c>
      <c r="B53" s="41">
        <f t="shared" si="4"/>
        <v>493076</v>
      </c>
      <c r="C53" s="41">
        <f t="shared" si="5"/>
        <v>561675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50735</v>
      </c>
      <c r="C54" s="41">
        <f t="shared" si="5"/>
        <v>227030</v>
      </c>
      <c r="D54" s="41">
        <f t="shared" si="6"/>
        <v>6</v>
      </c>
      <c r="E54" s="42" t="str">
        <f t="shared" si="2"/>
        <v>MOTRIL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3663</v>
      </c>
      <c r="C55" s="41">
        <f t="shared" si="5"/>
        <v>2806</v>
      </c>
      <c r="D55" s="41">
        <f t="shared" si="6"/>
        <v>9</v>
      </c>
      <c r="E55" s="42" t="str">
        <f t="shared" si="2"/>
        <v>A CORUÑA</v>
      </c>
      <c r="F55" s="42">
        <f t="shared" ref="F55:F65" si="9">LOOKUP(E55,$A$38:$A$65,$B$38:$B$65)</f>
        <v>7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2781</v>
      </c>
      <c r="C59" s="41">
        <f t="shared" si="5"/>
        <v>2792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59194</v>
      </c>
      <c r="C62" s="41">
        <f t="shared" si="5"/>
        <v>68034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2143199</v>
      </c>
      <c r="C63" s="41">
        <f t="shared" si="5"/>
        <v>1966804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5358</v>
      </c>
      <c r="C64" s="41">
        <f t="shared" si="5"/>
        <v>7143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17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">
        <v>40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156</v>
      </c>
      <c r="C7" s="9">
        <v>0</v>
      </c>
      <c r="D7" s="9">
        <v>1106</v>
      </c>
      <c r="E7" s="9">
        <v>161</v>
      </c>
      <c r="F7" s="10">
        <f>((E7*100)/D7)-100</f>
        <v>-85.443037974683548</v>
      </c>
      <c r="G7" s="1"/>
      <c r="H7" s="1"/>
      <c r="I7" s="1"/>
    </row>
    <row r="8" spans="1:12" x14ac:dyDescent="0.25">
      <c r="A8" s="11" t="s">
        <v>45</v>
      </c>
      <c r="B8" s="12">
        <v>10593</v>
      </c>
      <c r="C8" s="12">
        <v>9714</v>
      </c>
      <c r="D8" s="12">
        <v>107622</v>
      </c>
      <c r="E8" s="12">
        <v>106344</v>
      </c>
      <c r="F8" s="13">
        <f t="shared" ref="F8:F35" si="0">((E8*100)/D8)-100</f>
        <v>-1.1874895467469457</v>
      </c>
      <c r="G8" s="1"/>
      <c r="H8" s="1"/>
      <c r="I8" s="1"/>
    </row>
    <row r="9" spans="1:12" x14ac:dyDescent="0.25">
      <c r="A9" s="8" t="s">
        <v>46</v>
      </c>
      <c r="B9" s="9">
        <v>251</v>
      </c>
      <c r="C9" s="9">
        <v>201</v>
      </c>
      <c r="D9" s="9">
        <v>3287</v>
      </c>
      <c r="E9" s="9">
        <v>2466</v>
      </c>
      <c r="F9" s="10">
        <f t="shared" si="0"/>
        <v>-24.977182841496813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4</v>
      </c>
      <c r="C11" s="9">
        <v>586</v>
      </c>
      <c r="D11" s="9">
        <v>371</v>
      </c>
      <c r="E11" s="9">
        <v>3838</v>
      </c>
      <c r="F11" s="10">
        <f t="shared" si="0"/>
        <v>934.50134770889485</v>
      </c>
      <c r="G11" s="1"/>
      <c r="H11" s="1"/>
      <c r="I11" s="1"/>
    </row>
    <row r="12" spans="1:12" x14ac:dyDescent="0.25">
      <c r="A12" s="11" t="s">
        <v>49</v>
      </c>
      <c r="B12" s="12">
        <v>2934</v>
      </c>
      <c r="C12" s="12">
        <v>3621</v>
      </c>
      <c r="D12" s="12">
        <v>29397.5</v>
      </c>
      <c r="E12" s="12">
        <v>30008</v>
      </c>
      <c r="F12" s="13">
        <f t="shared" si="0"/>
        <v>2.0767072029934468</v>
      </c>
      <c r="G12" s="1"/>
      <c r="H12" s="1"/>
      <c r="I12" s="1"/>
    </row>
    <row r="13" spans="1:12" x14ac:dyDescent="0.25">
      <c r="A13" s="8" t="s">
        <v>50</v>
      </c>
      <c r="B13" s="9">
        <v>4256</v>
      </c>
      <c r="C13" s="9">
        <v>5137</v>
      </c>
      <c r="D13" s="9">
        <v>57109</v>
      </c>
      <c r="E13" s="9">
        <v>64250</v>
      </c>
      <c r="F13" s="10">
        <f t="shared" si="0"/>
        <v>12.50415871403807</v>
      </c>
      <c r="G13" s="1"/>
      <c r="H13" s="1"/>
      <c r="I13" s="1"/>
    </row>
    <row r="14" spans="1:12" x14ac:dyDescent="0.25">
      <c r="A14" s="11" t="s">
        <v>51</v>
      </c>
      <c r="B14" s="12">
        <v>13879</v>
      </c>
      <c r="C14" s="12">
        <v>16075.5</v>
      </c>
      <c r="D14" s="12">
        <v>165265</v>
      </c>
      <c r="E14" s="12">
        <v>178970</v>
      </c>
      <c r="F14" s="13">
        <f t="shared" si="0"/>
        <v>8.2927419598826191</v>
      </c>
      <c r="G14" s="1"/>
      <c r="H14" s="1"/>
      <c r="I14" s="1"/>
    </row>
    <row r="15" spans="1:12" x14ac:dyDescent="0.25">
      <c r="A15" s="8" t="s">
        <v>52</v>
      </c>
      <c r="B15" s="9">
        <v>5643.25</v>
      </c>
      <c r="C15" s="9">
        <v>5506.25</v>
      </c>
      <c r="D15" s="9">
        <v>60007</v>
      </c>
      <c r="E15" s="9">
        <v>64607.25</v>
      </c>
      <c r="F15" s="10">
        <f t="shared" si="0"/>
        <v>7.6661889446231299</v>
      </c>
      <c r="G15" s="1"/>
      <c r="H15" s="1"/>
      <c r="I15" s="1"/>
    </row>
    <row r="16" spans="1:12" x14ac:dyDescent="0.25">
      <c r="A16" s="11" t="s">
        <v>53</v>
      </c>
      <c r="B16" s="12">
        <v>2105</v>
      </c>
      <c r="C16" s="12">
        <v>2117</v>
      </c>
      <c r="D16" s="12">
        <v>19247</v>
      </c>
      <c r="E16" s="12">
        <v>25080</v>
      </c>
      <c r="F16" s="13">
        <f t="shared" si="0"/>
        <v>30.306021717670291</v>
      </c>
      <c r="G16" s="1"/>
      <c r="H16" s="1"/>
      <c r="I16" s="1"/>
    </row>
    <row r="17" spans="1:9" x14ac:dyDescent="0.25">
      <c r="A17" s="8" t="s">
        <v>54</v>
      </c>
      <c r="B17" s="9">
        <v>270</v>
      </c>
      <c r="C17" s="9">
        <v>1683</v>
      </c>
      <c r="D17" s="9">
        <v>4223</v>
      </c>
      <c r="E17" s="9">
        <v>7229</v>
      </c>
      <c r="F17" s="10">
        <f t="shared" si="0"/>
        <v>71.181624437603602</v>
      </c>
      <c r="G17" s="1"/>
      <c r="H17" s="1"/>
      <c r="I17" s="1"/>
    </row>
    <row r="18" spans="1:9" x14ac:dyDescent="0.25">
      <c r="A18" s="11" t="s">
        <v>55</v>
      </c>
      <c r="B18" s="12">
        <v>1764</v>
      </c>
      <c r="C18" s="12">
        <v>1658</v>
      </c>
      <c r="D18" s="12">
        <v>17345</v>
      </c>
      <c r="E18" s="12">
        <v>18041</v>
      </c>
      <c r="F18" s="13">
        <f t="shared" si="0"/>
        <v>4.0126837705390557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1211</v>
      </c>
      <c r="C20" s="12">
        <v>452</v>
      </c>
      <c r="D20" s="12">
        <v>9407</v>
      </c>
      <c r="E20" s="12">
        <v>7030</v>
      </c>
      <c r="F20" s="13">
        <f t="shared" si="0"/>
        <v>-25.268417136175188</v>
      </c>
      <c r="G20" s="1"/>
      <c r="H20" s="1"/>
      <c r="I20" s="1"/>
    </row>
    <row r="21" spans="1:9" x14ac:dyDescent="0.25">
      <c r="A21" s="8" t="s">
        <v>58</v>
      </c>
      <c r="B21" s="9">
        <v>128</v>
      </c>
      <c r="C21" s="9">
        <v>169</v>
      </c>
      <c r="D21" s="9">
        <v>1269</v>
      </c>
      <c r="E21" s="9">
        <v>727</v>
      </c>
      <c r="F21" s="10">
        <f t="shared" si="0"/>
        <v>-42.710795902285263</v>
      </c>
      <c r="G21" s="1"/>
      <c r="H21" s="1"/>
      <c r="I21" s="1"/>
    </row>
    <row r="22" spans="1:9" x14ac:dyDescent="0.25">
      <c r="A22" s="11" t="s">
        <v>59</v>
      </c>
      <c r="B22" s="12">
        <v>31777</v>
      </c>
      <c r="C22" s="12">
        <v>31907</v>
      </c>
      <c r="D22" s="12">
        <v>313816</v>
      </c>
      <c r="E22" s="12">
        <v>343476</v>
      </c>
      <c r="F22" s="13">
        <f t="shared" si="0"/>
        <v>9.4513982715986486</v>
      </c>
      <c r="G22" s="1"/>
      <c r="H22" s="1"/>
      <c r="I22" s="1"/>
    </row>
    <row r="23" spans="1:9" x14ac:dyDescent="0.25">
      <c r="A23" s="8" t="s">
        <v>60</v>
      </c>
      <c r="B23" s="9">
        <v>993</v>
      </c>
      <c r="C23" s="9">
        <v>1041</v>
      </c>
      <c r="D23" s="9">
        <v>12275</v>
      </c>
      <c r="E23" s="9">
        <v>12910</v>
      </c>
      <c r="F23" s="10">
        <f t="shared" si="0"/>
        <v>5.1731160896130319</v>
      </c>
      <c r="G23" s="1"/>
      <c r="H23" s="1"/>
      <c r="I23" s="1"/>
    </row>
    <row r="24" spans="1:9" x14ac:dyDescent="0.25">
      <c r="A24" s="11" t="s">
        <v>61</v>
      </c>
      <c r="B24" s="12">
        <v>836</v>
      </c>
      <c r="C24" s="12">
        <v>688</v>
      </c>
      <c r="D24" s="12">
        <v>6794</v>
      </c>
      <c r="E24" s="12">
        <v>7153</v>
      </c>
      <c r="F24" s="13">
        <f t="shared" si="0"/>
        <v>5.2840741831027316</v>
      </c>
      <c r="G24" s="1"/>
      <c r="H24" s="1"/>
      <c r="I24" s="1"/>
    </row>
    <row r="25" spans="1:9" x14ac:dyDescent="0.25">
      <c r="A25" s="8" t="s">
        <v>62</v>
      </c>
      <c r="B25" s="9">
        <v>2368</v>
      </c>
      <c r="C25" s="9">
        <v>1768</v>
      </c>
      <c r="D25" s="9">
        <v>19761</v>
      </c>
      <c r="E25" s="9">
        <v>21322</v>
      </c>
      <c r="F25" s="10">
        <f t="shared" si="0"/>
        <v>7.8993978037548658</v>
      </c>
      <c r="G25" s="1"/>
      <c r="H25" s="1"/>
      <c r="I25" s="1"/>
    </row>
    <row r="26" spans="1:9" x14ac:dyDescent="0.25">
      <c r="A26" s="11" t="s">
        <v>63</v>
      </c>
      <c r="B26" s="12">
        <v>178</v>
      </c>
      <c r="C26" s="12">
        <v>0</v>
      </c>
      <c r="D26" s="12">
        <v>1037</v>
      </c>
      <c r="E26" s="12">
        <v>350</v>
      </c>
      <c r="F26" s="13">
        <f t="shared" si="0"/>
        <v>-66.248794599807127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24128</v>
      </c>
      <c r="C28" s="12">
        <v>23882</v>
      </c>
      <c r="D28" s="12">
        <v>250238</v>
      </c>
      <c r="E28" s="12">
        <v>262053</v>
      </c>
      <c r="F28" s="13">
        <f t="shared" si="0"/>
        <v>4.7215051271189878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12113</v>
      </c>
      <c r="C30" s="12">
        <v>13529</v>
      </c>
      <c r="D30" s="12">
        <v>115898</v>
      </c>
      <c r="E30" s="12">
        <v>132874</v>
      </c>
      <c r="F30" s="13">
        <f t="shared" si="0"/>
        <v>14.647362335847035</v>
      </c>
      <c r="G30" s="1"/>
      <c r="H30" s="1"/>
      <c r="I30" s="1"/>
    </row>
    <row r="31" spans="1:9" x14ac:dyDescent="0.25">
      <c r="A31" s="8" t="s">
        <v>68</v>
      </c>
      <c r="B31" s="9">
        <v>1002</v>
      </c>
      <c r="C31" s="9">
        <v>1538</v>
      </c>
      <c r="D31" s="9">
        <v>13296</v>
      </c>
      <c r="E31" s="9">
        <v>9661</v>
      </c>
      <c r="F31" s="10">
        <f t="shared" si="0"/>
        <v>-27.339049338146808</v>
      </c>
      <c r="G31" s="1"/>
      <c r="H31" s="1"/>
      <c r="I31" s="1"/>
    </row>
    <row r="32" spans="1:9" x14ac:dyDescent="0.25">
      <c r="A32" s="11" t="s">
        <v>69</v>
      </c>
      <c r="B32" s="12">
        <v>11626</v>
      </c>
      <c r="C32" s="12">
        <v>14319</v>
      </c>
      <c r="D32" s="12">
        <v>130877</v>
      </c>
      <c r="E32" s="12">
        <v>151794</v>
      </c>
      <c r="F32" s="13">
        <f t="shared" si="0"/>
        <v>15.982181743163423</v>
      </c>
      <c r="G32" s="1"/>
      <c r="H32" s="1"/>
      <c r="I32" s="1"/>
    </row>
    <row r="33" spans="1:9" x14ac:dyDescent="0.25">
      <c r="A33" s="8" t="s">
        <v>70</v>
      </c>
      <c r="B33" s="9">
        <v>2468</v>
      </c>
      <c r="C33" s="9">
        <v>1351</v>
      </c>
      <c r="D33" s="9">
        <v>24768</v>
      </c>
      <c r="E33" s="9">
        <v>24606</v>
      </c>
      <c r="F33" s="10">
        <f t="shared" si="0"/>
        <v>-0.65406976744185386</v>
      </c>
      <c r="G33" s="1"/>
      <c r="H33" s="1"/>
      <c r="I33" s="1"/>
    </row>
    <row r="34" spans="1:9" x14ac:dyDescent="0.25">
      <c r="A34" s="11" t="s">
        <v>71</v>
      </c>
      <c r="B34" s="12">
        <v>2597</v>
      </c>
      <c r="C34" s="12">
        <v>3019</v>
      </c>
      <c r="D34" s="12">
        <v>28840</v>
      </c>
      <c r="E34" s="12">
        <v>30305</v>
      </c>
      <c r="F34" s="13">
        <f t="shared" si="0"/>
        <v>5.0797503467406386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133280.25</v>
      </c>
      <c r="C35" s="15">
        <f t="shared" ref="C35:E35" si="1">SUM(C7:C34)</f>
        <v>139961.75</v>
      </c>
      <c r="D35" s="15">
        <f t="shared" si="1"/>
        <v>1393295.5</v>
      </c>
      <c r="E35" s="15">
        <f t="shared" si="1"/>
        <v>1505255.25</v>
      </c>
      <c r="F35" s="16">
        <f t="shared" si="0"/>
        <v>8.0356069477006145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161</v>
      </c>
      <c r="C38" s="41">
        <f>D7</f>
        <v>1106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343476</v>
      </c>
      <c r="G38" s="42">
        <f>LOOKUP(E38,$A$38:$A$65,$C$38:$C$65)</f>
        <v>313816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106344</v>
      </c>
      <c r="C39" s="41">
        <f t="shared" ref="C39:C65" si="5">D8</f>
        <v>107622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262053</v>
      </c>
      <c r="G39" s="42">
        <f t="shared" ref="G39:G65" si="8">LOOKUP(E39,$A$38:$A$65,$C$38:$C$65)</f>
        <v>250238</v>
      </c>
    </row>
    <row r="40" spans="1:9" x14ac:dyDescent="0.25">
      <c r="A40" s="42" t="str">
        <f t="shared" si="3"/>
        <v>ALMERIA</v>
      </c>
      <c r="B40" s="41">
        <f t="shared" si="4"/>
        <v>2466</v>
      </c>
      <c r="C40" s="41">
        <f t="shared" si="5"/>
        <v>3287</v>
      </c>
      <c r="D40" s="41">
        <f t="shared" si="6"/>
        <v>21</v>
      </c>
      <c r="E40" s="42" t="str">
        <f t="shared" si="2"/>
        <v>BARCELONA</v>
      </c>
      <c r="F40" s="42">
        <f t="shared" si="7"/>
        <v>178970</v>
      </c>
      <c r="G40" s="42">
        <f t="shared" si="8"/>
        <v>165265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151794</v>
      </c>
      <c r="G41" s="42">
        <f t="shared" si="8"/>
        <v>130877</v>
      </c>
    </row>
    <row r="42" spans="1:9" x14ac:dyDescent="0.25">
      <c r="A42" s="42" t="str">
        <f t="shared" si="3"/>
        <v>BAHIA DE ALGECIRAS</v>
      </c>
      <c r="B42" s="41">
        <f t="shared" si="4"/>
        <v>3838</v>
      </c>
      <c r="C42" s="41">
        <f t="shared" si="5"/>
        <v>371</v>
      </c>
      <c r="D42" s="41">
        <f t="shared" si="6"/>
        <v>20</v>
      </c>
      <c r="E42" s="42" t="str">
        <f t="shared" si="2"/>
        <v>SEVILLA</v>
      </c>
      <c r="F42" s="42">
        <f t="shared" si="7"/>
        <v>132874</v>
      </c>
      <c r="G42" s="42">
        <f t="shared" si="8"/>
        <v>115898</v>
      </c>
    </row>
    <row r="43" spans="1:9" x14ac:dyDescent="0.25">
      <c r="A43" s="42" t="str">
        <f t="shared" si="3"/>
        <v>BAHIA DE CADIZ</v>
      </c>
      <c r="B43" s="41">
        <f t="shared" si="4"/>
        <v>30008</v>
      </c>
      <c r="C43" s="41">
        <f t="shared" si="5"/>
        <v>29397.5</v>
      </c>
      <c r="D43" s="41">
        <f t="shared" si="6"/>
        <v>10</v>
      </c>
      <c r="E43" s="42" t="str">
        <f t="shared" si="2"/>
        <v>ALICANTE</v>
      </c>
      <c r="F43" s="42">
        <f t="shared" si="7"/>
        <v>106344</v>
      </c>
      <c r="G43" s="42">
        <f t="shared" si="8"/>
        <v>107622</v>
      </c>
    </row>
    <row r="44" spans="1:9" x14ac:dyDescent="0.25">
      <c r="A44" s="42" t="str">
        <f t="shared" si="3"/>
        <v>BALEARES</v>
      </c>
      <c r="B44" s="41">
        <f t="shared" si="4"/>
        <v>64250</v>
      </c>
      <c r="C44" s="41">
        <f t="shared" si="5"/>
        <v>57109</v>
      </c>
      <c r="D44" s="41">
        <f t="shared" si="6"/>
        <v>8</v>
      </c>
      <c r="E44" s="42" t="str">
        <f t="shared" si="2"/>
        <v>BILBAO</v>
      </c>
      <c r="F44" s="42">
        <f t="shared" si="7"/>
        <v>64607.25</v>
      </c>
      <c r="G44" s="42">
        <f t="shared" si="8"/>
        <v>60007</v>
      </c>
    </row>
    <row r="45" spans="1:9" x14ac:dyDescent="0.25">
      <c r="A45" s="42" t="str">
        <f t="shared" si="3"/>
        <v>BARCELONA</v>
      </c>
      <c r="B45" s="41">
        <f t="shared" si="4"/>
        <v>178970</v>
      </c>
      <c r="C45" s="41">
        <f t="shared" si="5"/>
        <v>165265</v>
      </c>
      <c r="D45" s="41">
        <f t="shared" si="6"/>
        <v>3</v>
      </c>
      <c r="E45" s="42" t="str">
        <f t="shared" si="2"/>
        <v>BALEARES</v>
      </c>
      <c r="F45" s="42">
        <f t="shared" si="7"/>
        <v>64250</v>
      </c>
      <c r="G45" s="42">
        <f t="shared" si="8"/>
        <v>57109</v>
      </c>
    </row>
    <row r="46" spans="1:9" x14ac:dyDescent="0.25">
      <c r="A46" s="42" t="str">
        <f t="shared" si="3"/>
        <v>BILBAO</v>
      </c>
      <c r="B46" s="41">
        <f t="shared" si="4"/>
        <v>64607.25</v>
      </c>
      <c r="C46" s="41">
        <f t="shared" si="5"/>
        <v>60007</v>
      </c>
      <c r="D46" s="41">
        <f t="shared" si="6"/>
        <v>7</v>
      </c>
      <c r="E46" s="42" t="str">
        <f t="shared" si="2"/>
        <v>VILAGARCIA</v>
      </c>
      <c r="F46" s="42">
        <f t="shared" si="7"/>
        <v>30305</v>
      </c>
      <c r="G46" s="42">
        <f t="shared" si="8"/>
        <v>28840</v>
      </c>
    </row>
    <row r="47" spans="1:9" x14ac:dyDescent="0.25">
      <c r="A47" s="42" t="str">
        <f t="shared" si="3"/>
        <v>CARTAGENA</v>
      </c>
      <c r="B47" s="41">
        <f t="shared" si="4"/>
        <v>25080</v>
      </c>
      <c r="C47" s="41">
        <f t="shared" si="5"/>
        <v>19247</v>
      </c>
      <c r="D47" s="41">
        <f t="shared" si="6"/>
        <v>11</v>
      </c>
      <c r="E47" s="42" t="str">
        <f t="shared" si="2"/>
        <v>BAHIA DE CADIZ</v>
      </c>
      <c r="F47" s="42">
        <f t="shared" si="7"/>
        <v>30008</v>
      </c>
      <c r="G47" s="42">
        <f t="shared" si="8"/>
        <v>29397.5</v>
      </c>
    </row>
    <row r="48" spans="1:9" x14ac:dyDescent="0.25">
      <c r="A48" s="42" t="str">
        <f t="shared" si="3"/>
        <v>CASTELLON</v>
      </c>
      <c r="B48" s="41">
        <f t="shared" si="4"/>
        <v>7229</v>
      </c>
      <c r="C48" s="41">
        <f t="shared" si="5"/>
        <v>4223</v>
      </c>
      <c r="D48" s="41">
        <f t="shared" si="6"/>
        <v>17</v>
      </c>
      <c r="E48" s="42" t="str">
        <f t="shared" si="2"/>
        <v>CARTAGENA</v>
      </c>
      <c r="F48" s="42">
        <f t="shared" si="7"/>
        <v>25080</v>
      </c>
      <c r="G48" s="42">
        <f t="shared" si="8"/>
        <v>19247</v>
      </c>
    </row>
    <row r="49" spans="1:7" x14ac:dyDescent="0.25">
      <c r="A49" s="42" t="str">
        <f t="shared" si="3"/>
        <v>CEUTA</v>
      </c>
      <c r="B49" s="41">
        <f t="shared" si="4"/>
        <v>18041</v>
      </c>
      <c r="C49" s="41">
        <f t="shared" si="5"/>
        <v>17345</v>
      </c>
      <c r="D49" s="41">
        <f t="shared" si="6"/>
        <v>14</v>
      </c>
      <c r="E49" s="42" t="str">
        <f t="shared" si="2"/>
        <v>VIGO</v>
      </c>
      <c r="F49" s="42">
        <f t="shared" si="7"/>
        <v>24606</v>
      </c>
      <c r="G49" s="42">
        <f t="shared" si="8"/>
        <v>24768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MELILLA</v>
      </c>
      <c r="F50" s="42">
        <f t="shared" si="7"/>
        <v>21322</v>
      </c>
      <c r="G50" s="42">
        <f t="shared" si="8"/>
        <v>19761</v>
      </c>
    </row>
    <row r="51" spans="1:7" x14ac:dyDescent="0.25">
      <c r="A51" s="42" t="str">
        <f t="shared" si="3"/>
        <v>GIJON</v>
      </c>
      <c r="B51" s="41">
        <f t="shared" si="4"/>
        <v>7030</v>
      </c>
      <c r="C51" s="41">
        <f t="shared" si="5"/>
        <v>9407</v>
      </c>
      <c r="D51" s="41">
        <f t="shared" si="6"/>
        <v>19</v>
      </c>
      <c r="E51" s="42" t="str">
        <f t="shared" si="2"/>
        <v>CEUTA</v>
      </c>
      <c r="F51" s="42">
        <f t="shared" si="7"/>
        <v>18041</v>
      </c>
      <c r="G51" s="42">
        <f t="shared" si="8"/>
        <v>17345</v>
      </c>
    </row>
    <row r="52" spans="1:7" x14ac:dyDescent="0.25">
      <c r="A52" s="42" t="str">
        <f t="shared" si="3"/>
        <v>HUELVA</v>
      </c>
      <c r="B52" s="41">
        <f t="shared" si="4"/>
        <v>727</v>
      </c>
      <c r="C52" s="41">
        <f t="shared" si="5"/>
        <v>1269</v>
      </c>
      <c r="D52" s="41">
        <f t="shared" si="6"/>
        <v>22</v>
      </c>
      <c r="E52" s="42" t="str">
        <f t="shared" si="2"/>
        <v>MALAGA</v>
      </c>
      <c r="F52" s="42">
        <f t="shared" si="7"/>
        <v>12910</v>
      </c>
      <c r="G52" s="42">
        <f t="shared" si="8"/>
        <v>12275</v>
      </c>
    </row>
    <row r="53" spans="1:7" x14ac:dyDescent="0.25">
      <c r="A53" s="42" t="str">
        <f t="shared" si="3"/>
        <v>LAS PALMAS</v>
      </c>
      <c r="B53" s="41">
        <f t="shared" si="4"/>
        <v>343476</v>
      </c>
      <c r="C53" s="41">
        <f t="shared" si="5"/>
        <v>313816</v>
      </c>
      <c r="D53" s="41">
        <f t="shared" si="6"/>
        <v>1</v>
      </c>
      <c r="E53" s="42" t="str">
        <f t="shared" si="2"/>
        <v>TARRAGONA</v>
      </c>
      <c r="F53" s="42">
        <f t="shared" si="7"/>
        <v>9661</v>
      </c>
      <c r="G53" s="42">
        <f t="shared" si="8"/>
        <v>13296</v>
      </c>
    </row>
    <row r="54" spans="1:7" x14ac:dyDescent="0.25">
      <c r="A54" s="42" t="str">
        <f t="shared" si="3"/>
        <v>MALAGA</v>
      </c>
      <c r="B54" s="41">
        <f t="shared" si="4"/>
        <v>12910</v>
      </c>
      <c r="C54" s="41">
        <f t="shared" si="5"/>
        <v>12275</v>
      </c>
      <c r="D54" s="41">
        <f t="shared" si="6"/>
        <v>15</v>
      </c>
      <c r="E54" s="42" t="str">
        <f t="shared" si="2"/>
        <v>CASTELLON</v>
      </c>
      <c r="F54" s="42">
        <f t="shared" si="7"/>
        <v>7229</v>
      </c>
      <c r="G54" s="42">
        <f t="shared" si="8"/>
        <v>4223</v>
      </c>
    </row>
    <row r="55" spans="1:7" x14ac:dyDescent="0.25">
      <c r="A55" s="42" t="str">
        <f t="shared" si="3"/>
        <v>MARIN Y RIA DE PONTEVEDRA</v>
      </c>
      <c r="B55" s="41">
        <f t="shared" si="4"/>
        <v>7153</v>
      </c>
      <c r="C55" s="41">
        <f t="shared" si="5"/>
        <v>6794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7153</v>
      </c>
      <c r="G55" s="42">
        <f t="shared" si="8"/>
        <v>6794</v>
      </c>
    </row>
    <row r="56" spans="1:7" x14ac:dyDescent="0.25">
      <c r="A56" s="42" t="str">
        <f t="shared" si="3"/>
        <v>MELILLA</v>
      </c>
      <c r="B56" s="41">
        <f t="shared" si="4"/>
        <v>21322</v>
      </c>
      <c r="C56" s="41">
        <f t="shared" si="5"/>
        <v>19761</v>
      </c>
      <c r="D56" s="41">
        <f t="shared" si="6"/>
        <v>13</v>
      </c>
      <c r="E56" s="42" t="str">
        <f t="shared" si="2"/>
        <v>GIJON</v>
      </c>
      <c r="F56" s="42">
        <f t="shared" si="7"/>
        <v>7030</v>
      </c>
      <c r="G56" s="42">
        <f t="shared" si="8"/>
        <v>9407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1037</v>
      </c>
      <c r="D57" s="41">
        <f t="shared" si="6"/>
        <v>23</v>
      </c>
      <c r="E57" s="42" t="str">
        <f t="shared" si="2"/>
        <v>BAHIA DE ALGECIRAS</v>
      </c>
      <c r="F57" s="42">
        <f t="shared" si="7"/>
        <v>3838</v>
      </c>
      <c r="G57" s="42">
        <f t="shared" si="8"/>
        <v>371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2466</v>
      </c>
      <c r="G58" s="42">
        <f t="shared" si="8"/>
        <v>3287</v>
      </c>
    </row>
    <row r="59" spans="1:7" x14ac:dyDescent="0.25">
      <c r="A59" s="42" t="str">
        <f t="shared" si="3"/>
        <v>SANTA CRUZ DE TENERIFE</v>
      </c>
      <c r="B59" s="41">
        <f t="shared" si="4"/>
        <v>262053</v>
      </c>
      <c r="C59" s="41">
        <f t="shared" si="5"/>
        <v>250238</v>
      </c>
      <c r="D59" s="41">
        <f t="shared" si="6"/>
        <v>2</v>
      </c>
      <c r="E59" s="42" t="str">
        <f t="shared" si="2"/>
        <v>HUELVA</v>
      </c>
      <c r="F59" s="42">
        <f t="shared" si="7"/>
        <v>727</v>
      </c>
      <c r="G59" s="42">
        <f t="shared" si="8"/>
        <v>1269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350</v>
      </c>
      <c r="G60" s="42">
        <f t="shared" si="8"/>
        <v>1037</v>
      </c>
    </row>
    <row r="61" spans="1:7" x14ac:dyDescent="0.25">
      <c r="A61" s="42" t="str">
        <f t="shared" si="3"/>
        <v>SEVILLA</v>
      </c>
      <c r="B61" s="41">
        <f t="shared" si="4"/>
        <v>132874</v>
      </c>
      <c r="C61" s="41">
        <f t="shared" si="5"/>
        <v>115898</v>
      </c>
      <c r="D61" s="41">
        <f t="shared" si="6"/>
        <v>5</v>
      </c>
      <c r="E61" s="42" t="str">
        <f t="shared" si="2"/>
        <v>A CORUÑA</v>
      </c>
      <c r="F61" s="42">
        <f t="shared" si="7"/>
        <v>161</v>
      </c>
      <c r="G61" s="42">
        <f t="shared" si="8"/>
        <v>1106</v>
      </c>
    </row>
    <row r="62" spans="1:7" x14ac:dyDescent="0.25">
      <c r="A62" s="42" t="str">
        <f t="shared" si="3"/>
        <v>TARRAGONA</v>
      </c>
      <c r="B62" s="41">
        <f t="shared" si="4"/>
        <v>9661</v>
      </c>
      <c r="C62" s="41">
        <f t="shared" si="5"/>
        <v>13296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151794</v>
      </c>
      <c r="C63" s="41">
        <f t="shared" si="5"/>
        <v>130877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24606</v>
      </c>
      <c r="C64" s="41">
        <f t="shared" si="5"/>
        <v>24768</v>
      </c>
      <c r="D64" s="41">
        <f t="shared" si="6"/>
        <v>12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30305</v>
      </c>
      <c r="C65" s="41">
        <f t="shared" si="5"/>
        <v>28840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">
        <v>40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174</v>
      </c>
      <c r="C7" s="9">
        <v>1</v>
      </c>
      <c r="D7" s="9">
        <v>3839</v>
      </c>
      <c r="E7" s="9">
        <v>1801</v>
      </c>
      <c r="F7" s="10">
        <f>((E7*100)/D7)-100</f>
        <v>-53.086741338890334</v>
      </c>
      <c r="G7" s="1"/>
      <c r="H7" s="1"/>
      <c r="I7" s="1"/>
    </row>
    <row r="8" spans="1:12" x14ac:dyDescent="0.25">
      <c r="A8" s="11" t="s">
        <v>45</v>
      </c>
      <c r="B8" s="12">
        <v>2103</v>
      </c>
      <c r="C8" s="12">
        <v>1877</v>
      </c>
      <c r="D8" s="12">
        <v>27787</v>
      </c>
      <c r="E8" s="12">
        <v>21158</v>
      </c>
      <c r="F8" s="13">
        <f t="shared" ref="F8:F35" si="0">((E8*100)/D8)-100</f>
        <v>-23.856479648756618</v>
      </c>
      <c r="G8" s="1"/>
      <c r="H8" s="1"/>
      <c r="I8" s="1"/>
    </row>
    <row r="9" spans="1:12" x14ac:dyDescent="0.25">
      <c r="A9" s="8" t="s">
        <v>46</v>
      </c>
      <c r="B9" s="9">
        <v>366</v>
      </c>
      <c r="C9" s="9">
        <v>216</v>
      </c>
      <c r="D9" s="9">
        <v>3383</v>
      </c>
      <c r="E9" s="9">
        <v>3369</v>
      </c>
      <c r="F9" s="10">
        <f t="shared" si="0"/>
        <v>-0.41383387525864634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34162</v>
      </c>
      <c r="C11" s="9">
        <v>27101</v>
      </c>
      <c r="D11" s="9">
        <v>362808</v>
      </c>
      <c r="E11" s="9">
        <v>329487</v>
      </c>
      <c r="F11" s="10">
        <f t="shared" si="0"/>
        <v>-9.1841965998544737</v>
      </c>
      <c r="G11" s="1"/>
      <c r="H11" s="1"/>
      <c r="I11" s="1"/>
    </row>
    <row r="12" spans="1:12" x14ac:dyDescent="0.25">
      <c r="A12" s="11" t="s">
        <v>49</v>
      </c>
      <c r="B12" s="12">
        <v>5376</v>
      </c>
      <c r="C12" s="12">
        <v>4214.5</v>
      </c>
      <c r="D12" s="12">
        <v>54146.5</v>
      </c>
      <c r="E12" s="12">
        <v>48958</v>
      </c>
      <c r="F12" s="13">
        <f t="shared" si="0"/>
        <v>-9.5823368084733147</v>
      </c>
      <c r="G12" s="1"/>
      <c r="H12" s="1"/>
      <c r="I12" s="1"/>
    </row>
    <row r="13" spans="1:12" x14ac:dyDescent="0.25">
      <c r="A13" s="8" t="s">
        <v>50</v>
      </c>
      <c r="B13" s="9">
        <v>4</v>
      </c>
      <c r="C13" s="9">
        <v>0</v>
      </c>
      <c r="D13" s="9">
        <v>29</v>
      </c>
      <c r="E13" s="9">
        <v>50</v>
      </c>
      <c r="F13" s="10">
        <f t="shared" si="0"/>
        <v>72.413793103448285</v>
      </c>
      <c r="G13" s="1"/>
      <c r="H13" s="1"/>
      <c r="I13" s="1"/>
    </row>
    <row r="14" spans="1:12" x14ac:dyDescent="0.25">
      <c r="A14" s="11" t="s">
        <v>51</v>
      </c>
      <c r="B14" s="12">
        <v>92874</v>
      </c>
      <c r="C14" s="12">
        <v>120517.5</v>
      </c>
      <c r="D14" s="12">
        <v>1163021</v>
      </c>
      <c r="E14" s="12">
        <v>1263163.5</v>
      </c>
      <c r="F14" s="13">
        <f t="shared" si="0"/>
        <v>8.6105495945473081</v>
      </c>
      <c r="G14" s="1"/>
      <c r="H14" s="1"/>
      <c r="I14" s="1"/>
    </row>
    <row r="15" spans="1:12" x14ac:dyDescent="0.25">
      <c r="A15" s="8" t="s">
        <v>52</v>
      </c>
      <c r="B15" s="9">
        <v>43266.25</v>
      </c>
      <c r="C15" s="9">
        <v>45771</v>
      </c>
      <c r="D15" s="9">
        <v>490105.25</v>
      </c>
      <c r="E15" s="9">
        <v>503542.75</v>
      </c>
      <c r="F15" s="10">
        <f t="shared" si="0"/>
        <v>2.7417580203435961</v>
      </c>
      <c r="G15" s="1"/>
      <c r="H15" s="1"/>
      <c r="I15" s="1"/>
    </row>
    <row r="16" spans="1:12" x14ac:dyDescent="0.25">
      <c r="A16" s="11" t="s">
        <v>53</v>
      </c>
      <c r="B16" s="12">
        <v>3847</v>
      </c>
      <c r="C16" s="12">
        <v>4379</v>
      </c>
      <c r="D16" s="12">
        <v>52959</v>
      </c>
      <c r="E16" s="12">
        <v>58676</v>
      </c>
      <c r="F16" s="13">
        <f t="shared" si="0"/>
        <v>10.795143412828793</v>
      </c>
      <c r="G16" s="1"/>
      <c r="H16" s="1"/>
      <c r="I16" s="1"/>
    </row>
    <row r="17" spans="1:9" x14ac:dyDescent="0.25">
      <c r="A17" s="8" t="s">
        <v>54</v>
      </c>
      <c r="B17" s="9">
        <v>16910</v>
      </c>
      <c r="C17" s="9">
        <v>15195</v>
      </c>
      <c r="D17" s="9">
        <v>170726</v>
      </c>
      <c r="E17" s="9">
        <v>175279</v>
      </c>
      <c r="F17" s="10">
        <f t="shared" si="0"/>
        <v>2.6668462917188975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21</v>
      </c>
      <c r="E18" s="12">
        <v>27</v>
      </c>
      <c r="F18" s="13">
        <f t="shared" si="0"/>
        <v>28.571428571428584</v>
      </c>
      <c r="G18" s="1"/>
      <c r="H18" s="1"/>
      <c r="I18" s="1"/>
    </row>
    <row r="19" spans="1:9" x14ac:dyDescent="0.25">
      <c r="A19" s="8" t="s">
        <v>56</v>
      </c>
      <c r="B19" s="9">
        <v>7</v>
      </c>
      <c r="C19" s="9">
        <v>28</v>
      </c>
      <c r="D19" s="9">
        <v>786</v>
      </c>
      <c r="E19" s="9">
        <v>752</v>
      </c>
      <c r="F19" s="10">
        <f t="shared" si="0"/>
        <v>-4.3256997455470696</v>
      </c>
      <c r="G19" s="1"/>
      <c r="H19" s="1"/>
      <c r="I19" s="1"/>
    </row>
    <row r="20" spans="1:9" x14ac:dyDescent="0.25">
      <c r="A20" s="11" t="s">
        <v>57</v>
      </c>
      <c r="B20" s="12">
        <v>4162</v>
      </c>
      <c r="C20" s="12">
        <v>4187</v>
      </c>
      <c r="D20" s="12">
        <v>47894</v>
      </c>
      <c r="E20" s="12">
        <v>42426</v>
      </c>
      <c r="F20" s="13">
        <f t="shared" si="0"/>
        <v>-11.416878940994692</v>
      </c>
      <c r="G20" s="1"/>
      <c r="H20" s="1"/>
      <c r="I20" s="1"/>
    </row>
    <row r="21" spans="1:9" x14ac:dyDescent="0.25">
      <c r="A21" s="8" t="s">
        <v>58</v>
      </c>
      <c r="B21" s="9">
        <v>380</v>
      </c>
      <c r="C21" s="9">
        <v>454</v>
      </c>
      <c r="D21" s="9">
        <v>643</v>
      </c>
      <c r="E21" s="9">
        <v>4195</v>
      </c>
      <c r="F21" s="10">
        <f t="shared" si="0"/>
        <v>552.41057542768272</v>
      </c>
      <c r="G21" s="1"/>
      <c r="H21" s="1"/>
      <c r="I21" s="1"/>
    </row>
    <row r="22" spans="1:9" x14ac:dyDescent="0.25">
      <c r="A22" s="11" t="s">
        <v>59</v>
      </c>
      <c r="B22" s="12">
        <v>6151</v>
      </c>
      <c r="C22" s="12">
        <v>5834</v>
      </c>
      <c r="D22" s="12">
        <v>65748</v>
      </c>
      <c r="E22" s="12">
        <v>63028</v>
      </c>
      <c r="F22" s="13">
        <f t="shared" si="0"/>
        <v>-4.1370079698241824</v>
      </c>
      <c r="G22" s="1"/>
      <c r="H22" s="1"/>
      <c r="I22" s="1"/>
    </row>
    <row r="23" spans="1:9" x14ac:dyDescent="0.25">
      <c r="A23" s="8" t="s">
        <v>60</v>
      </c>
      <c r="B23" s="9">
        <v>2457</v>
      </c>
      <c r="C23" s="9">
        <v>977</v>
      </c>
      <c r="D23" s="9">
        <v>19613</v>
      </c>
      <c r="E23" s="9">
        <v>21023</v>
      </c>
      <c r="F23" s="10">
        <f t="shared" si="0"/>
        <v>7.1891092642634931</v>
      </c>
      <c r="G23" s="1"/>
      <c r="H23" s="1"/>
      <c r="I23" s="1"/>
    </row>
    <row r="24" spans="1:9" x14ac:dyDescent="0.25">
      <c r="A24" s="11" t="s">
        <v>61</v>
      </c>
      <c r="B24" s="12">
        <v>1250</v>
      </c>
      <c r="C24" s="12">
        <v>1463</v>
      </c>
      <c r="D24" s="12">
        <v>17694</v>
      </c>
      <c r="E24" s="12">
        <v>15744</v>
      </c>
      <c r="F24" s="13">
        <f t="shared" si="0"/>
        <v>-11.020684977958624</v>
      </c>
      <c r="G24" s="1"/>
      <c r="H24" s="1"/>
      <c r="I24" s="1"/>
    </row>
    <row r="25" spans="1:9" x14ac:dyDescent="0.25">
      <c r="A25" s="8" t="s">
        <v>62</v>
      </c>
      <c r="B25" s="9">
        <v>1311</v>
      </c>
      <c r="C25" s="9">
        <v>970</v>
      </c>
      <c r="D25" s="9">
        <v>13020</v>
      </c>
      <c r="E25" s="9">
        <v>11373</v>
      </c>
      <c r="F25" s="10">
        <f t="shared" si="0"/>
        <v>-12.649769585253452</v>
      </c>
      <c r="G25" s="1"/>
      <c r="H25" s="1"/>
      <c r="I25" s="1"/>
    </row>
    <row r="26" spans="1:9" x14ac:dyDescent="0.25">
      <c r="A26" s="11" t="s">
        <v>63</v>
      </c>
      <c r="B26" s="12">
        <v>380</v>
      </c>
      <c r="C26" s="12">
        <v>0</v>
      </c>
      <c r="D26" s="12">
        <v>4486</v>
      </c>
      <c r="E26" s="12">
        <v>1357</v>
      </c>
      <c r="F26" s="13">
        <f t="shared" si="0"/>
        <v>-69.750334373606776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3236</v>
      </c>
      <c r="C28" s="12">
        <v>3395</v>
      </c>
      <c r="D28" s="12">
        <v>29707</v>
      </c>
      <c r="E28" s="12">
        <v>29842</v>
      </c>
      <c r="F28" s="13">
        <f t="shared" si="0"/>
        <v>0.45443834786414072</v>
      </c>
      <c r="G28" s="1"/>
      <c r="H28" s="1"/>
      <c r="I28" s="1"/>
    </row>
    <row r="29" spans="1:9" x14ac:dyDescent="0.25">
      <c r="A29" s="8" t="s">
        <v>66</v>
      </c>
      <c r="B29" s="9">
        <v>92</v>
      </c>
      <c r="C29" s="9">
        <v>41</v>
      </c>
      <c r="D29" s="9">
        <v>1053</v>
      </c>
      <c r="E29" s="9">
        <v>703</v>
      </c>
      <c r="F29" s="10">
        <f t="shared" si="0"/>
        <v>-33.238366571699899</v>
      </c>
      <c r="G29" s="1"/>
      <c r="H29" s="1"/>
      <c r="I29" s="1"/>
    </row>
    <row r="30" spans="1:9" x14ac:dyDescent="0.25">
      <c r="A30" s="11" t="s">
        <v>67</v>
      </c>
      <c r="B30" s="12">
        <v>830</v>
      </c>
      <c r="C30" s="12">
        <v>1193</v>
      </c>
      <c r="D30" s="12">
        <v>11925</v>
      </c>
      <c r="E30" s="12">
        <v>15033</v>
      </c>
      <c r="F30" s="13">
        <f t="shared" si="0"/>
        <v>26.062893081761004</v>
      </c>
      <c r="G30" s="1"/>
      <c r="H30" s="1"/>
      <c r="I30" s="1"/>
    </row>
    <row r="31" spans="1:9" x14ac:dyDescent="0.25">
      <c r="A31" s="8" t="s">
        <v>68</v>
      </c>
      <c r="B31" s="9">
        <v>5242</v>
      </c>
      <c r="C31" s="9">
        <v>4660</v>
      </c>
      <c r="D31" s="9">
        <v>54982</v>
      </c>
      <c r="E31" s="9">
        <v>71713</v>
      </c>
      <c r="F31" s="10">
        <f t="shared" si="0"/>
        <v>30.429958895638578</v>
      </c>
      <c r="G31" s="1"/>
      <c r="H31" s="1"/>
      <c r="I31" s="1"/>
    </row>
    <row r="32" spans="1:9" x14ac:dyDescent="0.25">
      <c r="A32" s="11" t="s">
        <v>69</v>
      </c>
      <c r="B32" s="12">
        <v>143745</v>
      </c>
      <c r="C32" s="12">
        <v>139415</v>
      </c>
      <c r="D32" s="12">
        <v>1873903</v>
      </c>
      <c r="E32" s="12">
        <v>1748508</v>
      </c>
      <c r="F32" s="13">
        <f t="shared" si="0"/>
        <v>-6.6916483937535673</v>
      </c>
      <c r="G32" s="1"/>
      <c r="H32" s="1"/>
      <c r="I32" s="1"/>
    </row>
    <row r="33" spans="1:9" x14ac:dyDescent="0.25">
      <c r="A33" s="8" t="s">
        <v>70</v>
      </c>
      <c r="B33" s="9">
        <v>12620</v>
      </c>
      <c r="C33" s="9">
        <v>14259.5</v>
      </c>
      <c r="D33" s="9">
        <v>159950</v>
      </c>
      <c r="E33" s="9">
        <v>155424.5</v>
      </c>
      <c r="F33" s="10">
        <f t="shared" si="0"/>
        <v>-2.829321663019698</v>
      </c>
      <c r="G33" s="1"/>
      <c r="H33" s="1"/>
      <c r="I33" s="1"/>
    </row>
    <row r="34" spans="1:9" x14ac:dyDescent="0.25">
      <c r="A34" s="11" t="s">
        <v>71</v>
      </c>
      <c r="B34" s="12">
        <v>110</v>
      </c>
      <c r="C34" s="12">
        <v>70</v>
      </c>
      <c r="D34" s="12">
        <v>1025</v>
      </c>
      <c r="E34" s="12">
        <v>708</v>
      </c>
      <c r="F34" s="13">
        <f t="shared" si="0"/>
        <v>-30.926829268292678</v>
      </c>
      <c r="G34" s="1"/>
      <c r="H34" s="1"/>
      <c r="I34" s="1"/>
    </row>
    <row r="35" spans="1:9" x14ac:dyDescent="0.25">
      <c r="A35" s="14" t="s">
        <v>72</v>
      </c>
      <c r="B35" s="15">
        <f>SUM(B7:B34)</f>
        <v>381055.25</v>
      </c>
      <c r="C35" s="15">
        <f>SUM(C7:C34)</f>
        <v>396218.5</v>
      </c>
      <c r="D35" s="15">
        <f t="shared" ref="D35:E35" si="1">SUM(D7:D34)</f>
        <v>4631255.75</v>
      </c>
      <c r="E35" s="15">
        <f t="shared" si="1"/>
        <v>4587340.75</v>
      </c>
      <c r="F35" s="16">
        <f t="shared" si="0"/>
        <v>-0.94823094146765641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1801</v>
      </c>
      <c r="C38" s="41">
        <f>D7</f>
        <v>3839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1748508</v>
      </c>
      <c r="G38" s="42">
        <f>LOOKUP(E38,$A$38:$A$65,$C$38:$C$65)</f>
        <v>1873903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21158</v>
      </c>
      <c r="C39" s="41">
        <f t="shared" ref="C39:C65" si="5">D8</f>
        <v>27787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1263163.5</v>
      </c>
      <c r="G39" s="42">
        <f t="shared" ref="G39:G65" si="8">LOOKUP(E39,$A$38:$A$65,$C$38:$C$65)</f>
        <v>1163021</v>
      </c>
      <c r="H39" s="42"/>
    </row>
    <row r="40" spans="1:9" x14ac:dyDescent="0.25">
      <c r="A40" s="42" t="str">
        <f t="shared" si="3"/>
        <v>ALMERIA</v>
      </c>
      <c r="B40" s="41">
        <f t="shared" si="4"/>
        <v>3369</v>
      </c>
      <c r="C40" s="41">
        <f t="shared" si="5"/>
        <v>3383</v>
      </c>
      <c r="D40" s="41">
        <f t="shared" si="6"/>
        <v>19</v>
      </c>
      <c r="E40" s="42" t="str">
        <f t="shared" si="2"/>
        <v>BILBAO</v>
      </c>
      <c r="F40" s="42">
        <f t="shared" si="7"/>
        <v>503542.75</v>
      </c>
      <c r="G40" s="42">
        <f t="shared" si="8"/>
        <v>490105.25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329487</v>
      </c>
      <c r="G41" s="42">
        <f t="shared" si="8"/>
        <v>362808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329487</v>
      </c>
      <c r="C42" s="41">
        <f t="shared" si="5"/>
        <v>362808</v>
      </c>
      <c r="D42" s="41">
        <f t="shared" si="6"/>
        <v>4</v>
      </c>
      <c r="E42" s="42" t="str">
        <f t="shared" si="2"/>
        <v>CASTELLON</v>
      </c>
      <c r="F42" s="42">
        <f t="shared" si="7"/>
        <v>175279</v>
      </c>
      <c r="G42" s="42">
        <f t="shared" si="8"/>
        <v>170726</v>
      </c>
      <c r="H42" s="42"/>
    </row>
    <row r="43" spans="1:9" x14ac:dyDescent="0.25">
      <c r="A43" s="42" t="str">
        <f t="shared" si="3"/>
        <v>BAHIA DE CADIZ</v>
      </c>
      <c r="B43" s="41">
        <f t="shared" si="4"/>
        <v>48958</v>
      </c>
      <c r="C43" s="41">
        <f t="shared" si="5"/>
        <v>54146.5</v>
      </c>
      <c r="D43" s="41">
        <f t="shared" si="6"/>
        <v>10</v>
      </c>
      <c r="E43" s="42" t="str">
        <f t="shared" si="2"/>
        <v>VIGO</v>
      </c>
      <c r="F43" s="42">
        <f t="shared" si="7"/>
        <v>155424.5</v>
      </c>
      <c r="G43" s="42">
        <f t="shared" si="8"/>
        <v>159950</v>
      </c>
      <c r="H43" s="42"/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29</v>
      </c>
      <c r="D44" s="41">
        <f t="shared" si="6"/>
        <v>25</v>
      </c>
      <c r="E44" s="42" t="str">
        <f t="shared" si="2"/>
        <v>TARRAGONA</v>
      </c>
      <c r="F44" s="42">
        <f t="shared" si="7"/>
        <v>71713</v>
      </c>
      <c r="G44" s="42">
        <f t="shared" si="8"/>
        <v>54982</v>
      </c>
      <c r="H44" s="42"/>
    </row>
    <row r="45" spans="1:9" x14ac:dyDescent="0.25">
      <c r="A45" s="42" t="str">
        <f t="shared" si="3"/>
        <v>BARCELONA</v>
      </c>
      <c r="B45" s="41">
        <f t="shared" si="4"/>
        <v>1263163.5</v>
      </c>
      <c r="C45" s="41">
        <f t="shared" si="5"/>
        <v>1163021</v>
      </c>
      <c r="D45" s="41">
        <f t="shared" si="6"/>
        <v>2</v>
      </c>
      <c r="E45" s="42" t="str">
        <f t="shared" si="2"/>
        <v>LAS PALMAS</v>
      </c>
      <c r="F45" s="42">
        <f t="shared" si="7"/>
        <v>63028</v>
      </c>
      <c r="G45" s="42">
        <f t="shared" si="8"/>
        <v>65748</v>
      </c>
      <c r="H45" s="42"/>
    </row>
    <row r="46" spans="1:9" x14ac:dyDescent="0.25">
      <c r="A46" s="42" t="str">
        <f t="shared" si="3"/>
        <v>BILBAO</v>
      </c>
      <c r="B46" s="41">
        <f t="shared" si="4"/>
        <v>503542.75</v>
      </c>
      <c r="C46" s="41">
        <f t="shared" si="5"/>
        <v>490105.25</v>
      </c>
      <c r="D46" s="41">
        <f t="shared" si="6"/>
        <v>3</v>
      </c>
      <c r="E46" s="42" t="str">
        <f t="shared" si="2"/>
        <v>CARTAGENA</v>
      </c>
      <c r="F46" s="42">
        <f t="shared" si="7"/>
        <v>58676</v>
      </c>
      <c r="G46" s="42">
        <f t="shared" si="8"/>
        <v>52959</v>
      </c>
      <c r="H46" s="42"/>
    </row>
    <row r="47" spans="1:9" x14ac:dyDescent="0.25">
      <c r="A47" s="42" t="str">
        <f t="shared" si="3"/>
        <v>CARTAGENA</v>
      </c>
      <c r="B47" s="41">
        <f t="shared" si="4"/>
        <v>58676</v>
      </c>
      <c r="C47" s="41">
        <f t="shared" si="5"/>
        <v>52959</v>
      </c>
      <c r="D47" s="41">
        <f t="shared" si="6"/>
        <v>9</v>
      </c>
      <c r="E47" s="42" t="str">
        <f t="shared" si="2"/>
        <v>BAHIA DE CADIZ</v>
      </c>
      <c r="F47" s="42">
        <f t="shared" si="7"/>
        <v>48958</v>
      </c>
      <c r="G47" s="42">
        <f t="shared" si="8"/>
        <v>54146.5</v>
      </c>
      <c r="H47" s="42"/>
    </row>
    <row r="48" spans="1:9" x14ac:dyDescent="0.25">
      <c r="A48" s="42" t="str">
        <f t="shared" si="3"/>
        <v>CASTELLON</v>
      </c>
      <c r="B48" s="41">
        <f t="shared" si="4"/>
        <v>175279</v>
      </c>
      <c r="C48" s="41">
        <f t="shared" si="5"/>
        <v>170726</v>
      </c>
      <c r="D48" s="41">
        <f t="shared" si="6"/>
        <v>5</v>
      </c>
      <c r="E48" s="42" t="str">
        <f t="shared" si="2"/>
        <v>GIJON</v>
      </c>
      <c r="F48" s="42">
        <f t="shared" si="7"/>
        <v>42426</v>
      </c>
      <c r="G48" s="42">
        <f t="shared" si="8"/>
        <v>47894</v>
      </c>
      <c r="H48" s="42"/>
    </row>
    <row r="49" spans="1:8" x14ac:dyDescent="0.25">
      <c r="A49" s="42" t="str">
        <f t="shared" si="3"/>
        <v>CEUTA</v>
      </c>
      <c r="B49" s="41">
        <f t="shared" si="4"/>
        <v>27</v>
      </c>
      <c r="C49" s="41">
        <f t="shared" si="5"/>
        <v>21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29842</v>
      </c>
      <c r="G49" s="42">
        <f t="shared" si="8"/>
        <v>29707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752</v>
      </c>
      <c r="C50" s="41">
        <f t="shared" si="5"/>
        <v>786</v>
      </c>
      <c r="D50" s="41">
        <f t="shared" si="6"/>
        <v>22</v>
      </c>
      <c r="E50" s="42" t="str">
        <f t="shared" si="2"/>
        <v>ALICANTE</v>
      </c>
      <c r="F50" s="42">
        <f t="shared" si="7"/>
        <v>21158</v>
      </c>
      <c r="G50" s="42">
        <f t="shared" si="8"/>
        <v>27787</v>
      </c>
      <c r="H50" s="42"/>
    </row>
    <row r="51" spans="1:8" x14ac:dyDescent="0.25">
      <c r="A51" s="42" t="str">
        <f t="shared" si="3"/>
        <v>GIJON</v>
      </c>
      <c r="B51" s="41">
        <f t="shared" si="4"/>
        <v>42426</v>
      </c>
      <c r="C51" s="41">
        <f t="shared" si="5"/>
        <v>47894</v>
      </c>
      <c r="D51" s="41">
        <f t="shared" si="6"/>
        <v>11</v>
      </c>
      <c r="E51" s="42" t="str">
        <f t="shared" si="2"/>
        <v>MALAGA</v>
      </c>
      <c r="F51" s="42">
        <f t="shared" si="7"/>
        <v>21023</v>
      </c>
      <c r="G51" s="42">
        <f t="shared" si="8"/>
        <v>19613</v>
      </c>
      <c r="H51" s="42"/>
    </row>
    <row r="52" spans="1:8" x14ac:dyDescent="0.25">
      <c r="A52" s="42" t="str">
        <f t="shared" si="3"/>
        <v>HUELVA</v>
      </c>
      <c r="B52" s="41">
        <f t="shared" si="4"/>
        <v>4195</v>
      </c>
      <c r="C52" s="41">
        <f t="shared" si="5"/>
        <v>643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15744</v>
      </c>
      <c r="G52" s="42">
        <f t="shared" si="8"/>
        <v>17694</v>
      </c>
      <c r="H52" s="42"/>
    </row>
    <row r="53" spans="1:8" x14ac:dyDescent="0.25">
      <c r="A53" s="42" t="str">
        <f t="shared" si="3"/>
        <v>LAS PALMAS</v>
      </c>
      <c r="B53" s="41">
        <f t="shared" si="4"/>
        <v>63028</v>
      </c>
      <c r="C53" s="41">
        <f t="shared" si="5"/>
        <v>65748</v>
      </c>
      <c r="D53" s="41">
        <f t="shared" si="6"/>
        <v>8</v>
      </c>
      <c r="E53" s="42" t="str">
        <f t="shared" si="2"/>
        <v>SEVILLA</v>
      </c>
      <c r="F53" s="42">
        <f t="shared" si="7"/>
        <v>15033</v>
      </c>
      <c r="G53" s="42">
        <f t="shared" si="8"/>
        <v>11925</v>
      </c>
      <c r="H53" s="42"/>
    </row>
    <row r="54" spans="1:8" x14ac:dyDescent="0.25">
      <c r="A54" s="42" t="str">
        <f t="shared" si="3"/>
        <v>MALAGA</v>
      </c>
      <c r="B54" s="41">
        <f t="shared" si="4"/>
        <v>21023</v>
      </c>
      <c r="C54" s="41">
        <f t="shared" si="5"/>
        <v>19613</v>
      </c>
      <c r="D54" s="41">
        <f t="shared" si="6"/>
        <v>14</v>
      </c>
      <c r="E54" s="42" t="str">
        <f t="shared" si="2"/>
        <v>MELILLA</v>
      </c>
      <c r="F54" s="42">
        <f t="shared" si="7"/>
        <v>11373</v>
      </c>
      <c r="G54" s="42">
        <f t="shared" si="8"/>
        <v>13020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15744</v>
      </c>
      <c r="C55" s="41">
        <f t="shared" si="5"/>
        <v>17694</v>
      </c>
      <c r="D55" s="41">
        <f t="shared" si="6"/>
        <v>15</v>
      </c>
      <c r="E55" s="42" t="str">
        <f t="shared" si="2"/>
        <v>HUELVA</v>
      </c>
      <c r="F55" s="42">
        <f t="shared" si="7"/>
        <v>4195</v>
      </c>
      <c r="G55" s="42">
        <f t="shared" si="8"/>
        <v>643</v>
      </c>
      <c r="H55" s="42"/>
    </row>
    <row r="56" spans="1:8" x14ac:dyDescent="0.25">
      <c r="A56" s="42" t="str">
        <f t="shared" si="3"/>
        <v>MELILLA</v>
      </c>
      <c r="B56" s="41">
        <f t="shared" si="4"/>
        <v>11373</v>
      </c>
      <c r="C56" s="41">
        <f t="shared" si="5"/>
        <v>13020</v>
      </c>
      <c r="D56" s="41">
        <f t="shared" si="6"/>
        <v>17</v>
      </c>
      <c r="E56" s="42" t="str">
        <f t="shared" si="2"/>
        <v>ALMERIA</v>
      </c>
      <c r="F56" s="42">
        <f t="shared" si="7"/>
        <v>3369</v>
      </c>
      <c r="G56" s="42">
        <f t="shared" si="8"/>
        <v>3383</v>
      </c>
      <c r="H56" s="42"/>
    </row>
    <row r="57" spans="1:8" x14ac:dyDescent="0.25">
      <c r="A57" s="42" t="str">
        <f t="shared" si="3"/>
        <v>MOTRIL</v>
      </c>
      <c r="B57" s="41">
        <f t="shared" si="4"/>
        <v>1357</v>
      </c>
      <c r="C57" s="41">
        <f t="shared" si="5"/>
        <v>4486</v>
      </c>
      <c r="D57" s="41">
        <f t="shared" si="6"/>
        <v>21</v>
      </c>
      <c r="E57" s="42" t="str">
        <f t="shared" si="2"/>
        <v>A CORUÑA</v>
      </c>
      <c r="F57" s="42">
        <f t="shared" si="7"/>
        <v>1801</v>
      </c>
      <c r="G57" s="42">
        <f t="shared" si="8"/>
        <v>3839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1357</v>
      </c>
      <c r="G58" s="42">
        <f t="shared" si="8"/>
        <v>4486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29842</v>
      </c>
      <c r="C59" s="41">
        <f t="shared" si="5"/>
        <v>29707</v>
      </c>
      <c r="D59" s="41">
        <f t="shared" si="6"/>
        <v>12</v>
      </c>
      <c r="E59" s="42" t="str">
        <f t="shared" si="2"/>
        <v>FERROL-SAN CIBRAO</v>
      </c>
      <c r="F59" s="42">
        <f t="shared" si="7"/>
        <v>752</v>
      </c>
      <c r="G59" s="42">
        <f t="shared" si="8"/>
        <v>786</v>
      </c>
      <c r="H59" s="42"/>
    </row>
    <row r="60" spans="1:8" x14ac:dyDescent="0.25">
      <c r="A60" s="42" t="str">
        <f t="shared" si="3"/>
        <v>SANTANDER</v>
      </c>
      <c r="B60" s="41">
        <f t="shared" si="4"/>
        <v>703</v>
      </c>
      <c r="C60" s="41">
        <f t="shared" si="5"/>
        <v>1053</v>
      </c>
      <c r="D60" s="41">
        <f t="shared" si="6"/>
        <v>24</v>
      </c>
      <c r="E60" s="42" t="str">
        <f t="shared" si="2"/>
        <v>VILAGARCIA</v>
      </c>
      <c r="F60" s="42">
        <f t="shared" si="7"/>
        <v>708</v>
      </c>
      <c r="G60" s="42">
        <f t="shared" si="8"/>
        <v>1025</v>
      </c>
      <c r="H60" s="42"/>
    </row>
    <row r="61" spans="1:8" x14ac:dyDescent="0.25">
      <c r="A61" s="42" t="str">
        <f t="shared" si="3"/>
        <v>SEVILLA</v>
      </c>
      <c r="B61" s="41">
        <f t="shared" si="4"/>
        <v>15033</v>
      </c>
      <c r="C61" s="41">
        <f t="shared" si="5"/>
        <v>11925</v>
      </c>
      <c r="D61" s="41">
        <f t="shared" si="6"/>
        <v>16</v>
      </c>
      <c r="E61" s="42" t="str">
        <f t="shared" si="2"/>
        <v>SANTANDER</v>
      </c>
      <c r="F61" s="42">
        <f t="shared" si="7"/>
        <v>703</v>
      </c>
      <c r="G61" s="42">
        <f t="shared" si="8"/>
        <v>1053</v>
      </c>
      <c r="H61" s="42"/>
    </row>
    <row r="62" spans="1:8" x14ac:dyDescent="0.25">
      <c r="A62" s="42" t="str">
        <f t="shared" si="3"/>
        <v>TARRAGONA</v>
      </c>
      <c r="B62" s="41">
        <f t="shared" si="4"/>
        <v>71713</v>
      </c>
      <c r="C62" s="41">
        <f t="shared" si="5"/>
        <v>54982</v>
      </c>
      <c r="D62" s="41">
        <f t="shared" si="6"/>
        <v>7</v>
      </c>
      <c r="E62" s="42" t="str">
        <f t="shared" si="2"/>
        <v>BALEARES</v>
      </c>
      <c r="F62" s="42">
        <f t="shared" si="7"/>
        <v>50</v>
      </c>
      <c r="G62" s="42">
        <f t="shared" si="8"/>
        <v>29</v>
      </c>
      <c r="H62" s="42"/>
    </row>
    <row r="63" spans="1:8" x14ac:dyDescent="0.25">
      <c r="A63" s="42" t="str">
        <f t="shared" si="3"/>
        <v>VALENCIA</v>
      </c>
      <c r="B63" s="41">
        <f t="shared" si="4"/>
        <v>1748508</v>
      </c>
      <c r="C63" s="41">
        <f t="shared" si="5"/>
        <v>1873903</v>
      </c>
      <c r="D63" s="41">
        <f t="shared" si="6"/>
        <v>1</v>
      </c>
      <c r="E63" s="42" t="str">
        <f t="shared" si="2"/>
        <v>CEUTA</v>
      </c>
      <c r="F63" s="42">
        <f t="shared" si="7"/>
        <v>27</v>
      </c>
      <c r="G63" s="42">
        <f t="shared" si="8"/>
        <v>21</v>
      </c>
      <c r="H63" s="42"/>
    </row>
    <row r="64" spans="1:8" x14ac:dyDescent="0.25">
      <c r="A64" s="42" t="str">
        <f t="shared" si="3"/>
        <v>VIGO</v>
      </c>
      <c r="B64" s="41">
        <f t="shared" si="4"/>
        <v>155424.5</v>
      </c>
      <c r="C64" s="41">
        <f t="shared" si="5"/>
        <v>159950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708</v>
      </c>
      <c r="C65" s="41">
        <f t="shared" si="5"/>
        <v>1025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Noviembre</v>
      </c>
      <c r="C5" s="92"/>
      <c r="D5" s="91" t="s">
        <v>40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330</v>
      </c>
      <c r="C7" s="9">
        <v>1</v>
      </c>
      <c r="D7" s="9">
        <v>4945</v>
      </c>
      <c r="E7" s="9">
        <v>1962</v>
      </c>
      <c r="F7" s="10">
        <f>((E7*100)/D7)-100</f>
        <v>-60.323559150657232</v>
      </c>
      <c r="G7" s="1"/>
      <c r="H7" s="1"/>
      <c r="I7" s="1"/>
    </row>
    <row r="8" spans="1:12" x14ac:dyDescent="0.25">
      <c r="A8" s="11" t="s">
        <v>45</v>
      </c>
      <c r="B8" s="12">
        <v>12696</v>
      </c>
      <c r="C8" s="12">
        <v>11591</v>
      </c>
      <c r="D8" s="12">
        <v>135409</v>
      </c>
      <c r="E8" s="12">
        <v>127502</v>
      </c>
      <c r="F8" s="13">
        <f t="shared" ref="F8:F35" si="0">((E8*100)/D8)-100</f>
        <v>-5.8393459814340218</v>
      </c>
      <c r="G8" s="1"/>
      <c r="H8" s="1"/>
      <c r="I8" s="1"/>
    </row>
    <row r="9" spans="1:12" x14ac:dyDescent="0.25">
      <c r="A9" s="8" t="s">
        <v>46</v>
      </c>
      <c r="B9" s="9">
        <v>617</v>
      </c>
      <c r="C9" s="9">
        <v>417</v>
      </c>
      <c r="D9" s="9">
        <v>6670</v>
      </c>
      <c r="E9" s="9">
        <v>5835</v>
      </c>
      <c r="F9" s="10">
        <f t="shared" si="0"/>
        <v>-12.518740629685155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34166</v>
      </c>
      <c r="C11" s="9">
        <v>27687</v>
      </c>
      <c r="D11" s="9">
        <v>363179</v>
      </c>
      <c r="E11" s="9">
        <v>333325</v>
      </c>
      <c r="F11" s="10">
        <f t="shared" si="0"/>
        <v>-8.2201889426426078</v>
      </c>
      <c r="G11" s="1"/>
      <c r="H11" s="1"/>
      <c r="I11" s="1"/>
    </row>
    <row r="12" spans="1:12" x14ac:dyDescent="0.25">
      <c r="A12" s="11" t="s">
        <v>49</v>
      </c>
      <c r="B12" s="12">
        <v>8310</v>
      </c>
      <c r="C12" s="12">
        <v>7835.5</v>
      </c>
      <c r="D12" s="12">
        <v>83544</v>
      </c>
      <c r="E12" s="12">
        <v>78966</v>
      </c>
      <c r="F12" s="13">
        <f t="shared" si="0"/>
        <v>-5.4797471990807196</v>
      </c>
      <c r="G12" s="1"/>
      <c r="H12" s="1"/>
      <c r="I12" s="1"/>
    </row>
    <row r="13" spans="1:12" x14ac:dyDescent="0.25">
      <c r="A13" s="8" t="s">
        <v>50</v>
      </c>
      <c r="B13" s="9">
        <v>4260</v>
      </c>
      <c r="C13" s="9">
        <v>5137</v>
      </c>
      <c r="D13" s="9">
        <v>57138</v>
      </c>
      <c r="E13" s="9">
        <v>64300</v>
      </c>
      <c r="F13" s="10">
        <f t="shared" si="0"/>
        <v>12.534565438062231</v>
      </c>
      <c r="G13" s="1"/>
      <c r="H13" s="1"/>
      <c r="I13" s="1"/>
    </row>
    <row r="14" spans="1:12" x14ac:dyDescent="0.25">
      <c r="A14" s="11" t="s">
        <v>51</v>
      </c>
      <c r="B14" s="12">
        <v>106753</v>
      </c>
      <c r="C14" s="12">
        <v>136595</v>
      </c>
      <c r="D14" s="12">
        <v>1328296</v>
      </c>
      <c r="E14" s="12">
        <v>1442142.5</v>
      </c>
      <c r="F14" s="13">
        <f t="shared" si="0"/>
        <v>8.5708682402115244</v>
      </c>
      <c r="G14" s="1"/>
      <c r="H14" s="1"/>
      <c r="I14" s="1"/>
    </row>
    <row r="15" spans="1:12" x14ac:dyDescent="0.25">
      <c r="A15" s="8" t="s">
        <v>52</v>
      </c>
      <c r="B15" s="9">
        <v>48909.5</v>
      </c>
      <c r="C15" s="9">
        <v>51277.25</v>
      </c>
      <c r="D15" s="9">
        <v>550112.25</v>
      </c>
      <c r="E15" s="9">
        <v>568150</v>
      </c>
      <c r="F15" s="10">
        <f t="shared" si="0"/>
        <v>3.2789217109780822</v>
      </c>
      <c r="G15" s="1"/>
      <c r="H15" s="1"/>
      <c r="I15" s="1"/>
    </row>
    <row r="16" spans="1:12" x14ac:dyDescent="0.25">
      <c r="A16" s="11" t="s">
        <v>53</v>
      </c>
      <c r="B16" s="12">
        <v>5952</v>
      </c>
      <c r="C16" s="12">
        <v>6496</v>
      </c>
      <c r="D16" s="12">
        <v>72206</v>
      </c>
      <c r="E16" s="12">
        <v>83756</v>
      </c>
      <c r="F16" s="13">
        <f t="shared" si="0"/>
        <v>15.995900617677208</v>
      </c>
      <c r="G16" s="1"/>
      <c r="H16" s="1"/>
      <c r="I16" s="1"/>
    </row>
    <row r="17" spans="1:9" x14ac:dyDescent="0.25">
      <c r="A17" s="8" t="s">
        <v>54</v>
      </c>
      <c r="B17" s="9">
        <v>17180</v>
      </c>
      <c r="C17" s="9">
        <v>16878</v>
      </c>
      <c r="D17" s="9">
        <v>174949</v>
      </c>
      <c r="E17" s="9">
        <v>182508</v>
      </c>
      <c r="F17" s="10">
        <f t="shared" si="0"/>
        <v>4.3206877432851911</v>
      </c>
      <c r="G17" s="1"/>
      <c r="H17" s="1"/>
      <c r="I17" s="1"/>
    </row>
    <row r="18" spans="1:9" x14ac:dyDescent="0.25">
      <c r="A18" s="11" t="s">
        <v>55</v>
      </c>
      <c r="B18" s="12">
        <v>1764</v>
      </c>
      <c r="C18" s="12">
        <v>1658</v>
      </c>
      <c r="D18" s="12">
        <v>17366</v>
      </c>
      <c r="E18" s="12">
        <v>18068</v>
      </c>
      <c r="F18" s="13">
        <f t="shared" si="0"/>
        <v>4.0423816653230489</v>
      </c>
      <c r="G18" s="1"/>
      <c r="H18" s="1"/>
      <c r="I18" s="1"/>
    </row>
    <row r="19" spans="1:9" x14ac:dyDescent="0.25">
      <c r="A19" s="8" t="s">
        <v>56</v>
      </c>
      <c r="B19" s="9">
        <v>7</v>
      </c>
      <c r="C19" s="9">
        <v>28</v>
      </c>
      <c r="D19" s="9">
        <v>826</v>
      </c>
      <c r="E19" s="9">
        <v>752</v>
      </c>
      <c r="F19" s="10">
        <f t="shared" si="0"/>
        <v>-8.9588377723970893</v>
      </c>
      <c r="G19" s="1"/>
      <c r="H19" s="1"/>
      <c r="I19" s="1"/>
    </row>
    <row r="20" spans="1:9" x14ac:dyDescent="0.25">
      <c r="A20" s="11" t="s">
        <v>57</v>
      </c>
      <c r="B20" s="12">
        <v>5373</v>
      </c>
      <c r="C20" s="12">
        <v>4639</v>
      </c>
      <c r="D20" s="12">
        <v>57301</v>
      </c>
      <c r="E20" s="12">
        <v>49456</v>
      </c>
      <c r="F20" s="13">
        <f t="shared" si="0"/>
        <v>-13.690860543446007</v>
      </c>
      <c r="G20" s="1"/>
      <c r="H20" s="1"/>
      <c r="I20" s="1"/>
    </row>
    <row r="21" spans="1:9" x14ac:dyDescent="0.25">
      <c r="A21" s="8" t="s">
        <v>58</v>
      </c>
      <c r="B21" s="9">
        <v>508</v>
      </c>
      <c r="C21" s="9">
        <v>623</v>
      </c>
      <c r="D21" s="9">
        <v>1912</v>
      </c>
      <c r="E21" s="9">
        <v>4922</v>
      </c>
      <c r="F21" s="10">
        <f t="shared" si="0"/>
        <v>157.42677824267781</v>
      </c>
      <c r="G21" s="1"/>
      <c r="H21" s="1"/>
      <c r="I21" s="1"/>
    </row>
    <row r="22" spans="1:9" x14ac:dyDescent="0.25">
      <c r="A22" s="11" t="s">
        <v>59</v>
      </c>
      <c r="B22" s="12">
        <v>37928</v>
      </c>
      <c r="C22" s="12">
        <v>37742</v>
      </c>
      <c r="D22" s="12">
        <v>379565</v>
      </c>
      <c r="E22" s="12">
        <v>406511</v>
      </c>
      <c r="F22" s="13">
        <f t="shared" si="0"/>
        <v>7.0991793236995022</v>
      </c>
      <c r="G22" s="1"/>
      <c r="H22" s="1"/>
      <c r="I22" s="1"/>
    </row>
    <row r="23" spans="1:9" x14ac:dyDescent="0.25">
      <c r="A23" s="8" t="s">
        <v>60</v>
      </c>
      <c r="B23" s="9">
        <v>3450</v>
      </c>
      <c r="C23" s="9">
        <v>2018</v>
      </c>
      <c r="D23" s="9">
        <v>31888</v>
      </c>
      <c r="E23" s="9">
        <v>33933</v>
      </c>
      <c r="F23" s="10">
        <f t="shared" si="0"/>
        <v>6.4130707476166577</v>
      </c>
      <c r="G23" s="1"/>
      <c r="H23" s="1"/>
      <c r="I23" s="1"/>
    </row>
    <row r="24" spans="1:9" x14ac:dyDescent="0.25">
      <c r="A24" s="11" t="s">
        <v>61</v>
      </c>
      <c r="B24" s="12">
        <v>2086</v>
      </c>
      <c r="C24" s="12">
        <v>2151</v>
      </c>
      <c r="D24" s="12">
        <v>24488</v>
      </c>
      <c r="E24" s="12">
        <v>22897</v>
      </c>
      <c r="F24" s="13">
        <f t="shared" si="0"/>
        <v>-6.4970597843841915</v>
      </c>
      <c r="G24" s="1"/>
      <c r="H24" s="1"/>
      <c r="I24" s="1"/>
    </row>
    <row r="25" spans="1:9" x14ac:dyDescent="0.25">
      <c r="A25" s="8" t="s">
        <v>62</v>
      </c>
      <c r="B25" s="9">
        <v>3679</v>
      </c>
      <c r="C25" s="9">
        <v>2738</v>
      </c>
      <c r="D25" s="9">
        <v>32781</v>
      </c>
      <c r="E25" s="9">
        <v>32695</v>
      </c>
      <c r="F25" s="10">
        <f t="shared" si="0"/>
        <v>-0.26234709130288536</v>
      </c>
      <c r="G25" s="1"/>
      <c r="H25" s="1"/>
      <c r="I25" s="1"/>
    </row>
    <row r="26" spans="1:9" x14ac:dyDescent="0.25">
      <c r="A26" s="11" t="s">
        <v>63</v>
      </c>
      <c r="B26" s="12">
        <v>558</v>
      </c>
      <c r="C26" s="12">
        <v>0</v>
      </c>
      <c r="D26" s="12">
        <v>5523</v>
      </c>
      <c r="E26" s="12">
        <v>1707</v>
      </c>
      <c r="F26" s="13">
        <f t="shared" si="0"/>
        <v>-69.092884302009779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27364</v>
      </c>
      <c r="C28" s="12">
        <v>27277</v>
      </c>
      <c r="D28" s="12">
        <v>279945</v>
      </c>
      <c r="E28" s="12">
        <v>291895</v>
      </c>
      <c r="F28" s="13">
        <f t="shared" si="0"/>
        <v>4.2686956366429172</v>
      </c>
      <c r="G28" s="1"/>
      <c r="H28" s="1"/>
      <c r="I28" s="1"/>
    </row>
    <row r="29" spans="1:9" x14ac:dyDescent="0.25">
      <c r="A29" s="8" t="s">
        <v>66</v>
      </c>
      <c r="B29" s="9">
        <v>92</v>
      </c>
      <c r="C29" s="9">
        <v>41</v>
      </c>
      <c r="D29" s="9">
        <v>1053</v>
      </c>
      <c r="E29" s="9">
        <v>703</v>
      </c>
      <c r="F29" s="10">
        <f t="shared" si="0"/>
        <v>-33.238366571699899</v>
      </c>
      <c r="G29" s="1"/>
      <c r="H29" s="1"/>
      <c r="I29" s="1"/>
    </row>
    <row r="30" spans="1:9" x14ac:dyDescent="0.25">
      <c r="A30" s="11" t="s">
        <v>67</v>
      </c>
      <c r="B30" s="12">
        <v>12943</v>
      </c>
      <c r="C30" s="12">
        <v>14722</v>
      </c>
      <c r="D30" s="12">
        <v>127823</v>
      </c>
      <c r="E30" s="12">
        <v>147907</v>
      </c>
      <c r="F30" s="13">
        <f t="shared" si="0"/>
        <v>15.712352237077837</v>
      </c>
      <c r="G30" s="1"/>
      <c r="H30" s="1"/>
      <c r="I30" s="1"/>
    </row>
    <row r="31" spans="1:9" x14ac:dyDescent="0.25">
      <c r="A31" s="8" t="s">
        <v>68</v>
      </c>
      <c r="B31" s="9">
        <v>6244</v>
      </c>
      <c r="C31" s="9">
        <v>6198</v>
      </c>
      <c r="D31" s="9">
        <v>68278</v>
      </c>
      <c r="E31" s="9">
        <v>81374</v>
      </c>
      <c r="F31" s="10">
        <f t="shared" si="0"/>
        <v>19.180409502328715</v>
      </c>
      <c r="G31" s="1"/>
      <c r="H31" s="1"/>
      <c r="I31" s="1"/>
    </row>
    <row r="32" spans="1:9" x14ac:dyDescent="0.25">
      <c r="A32" s="11" t="s">
        <v>69</v>
      </c>
      <c r="B32" s="12">
        <v>155371</v>
      </c>
      <c r="C32" s="12">
        <v>153734</v>
      </c>
      <c r="D32" s="12">
        <v>2004780</v>
      </c>
      <c r="E32" s="12">
        <v>1900302</v>
      </c>
      <c r="F32" s="13">
        <f t="shared" si="0"/>
        <v>-5.2114446472929643</v>
      </c>
      <c r="G32" s="1"/>
      <c r="H32" s="1"/>
      <c r="I32" s="1"/>
    </row>
    <row r="33" spans="1:9" x14ac:dyDescent="0.25">
      <c r="A33" s="8" t="s">
        <v>70</v>
      </c>
      <c r="B33" s="9">
        <v>15088</v>
      </c>
      <c r="C33" s="9">
        <v>15610.5</v>
      </c>
      <c r="D33" s="9">
        <v>184718</v>
      </c>
      <c r="E33" s="9">
        <v>180030.5</v>
      </c>
      <c r="F33" s="10">
        <f t="shared" si="0"/>
        <v>-2.5376519884364228</v>
      </c>
      <c r="G33" s="1"/>
      <c r="H33" s="1"/>
      <c r="I33" s="1"/>
    </row>
    <row r="34" spans="1:9" x14ac:dyDescent="0.25">
      <c r="A34" s="11" t="s">
        <v>71</v>
      </c>
      <c r="B34" s="12">
        <v>2707</v>
      </c>
      <c r="C34" s="12">
        <v>3089</v>
      </c>
      <c r="D34" s="12">
        <v>29865</v>
      </c>
      <c r="E34" s="12">
        <v>31013</v>
      </c>
      <c r="F34" s="13">
        <f t="shared" si="0"/>
        <v>3.8439645069479269</v>
      </c>
      <c r="G34" s="1"/>
      <c r="H34" s="1"/>
      <c r="I34" s="1"/>
    </row>
    <row r="35" spans="1:9" x14ac:dyDescent="0.25">
      <c r="A35" s="14" t="s">
        <v>72</v>
      </c>
      <c r="B35" s="15">
        <f>SUM(B7:B34)</f>
        <v>514335.5</v>
      </c>
      <c r="C35" s="15">
        <f t="shared" ref="C35:E35" si="1">SUM(C7:C34)</f>
        <v>536183.25</v>
      </c>
      <c r="D35" s="15">
        <f t="shared" si="1"/>
        <v>6024562.25</v>
      </c>
      <c r="E35" s="15">
        <f t="shared" si="1"/>
        <v>6092612</v>
      </c>
      <c r="F35" s="16">
        <f t="shared" si="0"/>
        <v>1.1295384988345063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1962</v>
      </c>
      <c r="C38" s="41">
        <f>D7</f>
        <v>4945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1900302</v>
      </c>
      <c r="G38" s="42">
        <f>LOOKUP(E38,$A$38:$A$65,$C$38:$C$65)</f>
        <v>2004780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127502</v>
      </c>
      <c r="C39" s="41">
        <f t="shared" ref="C39:C65" si="5">D8</f>
        <v>135409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1442142.5</v>
      </c>
      <c r="G39" s="42">
        <f t="shared" ref="G39:G65" si="8">LOOKUP(E39,$A$38:$A$65,$C$38:$C$65)</f>
        <v>1328296</v>
      </c>
    </row>
    <row r="40" spans="1:9" x14ac:dyDescent="0.25">
      <c r="A40" s="42" t="str">
        <f t="shared" si="3"/>
        <v>ALMERIA</v>
      </c>
      <c r="B40" s="41">
        <f t="shared" si="4"/>
        <v>5835</v>
      </c>
      <c r="C40" s="41">
        <f t="shared" si="5"/>
        <v>6670</v>
      </c>
      <c r="D40" s="41">
        <f t="shared" si="6"/>
        <v>21</v>
      </c>
      <c r="E40" s="42" t="str">
        <f t="shared" si="2"/>
        <v>BILBAO</v>
      </c>
      <c r="F40" s="42">
        <f t="shared" si="7"/>
        <v>568150</v>
      </c>
      <c r="G40" s="42">
        <f t="shared" si="8"/>
        <v>550112.25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406511</v>
      </c>
      <c r="G41" s="42">
        <f t="shared" si="8"/>
        <v>379565</v>
      </c>
    </row>
    <row r="42" spans="1:9" x14ac:dyDescent="0.25">
      <c r="A42" s="42" t="str">
        <f t="shared" si="3"/>
        <v>BAHIA DE ALGECIRAS</v>
      </c>
      <c r="B42" s="41">
        <f t="shared" si="4"/>
        <v>333325</v>
      </c>
      <c r="C42" s="41">
        <f t="shared" si="5"/>
        <v>363179</v>
      </c>
      <c r="D42" s="41">
        <f t="shared" si="6"/>
        <v>5</v>
      </c>
      <c r="E42" s="42" t="str">
        <f t="shared" si="2"/>
        <v>BAHIA DE ALGECIRAS</v>
      </c>
      <c r="F42" s="42">
        <f t="shared" si="7"/>
        <v>333325</v>
      </c>
      <c r="G42" s="42">
        <f t="shared" si="8"/>
        <v>363179</v>
      </c>
    </row>
    <row r="43" spans="1:9" x14ac:dyDescent="0.25">
      <c r="A43" s="42" t="str">
        <f t="shared" si="3"/>
        <v>BAHIA DE CADIZ</v>
      </c>
      <c r="B43" s="41">
        <f t="shared" si="4"/>
        <v>78966</v>
      </c>
      <c r="C43" s="41">
        <f t="shared" si="5"/>
        <v>83544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291895</v>
      </c>
      <c r="G43" s="42">
        <f t="shared" si="8"/>
        <v>279945</v>
      </c>
    </row>
    <row r="44" spans="1:9" x14ac:dyDescent="0.25">
      <c r="A44" s="42" t="str">
        <f t="shared" si="3"/>
        <v>BALEARES</v>
      </c>
      <c r="B44" s="41">
        <f t="shared" si="4"/>
        <v>64300</v>
      </c>
      <c r="C44" s="41">
        <f t="shared" si="5"/>
        <v>57138</v>
      </c>
      <c r="D44" s="41">
        <f t="shared" si="6"/>
        <v>14</v>
      </c>
      <c r="E44" s="42" t="str">
        <f t="shared" si="2"/>
        <v>CASTELLON</v>
      </c>
      <c r="F44" s="42">
        <f t="shared" si="7"/>
        <v>182508</v>
      </c>
      <c r="G44" s="42">
        <f t="shared" si="8"/>
        <v>174949</v>
      </c>
    </row>
    <row r="45" spans="1:9" x14ac:dyDescent="0.25">
      <c r="A45" s="42" t="str">
        <f t="shared" si="3"/>
        <v>BARCELONA</v>
      </c>
      <c r="B45" s="41">
        <f t="shared" si="4"/>
        <v>1442142.5</v>
      </c>
      <c r="C45" s="41">
        <f t="shared" si="5"/>
        <v>1328296</v>
      </c>
      <c r="D45" s="41">
        <f t="shared" si="6"/>
        <v>2</v>
      </c>
      <c r="E45" s="42" t="str">
        <f t="shared" si="2"/>
        <v>VIGO</v>
      </c>
      <c r="F45" s="42">
        <f t="shared" si="7"/>
        <v>180030.5</v>
      </c>
      <c r="G45" s="42">
        <f t="shared" si="8"/>
        <v>184718</v>
      </c>
    </row>
    <row r="46" spans="1:9" x14ac:dyDescent="0.25">
      <c r="A46" s="42" t="str">
        <f t="shared" si="3"/>
        <v>BILBAO</v>
      </c>
      <c r="B46" s="41">
        <f t="shared" si="4"/>
        <v>568150</v>
      </c>
      <c r="C46" s="41">
        <f t="shared" si="5"/>
        <v>550112.25</v>
      </c>
      <c r="D46" s="41">
        <f t="shared" si="6"/>
        <v>3</v>
      </c>
      <c r="E46" s="42" t="str">
        <f t="shared" si="2"/>
        <v>SEVILLA</v>
      </c>
      <c r="F46" s="42">
        <f t="shared" si="7"/>
        <v>147907</v>
      </c>
      <c r="G46" s="42">
        <f t="shared" si="8"/>
        <v>127823</v>
      </c>
    </row>
    <row r="47" spans="1:9" x14ac:dyDescent="0.25">
      <c r="A47" s="42" t="str">
        <f t="shared" si="3"/>
        <v>CARTAGENA</v>
      </c>
      <c r="B47" s="41">
        <f t="shared" si="4"/>
        <v>83756</v>
      </c>
      <c r="C47" s="41">
        <f t="shared" si="5"/>
        <v>72206</v>
      </c>
      <c r="D47" s="41">
        <f t="shared" si="6"/>
        <v>11</v>
      </c>
      <c r="E47" s="42" t="str">
        <f t="shared" si="2"/>
        <v>ALICANTE</v>
      </c>
      <c r="F47" s="42">
        <f t="shared" si="7"/>
        <v>127502</v>
      </c>
      <c r="G47" s="42">
        <f t="shared" si="8"/>
        <v>135409</v>
      </c>
    </row>
    <row r="48" spans="1:9" x14ac:dyDescent="0.25">
      <c r="A48" s="42" t="str">
        <f t="shared" si="3"/>
        <v>CASTELLON</v>
      </c>
      <c r="B48" s="41">
        <f t="shared" si="4"/>
        <v>182508</v>
      </c>
      <c r="C48" s="41">
        <f t="shared" si="5"/>
        <v>174949</v>
      </c>
      <c r="D48" s="41">
        <f t="shared" si="6"/>
        <v>7</v>
      </c>
      <c r="E48" s="42" t="str">
        <f t="shared" si="2"/>
        <v>CARTAGENA</v>
      </c>
      <c r="F48" s="42">
        <f t="shared" si="7"/>
        <v>83756</v>
      </c>
      <c r="G48" s="42">
        <f t="shared" si="8"/>
        <v>72206</v>
      </c>
    </row>
    <row r="49" spans="1:7" x14ac:dyDescent="0.25">
      <c r="A49" s="42" t="str">
        <f t="shared" si="3"/>
        <v>CEUTA</v>
      </c>
      <c r="B49" s="41">
        <f t="shared" si="4"/>
        <v>18068</v>
      </c>
      <c r="C49" s="41">
        <f t="shared" si="5"/>
        <v>17366</v>
      </c>
      <c r="D49" s="41">
        <f t="shared" si="6"/>
        <v>20</v>
      </c>
      <c r="E49" s="42" t="str">
        <f t="shared" si="2"/>
        <v>TARRAGONA</v>
      </c>
      <c r="F49" s="42">
        <f t="shared" si="7"/>
        <v>81374</v>
      </c>
      <c r="G49" s="42">
        <f t="shared" si="8"/>
        <v>68278</v>
      </c>
    </row>
    <row r="50" spans="1:7" x14ac:dyDescent="0.25">
      <c r="A50" s="42" t="str">
        <f t="shared" si="3"/>
        <v>FERROL-SAN CIBRAO</v>
      </c>
      <c r="B50" s="41">
        <f t="shared" si="4"/>
        <v>752</v>
      </c>
      <c r="C50" s="41">
        <f t="shared" si="5"/>
        <v>826</v>
      </c>
      <c r="D50" s="41">
        <f t="shared" si="6"/>
        <v>25</v>
      </c>
      <c r="E50" s="42" t="str">
        <f t="shared" si="2"/>
        <v>BAHIA DE CADIZ</v>
      </c>
      <c r="F50" s="42">
        <f t="shared" si="7"/>
        <v>78966</v>
      </c>
      <c r="G50" s="42">
        <f t="shared" si="8"/>
        <v>83544</v>
      </c>
    </row>
    <row r="51" spans="1:7" x14ac:dyDescent="0.25">
      <c r="A51" s="42" t="str">
        <f t="shared" si="3"/>
        <v>GIJON</v>
      </c>
      <c r="B51" s="41">
        <f t="shared" si="4"/>
        <v>49456</v>
      </c>
      <c r="C51" s="41">
        <f t="shared" si="5"/>
        <v>57301</v>
      </c>
      <c r="D51" s="41">
        <f t="shared" si="6"/>
        <v>15</v>
      </c>
      <c r="E51" s="42" t="str">
        <f t="shared" si="2"/>
        <v>BALEARES</v>
      </c>
      <c r="F51" s="42">
        <f t="shared" si="7"/>
        <v>64300</v>
      </c>
      <c r="G51" s="42">
        <f t="shared" si="8"/>
        <v>57138</v>
      </c>
    </row>
    <row r="52" spans="1:7" x14ac:dyDescent="0.25">
      <c r="A52" s="42" t="str">
        <f t="shared" si="3"/>
        <v>HUELVA</v>
      </c>
      <c r="B52" s="41">
        <f t="shared" si="4"/>
        <v>4922</v>
      </c>
      <c r="C52" s="41">
        <f t="shared" si="5"/>
        <v>1912</v>
      </c>
      <c r="D52" s="41">
        <f t="shared" si="6"/>
        <v>22</v>
      </c>
      <c r="E52" s="42" t="str">
        <f t="shared" si="2"/>
        <v>GIJON</v>
      </c>
      <c r="F52" s="42">
        <f t="shared" si="7"/>
        <v>49456</v>
      </c>
      <c r="G52" s="42">
        <f t="shared" si="8"/>
        <v>57301</v>
      </c>
    </row>
    <row r="53" spans="1:7" x14ac:dyDescent="0.25">
      <c r="A53" s="42" t="str">
        <f t="shared" si="3"/>
        <v>LAS PALMAS</v>
      </c>
      <c r="B53" s="41">
        <f t="shared" si="4"/>
        <v>406511</v>
      </c>
      <c r="C53" s="41">
        <f t="shared" si="5"/>
        <v>379565</v>
      </c>
      <c r="D53" s="41">
        <f t="shared" si="6"/>
        <v>4</v>
      </c>
      <c r="E53" s="42" t="str">
        <f t="shared" si="2"/>
        <v>MALAGA</v>
      </c>
      <c r="F53" s="42">
        <f t="shared" si="7"/>
        <v>33933</v>
      </c>
      <c r="G53" s="42">
        <f t="shared" si="8"/>
        <v>31888</v>
      </c>
    </row>
    <row r="54" spans="1:7" x14ac:dyDescent="0.25">
      <c r="A54" s="42" t="str">
        <f t="shared" si="3"/>
        <v>MALAGA</v>
      </c>
      <c r="B54" s="41">
        <f t="shared" si="4"/>
        <v>33933</v>
      </c>
      <c r="C54" s="41">
        <f t="shared" si="5"/>
        <v>31888</v>
      </c>
      <c r="D54" s="41">
        <f t="shared" si="6"/>
        <v>16</v>
      </c>
      <c r="E54" s="42" t="str">
        <f t="shared" si="2"/>
        <v>MELILLA</v>
      </c>
      <c r="F54" s="42">
        <f t="shared" si="7"/>
        <v>32695</v>
      </c>
      <c r="G54" s="42">
        <f t="shared" si="8"/>
        <v>32781</v>
      </c>
    </row>
    <row r="55" spans="1:7" x14ac:dyDescent="0.25">
      <c r="A55" s="42" t="str">
        <f t="shared" si="3"/>
        <v>MARIN Y RIA DE PONTEVEDRA</v>
      </c>
      <c r="B55" s="41">
        <f t="shared" si="4"/>
        <v>22897</v>
      </c>
      <c r="C55" s="41">
        <f t="shared" si="5"/>
        <v>24488</v>
      </c>
      <c r="D55" s="41">
        <f t="shared" si="6"/>
        <v>19</v>
      </c>
      <c r="E55" s="42" t="str">
        <f t="shared" si="2"/>
        <v>VILAGARCIA</v>
      </c>
      <c r="F55" s="42">
        <f t="shared" si="7"/>
        <v>31013</v>
      </c>
      <c r="G55" s="42">
        <f t="shared" si="8"/>
        <v>29865</v>
      </c>
    </row>
    <row r="56" spans="1:7" x14ac:dyDescent="0.25">
      <c r="A56" s="42" t="str">
        <f t="shared" si="3"/>
        <v>MELILLA</v>
      </c>
      <c r="B56" s="41">
        <f t="shared" si="4"/>
        <v>32695</v>
      </c>
      <c r="C56" s="41">
        <f t="shared" si="5"/>
        <v>32781</v>
      </c>
      <c r="D56" s="41">
        <f t="shared" si="6"/>
        <v>17</v>
      </c>
      <c r="E56" s="42" t="str">
        <f t="shared" si="2"/>
        <v>MARIN Y RIA DE PONTEVEDRA</v>
      </c>
      <c r="F56" s="42">
        <f t="shared" si="7"/>
        <v>22897</v>
      </c>
      <c r="G56" s="42">
        <f t="shared" si="8"/>
        <v>24488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5523</v>
      </c>
      <c r="D57" s="41">
        <f t="shared" si="6"/>
        <v>24</v>
      </c>
      <c r="E57" s="42" t="str">
        <f t="shared" si="2"/>
        <v>CEUTA</v>
      </c>
      <c r="F57" s="42">
        <f t="shared" si="7"/>
        <v>18068</v>
      </c>
      <c r="G57" s="42">
        <f t="shared" si="8"/>
        <v>17366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5835</v>
      </c>
      <c r="G58" s="42">
        <f t="shared" si="8"/>
        <v>6670</v>
      </c>
    </row>
    <row r="59" spans="1:7" x14ac:dyDescent="0.25">
      <c r="A59" s="42" t="str">
        <f t="shared" si="3"/>
        <v>SANTA CRUZ DE TENERIFE</v>
      </c>
      <c r="B59" s="41">
        <f t="shared" si="4"/>
        <v>291895</v>
      </c>
      <c r="C59" s="41">
        <f t="shared" si="5"/>
        <v>279945</v>
      </c>
      <c r="D59" s="41">
        <f t="shared" si="6"/>
        <v>6</v>
      </c>
      <c r="E59" s="42" t="str">
        <f t="shared" si="2"/>
        <v>HUELVA</v>
      </c>
      <c r="F59" s="42">
        <f t="shared" si="7"/>
        <v>4922</v>
      </c>
      <c r="G59" s="42">
        <f t="shared" si="8"/>
        <v>1912</v>
      </c>
    </row>
    <row r="60" spans="1:7" x14ac:dyDescent="0.25">
      <c r="A60" s="42" t="str">
        <f t="shared" si="3"/>
        <v>SANTANDER</v>
      </c>
      <c r="B60" s="41">
        <f t="shared" si="4"/>
        <v>703</v>
      </c>
      <c r="C60" s="41">
        <f t="shared" si="5"/>
        <v>1053</v>
      </c>
      <c r="D60" s="41">
        <f t="shared" si="6"/>
        <v>26</v>
      </c>
      <c r="E60" s="42" t="str">
        <f t="shared" si="2"/>
        <v>A CORUÑA</v>
      </c>
      <c r="F60" s="42">
        <f t="shared" si="7"/>
        <v>1962</v>
      </c>
      <c r="G60" s="42">
        <f t="shared" si="8"/>
        <v>4945</v>
      </c>
    </row>
    <row r="61" spans="1:7" x14ac:dyDescent="0.25">
      <c r="A61" s="42" t="str">
        <f t="shared" si="3"/>
        <v>SEVILLA</v>
      </c>
      <c r="B61" s="41">
        <f t="shared" si="4"/>
        <v>147907</v>
      </c>
      <c r="C61" s="41">
        <f t="shared" si="5"/>
        <v>127823</v>
      </c>
      <c r="D61" s="41">
        <f t="shared" si="6"/>
        <v>9</v>
      </c>
      <c r="E61" s="42" t="str">
        <f t="shared" si="2"/>
        <v>MOTRIL</v>
      </c>
      <c r="F61" s="42">
        <f t="shared" si="7"/>
        <v>1707</v>
      </c>
      <c r="G61" s="42">
        <f t="shared" si="8"/>
        <v>5523</v>
      </c>
    </row>
    <row r="62" spans="1:7" x14ac:dyDescent="0.25">
      <c r="A62" s="42" t="str">
        <f t="shared" si="3"/>
        <v>TARRAGONA</v>
      </c>
      <c r="B62" s="41">
        <f t="shared" si="4"/>
        <v>81374</v>
      </c>
      <c r="C62" s="41">
        <f t="shared" si="5"/>
        <v>68278</v>
      </c>
      <c r="D62" s="41">
        <f t="shared" si="6"/>
        <v>12</v>
      </c>
      <c r="E62" s="42" t="str">
        <f t="shared" si="2"/>
        <v>FERROL-SAN CIBRAO</v>
      </c>
      <c r="F62" s="42">
        <f t="shared" si="7"/>
        <v>752</v>
      </c>
      <c r="G62" s="42">
        <f t="shared" si="8"/>
        <v>826</v>
      </c>
    </row>
    <row r="63" spans="1:7" x14ac:dyDescent="0.25">
      <c r="A63" s="42" t="str">
        <f t="shared" si="3"/>
        <v>VALENCIA</v>
      </c>
      <c r="B63" s="41">
        <f t="shared" si="4"/>
        <v>1900302</v>
      </c>
      <c r="C63" s="41">
        <f t="shared" si="5"/>
        <v>2004780</v>
      </c>
      <c r="D63" s="41">
        <f t="shared" si="6"/>
        <v>1</v>
      </c>
      <c r="E63" s="42" t="str">
        <f t="shared" si="2"/>
        <v>SANTANDER</v>
      </c>
      <c r="F63" s="42">
        <f t="shared" si="7"/>
        <v>703</v>
      </c>
      <c r="G63" s="42">
        <f t="shared" si="8"/>
        <v>1053</v>
      </c>
    </row>
    <row r="64" spans="1:7" x14ac:dyDescent="0.25">
      <c r="A64" s="42" t="str">
        <f t="shared" si="3"/>
        <v>VIGO</v>
      </c>
      <c r="B64" s="41">
        <f t="shared" si="4"/>
        <v>180030.5</v>
      </c>
      <c r="C64" s="41">
        <f t="shared" si="5"/>
        <v>184718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31013</v>
      </c>
      <c r="C65" s="41">
        <f t="shared" si="5"/>
        <v>29865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5821</v>
      </c>
      <c r="C7" s="9">
        <v>8148</v>
      </c>
      <c r="D7" s="9">
        <v>143507</v>
      </c>
      <c r="E7" s="9">
        <v>116891</v>
      </c>
      <c r="F7" s="10">
        <f>((E7*100)/D7)-100</f>
        <v>-18.546830468200156</v>
      </c>
      <c r="G7" s="1"/>
      <c r="H7" s="1"/>
      <c r="I7" s="1"/>
    </row>
    <row r="8" spans="1:12" x14ac:dyDescent="0.25">
      <c r="A8" s="11" t="s">
        <v>45</v>
      </c>
      <c r="B8" s="12">
        <v>13708</v>
      </c>
      <c r="C8" s="12">
        <v>10078</v>
      </c>
      <c r="D8" s="12">
        <v>230961</v>
      </c>
      <c r="E8" s="12">
        <v>211742</v>
      </c>
      <c r="F8" s="13">
        <f t="shared" ref="F8:F35" si="0">((E8*100)/D8)-100</f>
        <v>-8.3213183178112331</v>
      </c>
      <c r="G8" s="1"/>
      <c r="H8" s="1"/>
      <c r="I8" s="1"/>
    </row>
    <row r="9" spans="1:12" x14ac:dyDescent="0.25">
      <c r="A9" s="8" t="s">
        <v>46</v>
      </c>
      <c r="B9" s="9">
        <v>36587</v>
      </c>
      <c r="C9" s="9">
        <v>32599</v>
      </c>
      <c r="D9" s="9">
        <v>655375</v>
      </c>
      <c r="E9" s="9">
        <v>616597</v>
      </c>
      <c r="F9" s="10">
        <f t="shared" si="0"/>
        <v>-5.9169177951554417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3007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309468</v>
      </c>
      <c r="C11" s="9">
        <v>283227</v>
      </c>
      <c r="D11" s="9">
        <v>4812679</v>
      </c>
      <c r="E11" s="9">
        <v>4987796</v>
      </c>
      <c r="F11" s="10">
        <f t="shared" si="0"/>
        <v>3.6386594659647926</v>
      </c>
      <c r="G11" s="1"/>
      <c r="H11" s="1"/>
      <c r="I11" s="1"/>
    </row>
    <row r="12" spans="1:12" x14ac:dyDescent="0.25">
      <c r="A12" s="11" t="s">
        <v>49</v>
      </c>
      <c r="B12" s="12">
        <v>50725</v>
      </c>
      <c r="C12" s="12">
        <v>52287</v>
      </c>
      <c r="D12" s="12">
        <v>371998</v>
      </c>
      <c r="E12" s="12">
        <v>387176</v>
      </c>
      <c r="F12" s="13">
        <f t="shared" si="0"/>
        <v>4.0801294630616241</v>
      </c>
      <c r="G12" s="1"/>
      <c r="H12" s="1"/>
      <c r="I12" s="1"/>
    </row>
    <row r="13" spans="1:12" x14ac:dyDescent="0.25">
      <c r="A13" s="8" t="s">
        <v>50</v>
      </c>
      <c r="B13" s="9">
        <v>244314</v>
      </c>
      <c r="C13" s="9">
        <v>176163</v>
      </c>
      <c r="D13" s="9">
        <v>5607924</v>
      </c>
      <c r="E13" s="9">
        <v>5694615</v>
      </c>
      <c r="F13" s="10">
        <f t="shared" si="0"/>
        <v>1.5458661707968986</v>
      </c>
      <c r="G13" s="1"/>
      <c r="H13" s="1"/>
      <c r="I13" s="1"/>
    </row>
    <row r="14" spans="1:12" x14ac:dyDescent="0.25">
      <c r="A14" s="11" t="s">
        <v>51</v>
      </c>
      <c r="B14" s="12">
        <v>228881</v>
      </c>
      <c r="C14" s="12">
        <v>202770</v>
      </c>
      <c r="D14" s="12">
        <v>3488209</v>
      </c>
      <c r="E14" s="12">
        <v>3337454</v>
      </c>
      <c r="F14" s="13">
        <f t="shared" si="0"/>
        <v>-4.3218453940116603</v>
      </c>
      <c r="G14" s="1"/>
      <c r="H14" s="1"/>
      <c r="I14" s="1"/>
    </row>
    <row r="15" spans="1:12" x14ac:dyDescent="0.25">
      <c r="A15" s="8" t="s">
        <v>52</v>
      </c>
      <c r="B15" s="9">
        <v>8855</v>
      </c>
      <c r="C15" s="9">
        <v>5010</v>
      </c>
      <c r="D15" s="9">
        <v>137253</v>
      </c>
      <c r="E15" s="9">
        <v>155643</v>
      </c>
      <c r="F15" s="10">
        <f t="shared" si="0"/>
        <v>13.398614237940151</v>
      </c>
      <c r="G15" s="1"/>
      <c r="H15" s="1"/>
      <c r="I15" s="1"/>
    </row>
    <row r="16" spans="1:12" x14ac:dyDescent="0.25">
      <c r="A16" s="11" t="s">
        <v>53</v>
      </c>
      <c r="B16" s="12">
        <v>12369</v>
      </c>
      <c r="C16" s="12">
        <v>17288</v>
      </c>
      <c r="D16" s="12">
        <v>127513</v>
      </c>
      <c r="E16" s="12">
        <v>135363</v>
      </c>
      <c r="F16" s="13">
        <f t="shared" si="0"/>
        <v>6.1562350505438701</v>
      </c>
      <c r="G16" s="1"/>
      <c r="H16" s="1"/>
      <c r="I16" s="1"/>
    </row>
    <row r="17" spans="1:9" x14ac:dyDescent="0.25">
      <c r="A17" s="8" t="s">
        <v>54</v>
      </c>
      <c r="B17" s="9">
        <v>1189</v>
      </c>
      <c r="C17" s="9">
        <v>130</v>
      </c>
      <c r="D17" s="9">
        <v>1514</v>
      </c>
      <c r="E17" s="9">
        <v>130</v>
      </c>
      <c r="F17" s="10">
        <f t="shared" si="0"/>
        <v>-91.413474240422715</v>
      </c>
      <c r="G17" s="1"/>
      <c r="H17" s="1"/>
      <c r="I17" s="1"/>
    </row>
    <row r="18" spans="1:9" x14ac:dyDescent="0.25">
      <c r="A18" s="11" t="s">
        <v>55</v>
      </c>
      <c r="B18" s="12">
        <v>120745</v>
      </c>
      <c r="C18" s="12">
        <v>121408</v>
      </c>
      <c r="D18" s="12">
        <v>1730731</v>
      </c>
      <c r="E18" s="12">
        <v>1806922</v>
      </c>
      <c r="F18" s="13">
        <f t="shared" si="0"/>
        <v>4.4022439073431912</v>
      </c>
      <c r="G18" s="1"/>
      <c r="H18" s="1"/>
      <c r="I18" s="1"/>
    </row>
    <row r="19" spans="1:9" x14ac:dyDescent="0.25">
      <c r="A19" s="8" t="s">
        <v>56</v>
      </c>
      <c r="B19" s="9">
        <v>1816</v>
      </c>
      <c r="C19" s="9">
        <v>581</v>
      </c>
      <c r="D19" s="9">
        <v>10259</v>
      </c>
      <c r="E19" s="9">
        <v>38630</v>
      </c>
      <c r="F19" s="10">
        <f t="shared" si="0"/>
        <v>276.54742177600156</v>
      </c>
      <c r="G19" s="1"/>
      <c r="H19" s="1"/>
      <c r="I19" s="1"/>
    </row>
    <row r="20" spans="1:9" x14ac:dyDescent="0.25">
      <c r="A20" s="11" t="s">
        <v>57</v>
      </c>
      <c r="B20" s="12">
        <v>5735</v>
      </c>
      <c r="C20" s="12">
        <v>0</v>
      </c>
      <c r="D20" s="12">
        <v>64527</v>
      </c>
      <c r="E20" s="12">
        <v>66788</v>
      </c>
      <c r="F20" s="13">
        <f t="shared" si="0"/>
        <v>3.5039595828102961</v>
      </c>
      <c r="G20" s="1"/>
      <c r="H20" s="1"/>
      <c r="I20" s="1"/>
    </row>
    <row r="21" spans="1:9" x14ac:dyDescent="0.25">
      <c r="A21" s="8" t="s">
        <v>58</v>
      </c>
      <c r="B21" s="9">
        <v>1408</v>
      </c>
      <c r="C21" s="9">
        <v>2199</v>
      </c>
      <c r="D21" s="9">
        <v>26400</v>
      </c>
      <c r="E21" s="9">
        <v>29905</v>
      </c>
      <c r="F21" s="10">
        <f t="shared" si="0"/>
        <v>13.276515151515156</v>
      </c>
      <c r="G21" s="1"/>
      <c r="H21" s="1"/>
      <c r="I21" s="1"/>
    </row>
    <row r="22" spans="1:9" x14ac:dyDescent="0.25">
      <c r="A22" s="11" t="s">
        <v>59</v>
      </c>
      <c r="B22" s="12">
        <v>233223</v>
      </c>
      <c r="C22" s="12">
        <v>223216</v>
      </c>
      <c r="D22" s="12">
        <v>1968979</v>
      </c>
      <c r="E22" s="12">
        <v>1953810</v>
      </c>
      <c r="F22" s="13">
        <f t="shared" si="0"/>
        <v>-0.7703992780014346</v>
      </c>
      <c r="G22" s="1"/>
      <c r="H22" s="1"/>
      <c r="I22" s="1"/>
    </row>
    <row r="23" spans="1:9" x14ac:dyDescent="0.25">
      <c r="A23" s="8" t="s">
        <v>60</v>
      </c>
      <c r="B23" s="9">
        <v>72582</v>
      </c>
      <c r="C23" s="9">
        <v>76779</v>
      </c>
      <c r="D23" s="9">
        <v>626735</v>
      </c>
      <c r="E23" s="9">
        <v>588514</v>
      </c>
      <c r="F23" s="10">
        <f t="shared" si="0"/>
        <v>-6.0984307562207363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44263</v>
      </c>
      <c r="C25" s="9">
        <v>38626</v>
      </c>
      <c r="D25" s="9">
        <v>728044</v>
      </c>
      <c r="E25" s="9">
        <v>718406</v>
      </c>
      <c r="F25" s="10">
        <f t="shared" si="0"/>
        <v>-1.3238210877364622</v>
      </c>
      <c r="G25" s="1"/>
      <c r="H25" s="1"/>
      <c r="I25" s="1"/>
    </row>
    <row r="26" spans="1:9" x14ac:dyDescent="0.25">
      <c r="A26" s="11" t="s">
        <v>63</v>
      </c>
      <c r="B26" s="12">
        <v>18039</v>
      </c>
      <c r="C26" s="12">
        <v>13377</v>
      </c>
      <c r="D26" s="12">
        <v>333706</v>
      </c>
      <c r="E26" s="12">
        <v>425819</v>
      </c>
      <c r="F26" s="13">
        <f t="shared" si="0"/>
        <v>27.603039801501922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458086</v>
      </c>
      <c r="C28" s="12">
        <v>407258</v>
      </c>
      <c r="D28" s="12">
        <v>4676529</v>
      </c>
      <c r="E28" s="12">
        <v>4487240</v>
      </c>
      <c r="F28" s="13">
        <f t="shared" si="0"/>
        <v>-4.0476387508769847</v>
      </c>
      <c r="G28" s="1"/>
      <c r="H28" s="1"/>
      <c r="I28" s="1"/>
    </row>
    <row r="29" spans="1:9" x14ac:dyDescent="0.25">
      <c r="A29" s="8" t="s">
        <v>66</v>
      </c>
      <c r="B29" s="9">
        <v>9639</v>
      </c>
      <c r="C29" s="9">
        <v>9344</v>
      </c>
      <c r="D29" s="9">
        <v>202504</v>
      </c>
      <c r="E29" s="9">
        <v>217761</v>
      </c>
      <c r="F29" s="10">
        <f t="shared" si="0"/>
        <v>7.5341721645004611</v>
      </c>
      <c r="G29" s="1"/>
      <c r="H29" s="1"/>
      <c r="I29" s="1"/>
    </row>
    <row r="30" spans="1:9" x14ac:dyDescent="0.25">
      <c r="A30" s="11" t="s">
        <v>67</v>
      </c>
      <c r="B30" s="12">
        <v>2608</v>
      </c>
      <c r="C30" s="12">
        <v>904</v>
      </c>
      <c r="D30" s="12">
        <v>18837</v>
      </c>
      <c r="E30" s="12">
        <v>15195</v>
      </c>
      <c r="F30" s="13">
        <f t="shared" si="0"/>
        <v>-19.334288899506291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1394</v>
      </c>
      <c r="E31" s="9">
        <v>1895</v>
      </c>
      <c r="F31" s="10">
        <f t="shared" si="0"/>
        <v>35.939741750358678</v>
      </c>
      <c r="G31" s="1"/>
      <c r="H31" s="1"/>
      <c r="I31" s="1"/>
    </row>
    <row r="32" spans="1:9" x14ac:dyDescent="0.25">
      <c r="A32" s="11" t="s">
        <v>69</v>
      </c>
      <c r="B32" s="12">
        <v>71608</v>
      </c>
      <c r="C32" s="12">
        <v>66575</v>
      </c>
      <c r="D32" s="12">
        <v>784539</v>
      </c>
      <c r="E32" s="12">
        <v>649559</v>
      </c>
      <c r="F32" s="13">
        <f t="shared" si="0"/>
        <v>-17.205008291493471</v>
      </c>
      <c r="G32" s="1"/>
      <c r="H32" s="1"/>
      <c r="I32" s="1"/>
    </row>
    <row r="33" spans="1:9" x14ac:dyDescent="0.25">
      <c r="A33" s="8" t="s">
        <v>70</v>
      </c>
      <c r="B33" s="9">
        <v>768</v>
      </c>
      <c r="C33" s="9">
        <v>5980</v>
      </c>
      <c r="D33" s="9">
        <v>171505</v>
      </c>
      <c r="E33" s="9">
        <v>171090</v>
      </c>
      <c r="F33" s="10">
        <f t="shared" si="0"/>
        <v>-0.24197545261071696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1952437</v>
      </c>
      <c r="C35" s="15">
        <f t="shared" ref="C35:E35" si="1">SUM(C7:C34)</f>
        <v>1753947</v>
      </c>
      <c r="D35" s="15">
        <f t="shared" si="1"/>
        <v>26926828</v>
      </c>
      <c r="E35" s="15">
        <f t="shared" si="1"/>
        <v>26815973</v>
      </c>
      <c r="F35" s="16">
        <f t="shared" si="0"/>
        <v>-0.41168978388394351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116891</v>
      </c>
      <c r="C38" s="41">
        <f>D7</f>
        <v>143507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5694615</v>
      </c>
      <c r="G38" s="42">
        <f>LOOKUP(E38,$A$38:$A$65,$C$38:$C$65)</f>
        <v>5607924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211742</v>
      </c>
      <c r="C39" s="41">
        <f t="shared" ref="C39:C65" si="5">D8</f>
        <v>230961</v>
      </c>
      <c r="D39" s="41">
        <f t="shared" ref="D39:D65" si="6">_xlfn.RANK.EQ(B39,$B$38:$B$65)+COUNTIF($B$38:$B$65,B39)-1</f>
        <v>14</v>
      </c>
      <c r="E39" s="42" t="str">
        <f t="shared" si="2"/>
        <v>BAHIA DE ALGECIRAS</v>
      </c>
      <c r="F39" s="42">
        <f t="shared" ref="F39:F54" si="7">LOOKUP(E39,$A$38:$A$65,$B$38:$B$65)</f>
        <v>4987796</v>
      </c>
      <c r="G39" s="42">
        <f t="shared" ref="G39:G65" si="8">LOOKUP(E39,$A$38:$A$65,$C$38:$C$65)</f>
        <v>4812679</v>
      </c>
    </row>
    <row r="40" spans="1:9" x14ac:dyDescent="0.25">
      <c r="A40" s="42" t="str">
        <f t="shared" si="3"/>
        <v>ALMERIA</v>
      </c>
      <c r="B40" s="41">
        <f t="shared" si="4"/>
        <v>616597</v>
      </c>
      <c r="C40" s="41">
        <f t="shared" si="5"/>
        <v>655375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4487240</v>
      </c>
      <c r="G40" s="42">
        <f t="shared" si="8"/>
        <v>4676529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3007</v>
      </c>
      <c r="D41" s="41">
        <f t="shared" si="6"/>
        <v>28</v>
      </c>
      <c r="E41" s="42" t="str">
        <f t="shared" si="2"/>
        <v>BARCELONA</v>
      </c>
      <c r="F41" s="42">
        <f t="shared" si="7"/>
        <v>3337454</v>
      </c>
      <c r="G41" s="42">
        <f t="shared" si="8"/>
        <v>3488209</v>
      </c>
    </row>
    <row r="42" spans="1:9" x14ac:dyDescent="0.25">
      <c r="A42" s="42" t="str">
        <f t="shared" si="3"/>
        <v>BAHIA DE ALGECIRAS</v>
      </c>
      <c r="B42" s="41">
        <f t="shared" si="4"/>
        <v>4987796</v>
      </c>
      <c r="C42" s="41">
        <f t="shared" si="5"/>
        <v>4812679</v>
      </c>
      <c r="D42" s="41">
        <f t="shared" si="6"/>
        <v>2</v>
      </c>
      <c r="E42" s="42" t="str">
        <f t="shared" si="2"/>
        <v>LAS PALMAS</v>
      </c>
      <c r="F42" s="42">
        <f t="shared" si="7"/>
        <v>1953810</v>
      </c>
      <c r="G42" s="42">
        <f t="shared" si="8"/>
        <v>1968979</v>
      </c>
    </row>
    <row r="43" spans="1:9" x14ac:dyDescent="0.25">
      <c r="A43" s="42" t="str">
        <f t="shared" si="3"/>
        <v>BAHIA DE CADIZ</v>
      </c>
      <c r="B43" s="41">
        <f t="shared" si="4"/>
        <v>387176</v>
      </c>
      <c r="C43" s="41">
        <f t="shared" si="5"/>
        <v>371998</v>
      </c>
      <c r="D43" s="41">
        <f t="shared" si="6"/>
        <v>12</v>
      </c>
      <c r="E43" s="42" t="str">
        <f t="shared" si="2"/>
        <v>CEUTA</v>
      </c>
      <c r="F43" s="42">
        <f t="shared" si="7"/>
        <v>1806922</v>
      </c>
      <c r="G43" s="42">
        <f t="shared" si="8"/>
        <v>1730731</v>
      </c>
    </row>
    <row r="44" spans="1:9" x14ac:dyDescent="0.25">
      <c r="A44" s="42" t="str">
        <f t="shared" si="3"/>
        <v>BALEARES</v>
      </c>
      <c r="B44" s="41">
        <f t="shared" si="4"/>
        <v>5694615</v>
      </c>
      <c r="C44" s="41">
        <f t="shared" si="5"/>
        <v>5607924</v>
      </c>
      <c r="D44" s="41">
        <f t="shared" si="6"/>
        <v>1</v>
      </c>
      <c r="E44" s="42" t="str">
        <f t="shared" si="2"/>
        <v>MELILLA</v>
      </c>
      <c r="F44" s="42">
        <f t="shared" si="7"/>
        <v>718406</v>
      </c>
      <c r="G44" s="42">
        <f t="shared" si="8"/>
        <v>728044</v>
      </c>
    </row>
    <row r="45" spans="1:9" x14ac:dyDescent="0.25">
      <c r="A45" s="42" t="str">
        <f t="shared" si="3"/>
        <v>BARCELONA</v>
      </c>
      <c r="B45" s="41">
        <f t="shared" si="4"/>
        <v>3337454</v>
      </c>
      <c r="C45" s="41">
        <f t="shared" si="5"/>
        <v>3488209</v>
      </c>
      <c r="D45" s="41">
        <f t="shared" si="6"/>
        <v>4</v>
      </c>
      <c r="E45" s="42" t="str">
        <f t="shared" si="2"/>
        <v>VALENCIA</v>
      </c>
      <c r="F45" s="42">
        <f t="shared" si="7"/>
        <v>649559</v>
      </c>
      <c r="G45" s="42">
        <f t="shared" si="8"/>
        <v>784539</v>
      </c>
    </row>
    <row r="46" spans="1:9" x14ac:dyDescent="0.25">
      <c r="A46" s="42" t="str">
        <f t="shared" si="3"/>
        <v>BILBAO</v>
      </c>
      <c r="B46" s="41">
        <f t="shared" si="4"/>
        <v>155643</v>
      </c>
      <c r="C46" s="41">
        <f t="shared" si="5"/>
        <v>137253</v>
      </c>
      <c r="D46" s="41">
        <f t="shared" si="6"/>
        <v>16</v>
      </c>
      <c r="E46" s="42" t="str">
        <f t="shared" si="2"/>
        <v>ALMERIA</v>
      </c>
      <c r="F46" s="42">
        <f t="shared" si="7"/>
        <v>616597</v>
      </c>
      <c r="G46" s="42">
        <f t="shared" si="8"/>
        <v>655375</v>
      </c>
    </row>
    <row r="47" spans="1:9" x14ac:dyDescent="0.25">
      <c r="A47" s="42" t="str">
        <f t="shared" si="3"/>
        <v>CARTAGENA</v>
      </c>
      <c r="B47" s="41">
        <f t="shared" si="4"/>
        <v>135363</v>
      </c>
      <c r="C47" s="41">
        <f t="shared" si="5"/>
        <v>127513</v>
      </c>
      <c r="D47" s="41">
        <f t="shared" si="6"/>
        <v>17</v>
      </c>
      <c r="E47" s="42" t="str">
        <f t="shared" si="2"/>
        <v>MALAGA</v>
      </c>
      <c r="F47" s="42">
        <f t="shared" si="7"/>
        <v>588514</v>
      </c>
      <c r="G47" s="42">
        <f t="shared" si="8"/>
        <v>626735</v>
      </c>
    </row>
    <row r="48" spans="1:9" x14ac:dyDescent="0.25">
      <c r="A48" s="42" t="str">
        <f t="shared" si="3"/>
        <v>CASTELLON</v>
      </c>
      <c r="B48" s="41">
        <f t="shared" si="4"/>
        <v>130</v>
      </c>
      <c r="C48" s="41">
        <f t="shared" si="5"/>
        <v>1514</v>
      </c>
      <c r="D48" s="41">
        <f t="shared" si="6"/>
        <v>25</v>
      </c>
      <c r="E48" s="42" t="str">
        <f t="shared" si="2"/>
        <v>MOTRIL</v>
      </c>
      <c r="F48" s="42">
        <f t="shared" si="7"/>
        <v>425819</v>
      </c>
      <c r="G48" s="42">
        <f t="shared" si="8"/>
        <v>333706</v>
      </c>
    </row>
    <row r="49" spans="1:7" x14ac:dyDescent="0.25">
      <c r="A49" s="42" t="str">
        <f t="shared" si="3"/>
        <v>CEUTA</v>
      </c>
      <c r="B49" s="41">
        <f t="shared" si="4"/>
        <v>1806922</v>
      </c>
      <c r="C49" s="41">
        <f t="shared" si="5"/>
        <v>1730731</v>
      </c>
      <c r="D49" s="41">
        <f t="shared" si="6"/>
        <v>6</v>
      </c>
      <c r="E49" s="42" t="str">
        <f t="shared" si="2"/>
        <v>BAHIA DE CADIZ</v>
      </c>
      <c r="F49" s="42">
        <f t="shared" si="7"/>
        <v>387176</v>
      </c>
      <c r="G49" s="42">
        <f t="shared" si="8"/>
        <v>371998</v>
      </c>
    </row>
    <row r="50" spans="1:7" x14ac:dyDescent="0.25">
      <c r="A50" s="42" t="str">
        <f t="shared" si="3"/>
        <v>FERROL-SAN CIBRAO</v>
      </c>
      <c r="B50" s="41">
        <f t="shared" si="4"/>
        <v>38630</v>
      </c>
      <c r="C50" s="41">
        <f t="shared" si="5"/>
        <v>10259</v>
      </c>
      <c r="D50" s="41">
        <f t="shared" si="6"/>
        <v>20</v>
      </c>
      <c r="E50" s="42" t="str">
        <f t="shared" si="2"/>
        <v>SANTANDER</v>
      </c>
      <c r="F50" s="42">
        <f t="shared" si="7"/>
        <v>217761</v>
      </c>
      <c r="G50" s="42">
        <f t="shared" si="8"/>
        <v>202504</v>
      </c>
    </row>
    <row r="51" spans="1:7" x14ac:dyDescent="0.25">
      <c r="A51" s="42" t="str">
        <f t="shared" si="3"/>
        <v>GIJON</v>
      </c>
      <c r="B51" s="41">
        <f t="shared" si="4"/>
        <v>66788</v>
      </c>
      <c r="C51" s="41">
        <f t="shared" si="5"/>
        <v>64527</v>
      </c>
      <c r="D51" s="41">
        <f t="shared" si="6"/>
        <v>19</v>
      </c>
      <c r="E51" s="42" t="str">
        <f t="shared" si="2"/>
        <v>ALICANTE</v>
      </c>
      <c r="F51" s="42">
        <f t="shared" si="7"/>
        <v>211742</v>
      </c>
      <c r="G51" s="42">
        <f t="shared" si="8"/>
        <v>230961</v>
      </c>
    </row>
    <row r="52" spans="1:7" x14ac:dyDescent="0.25">
      <c r="A52" s="42" t="str">
        <f t="shared" si="3"/>
        <v>HUELVA</v>
      </c>
      <c r="B52" s="41">
        <f t="shared" si="4"/>
        <v>29905</v>
      </c>
      <c r="C52" s="41">
        <f t="shared" si="5"/>
        <v>26400</v>
      </c>
      <c r="D52" s="41">
        <f t="shared" si="6"/>
        <v>21</v>
      </c>
      <c r="E52" s="42" t="str">
        <f t="shared" si="2"/>
        <v>VIGO</v>
      </c>
      <c r="F52" s="42">
        <f t="shared" si="7"/>
        <v>171090</v>
      </c>
      <c r="G52" s="42">
        <f t="shared" si="8"/>
        <v>171505</v>
      </c>
    </row>
    <row r="53" spans="1:7" x14ac:dyDescent="0.25">
      <c r="A53" s="42" t="str">
        <f t="shared" si="3"/>
        <v>LAS PALMAS</v>
      </c>
      <c r="B53" s="41">
        <f t="shared" si="4"/>
        <v>1953810</v>
      </c>
      <c r="C53" s="41">
        <f t="shared" si="5"/>
        <v>1968979</v>
      </c>
      <c r="D53" s="41">
        <f t="shared" si="6"/>
        <v>5</v>
      </c>
      <c r="E53" s="42" t="str">
        <f t="shared" si="2"/>
        <v>BILBAO</v>
      </c>
      <c r="F53" s="42">
        <f t="shared" si="7"/>
        <v>155643</v>
      </c>
      <c r="G53" s="42">
        <f t="shared" si="8"/>
        <v>137253</v>
      </c>
    </row>
    <row r="54" spans="1:7" x14ac:dyDescent="0.25">
      <c r="A54" s="42" t="str">
        <f t="shared" si="3"/>
        <v>MALAGA</v>
      </c>
      <c r="B54" s="41">
        <f t="shared" si="4"/>
        <v>588514</v>
      </c>
      <c r="C54" s="41">
        <f t="shared" si="5"/>
        <v>626735</v>
      </c>
      <c r="D54" s="41">
        <f t="shared" si="6"/>
        <v>10</v>
      </c>
      <c r="E54" s="42" t="str">
        <f t="shared" si="2"/>
        <v>CARTAGENA</v>
      </c>
      <c r="F54" s="42">
        <f t="shared" si="7"/>
        <v>135363</v>
      </c>
      <c r="G54" s="42">
        <f t="shared" si="8"/>
        <v>127513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116891</v>
      </c>
      <c r="G55" s="42">
        <f t="shared" si="8"/>
        <v>143507</v>
      </c>
    </row>
    <row r="56" spans="1:7" x14ac:dyDescent="0.25">
      <c r="A56" s="42" t="str">
        <f t="shared" si="3"/>
        <v>MELILLA</v>
      </c>
      <c r="B56" s="41">
        <f t="shared" si="4"/>
        <v>718406</v>
      </c>
      <c r="C56" s="41">
        <f t="shared" si="5"/>
        <v>728044</v>
      </c>
      <c r="D56" s="41">
        <f t="shared" si="6"/>
        <v>7</v>
      </c>
      <c r="E56" s="42" t="str">
        <f t="shared" si="2"/>
        <v>GIJON</v>
      </c>
      <c r="F56" s="42">
        <f t="shared" si="9"/>
        <v>66788</v>
      </c>
      <c r="G56" s="42">
        <f t="shared" si="8"/>
        <v>64527</v>
      </c>
    </row>
    <row r="57" spans="1:7" x14ac:dyDescent="0.25">
      <c r="A57" s="42" t="str">
        <f t="shared" si="3"/>
        <v>MOTRIL</v>
      </c>
      <c r="B57" s="41">
        <f t="shared" si="4"/>
        <v>425819</v>
      </c>
      <c r="C57" s="41">
        <f t="shared" si="5"/>
        <v>333706</v>
      </c>
      <c r="D57" s="41">
        <f t="shared" si="6"/>
        <v>11</v>
      </c>
      <c r="E57" s="42" t="str">
        <f t="shared" si="2"/>
        <v>FERROL-SAN CIBRAO</v>
      </c>
      <c r="F57" s="42">
        <f t="shared" si="9"/>
        <v>38630</v>
      </c>
      <c r="G57" s="42">
        <f t="shared" si="8"/>
        <v>10259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29905</v>
      </c>
      <c r="G58" s="42">
        <f t="shared" si="8"/>
        <v>26400</v>
      </c>
    </row>
    <row r="59" spans="1:7" x14ac:dyDescent="0.25">
      <c r="A59" s="42" t="str">
        <f t="shared" si="3"/>
        <v>SANTA CRUZ DE TENERIFE</v>
      </c>
      <c r="B59" s="41">
        <f t="shared" si="4"/>
        <v>4487240</v>
      </c>
      <c r="C59" s="41">
        <f t="shared" si="5"/>
        <v>4676529</v>
      </c>
      <c r="D59" s="41">
        <f t="shared" si="6"/>
        <v>3</v>
      </c>
      <c r="E59" s="42" t="str">
        <f t="shared" si="2"/>
        <v>SEVILLA</v>
      </c>
      <c r="F59" s="42">
        <f t="shared" si="9"/>
        <v>15195</v>
      </c>
      <c r="G59" s="42">
        <f t="shared" si="8"/>
        <v>18837</v>
      </c>
    </row>
    <row r="60" spans="1:7" x14ac:dyDescent="0.25">
      <c r="A60" s="42" t="str">
        <f t="shared" si="3"/>
        <v>SANTANDER</v>
      </c>
      <c r="B60" s="41">
        <f t="shared" si="4"/>
        <v>217761</v>
      </c>
      <c r="C60" s="41">
        <f t="shared" si="5"/>
        <v>202504</v>
      </c>
      <c r="D60" s="41">
        <f t="shared" si="6"/>
        <v>13</v>
      </c>
      <c r="E60" s="42" t="str">
        <f t="shared" si="2"/>
        <v>TARRAGONA</v>
      </c>
      <c r="F60" s="42">
        <f t="shared" si="9"/>
        <v>1895</v>
      </c>
      <c r="G60" s="42">
        <f t="shared" si="8"/>
        <v>1394</v>
      </c>
    </row>
    <row r="61" spans="1:7" x14ac:dyDescent="0.25">
      <c r="A61" s="42" t="str">
        <f t="shared" si="3"/>
        <v>SEVILLA</v>
      </c>
      <c r="B61" s="41">
        <f t="shared" si="4"/>
        <v>15195</v>
      </c>
      <c r="C61" s="41">
        <f t="shared" si="5"/>
        <v>18837</v>
      </c>
      <c r="D61" s="41">
        <f t="shared" si="6"/>
        <v>22</v>
      </c>
      <c r="E61" s="42" t="str">
        <f t="shared" si="2"/>
        <v>VILAGARCIA</v>
      </c>
      <c r="F61" s="42">
        <f t="shared" si="9"/>
        <v>1032</v>
      </c>
      <c r="G61" s="42">
        <f t="shared" si="8"/>
        <v>2199</v>
      </c>
    </row>
    <row r="62" spans="1:7" x14ac:dyDescent="0.25">
      <c r="A62" s="42" t="str">
        <f t="shared" si="3"/>
        <v>TARRAGONA</v>
      </c>
      <c r="B62" s="41">
        <f t="shared" si="4"/>
        <v>1895</v>
      </c>
      <c r="C62" s="41">
        <f t="shared" si="5"/>
        <v>1394</v>
      </c>
      <c r="D62" s="41">
        <f t="shared" si="6"/>
        <v>23</v>
      </c>
      <c r="E62" s="42" t="str">
        <f t="shared" si="2"/>
        <v>CASTELLON</v>
      </c>
      <c r="F62" s="42">
        <f t="shared" si="9"/>
        <v>130</v>
      </c>
      <c r="G62" s="42">
        <f t="shared" si="8"/>
        <v>1514</v>
      </c>
    </row>
    <row r="63" spans="1:7" x14ac:dyDescent="0.25">
      <c r="A63" s="42" t="str">
        <f t="shared" si="3"/>
        <v>VALENCIA</v>
      </c>
      <c r="B63" s="41">
        <f t="shared" si="4"/>
        <v>649559</v>
      </c>
      <c r="C63" s="41">
        <f t="shared" si="5"/>
        <v>784539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171090</v>
      </c>
      <c r="C64" s="41">
        <f t="shared" si="5"/>
        <v>171505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3007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5821</v>
      </c>
      <c r="C7" s="9">
        <v>8148</v>
      </c>
      <c r="D7" s="9">
        <v>143507</v>
      </c>
      <c r="E7" s="9">
        <v>116891</v>
      </c>
      <c r="F7" s="10">
        <f>((E7*100)/D7)-100</f>
        <v>-18.546830468200156</v>
      </c>
      <c r="G7" s="1"/>
      <c r="H7" s="1"/>
      <c r="I7" s="1"/>
    </row>
    <row r="8" spans="1:12" x14ac:dyDescent="0.25">
      <c r="A8" s="11" t="s">
        <v>45</v>
      </c>
      <c r="B8" s="12">
        <v>4385</v>
      </c>
      <c r="C8" s="12">
        <v>2138</v>
      </c>
      <c r="D8" s="12">
        <v>38768</v>
      </c>
      <c r="E8" s="12">
        <v>34583</v>
      </c>
      <c r="F8" s="13">
        <f t="shared" ref="F8:F35" si="0">((E8*100)/D8)-100</f>
        <v>-10.794985555096986</v>
      </c>
      <c r="G8" s="1"/>
      <c r="H8" s="1"/>
      <c r="I8" s="1"/>
    </row>
    <row r="9" spans="1:12" x14ac:dyDescent="0.25">
      <c r="A9" s="8" t="s">
        <v>46</v>
      </c>
      <c r="B9" s="9">
        <v>4203</v>
      </c>
      <c r="C9" s="9">
        <v>2088</v>
      </c>
      <c r="D9" s="9">
        <v>16046</v>
      </c>
      <c r="E9" s="9">
        <v>16491</v>
      </c>
      <c r="F9" s="10">
        <f t="shared" si="0"/>
        <v>2.7732768291162841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3007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128</v>
      </c>
      <c r="C11" s="9">
        <v>0</v>
      </c>
      <c r="D11" s="9">
        <v>213</v>
      </c>
      <c r="E11" s="9">
        <v>15</v>
      </c>
      <c r="F11" s="10">
        <f t="shared" si="0"/>
        <v>-92.957746478873233</v>
      </c>
      <c r="G11" s="1"/>
      <c r="H11" s="1"/>
      <c r="I11" s="1"/>
    </row>
    <row r="12" spans="1:12" x14ac:dyDescent="0.25">
      <c r="A12" s="11" t="s">
        <v>49</v>
      </c>
      <c r="B12" s="12">
        <v>49071</v>
      </c>
      <c r="C12" s="12">
        <v>50840</v>
      </c>
      <c r="D12" s="12">
        <v>350414</v>
      </c>
      <c r="E12" s="12">
        <v>368155</v>
      </c>
      <c r="F12" s="13">
        <f t="shared" si="0"/>
        <v>5.0628684926972056</v>
      </c>
      <c r="G12" s="1"/>
      <c r="H12" s="1"/>
      <c r="I12" s="1"/>
    </row>
    <row r="13" spans="1:12" x14ac:dyDescent="0.25">
      <c r="A13" s="8" t="s">
        <v>50</v>
      </c>
      <c r="B13" s="9">
        <v>95228</v>
      </c>
      <c r="C13" s="9">
        <v>89401</v>
      </c>
      <c r="D13" s="9">
        <v>1499142</v>
      </c>
      <c r="E13" s="9">
        <v>1495168</v>
      </c>
      <c r="F13" s="10">
        <f t="shared" si="0"/>
        <v>-0.26508496193156361</v>
      </c>
      <c r="G13" s="1"/>
      <c r="H13" s="1"/>
      <c r="I13" s="1"/>
    </row>
    <row r="14" spans="1:12" x14ac:dyDescent="0.25">
      <c r="A14" s="11" t="s">
        <v>51</v>
      </c>
      <c r="B14" s="12">
        <v>191278</v>
      </c>
      <c r="C14" s="12">
        <v>164738</v>
      </c>
      <c r="D14" s="12">
        <v>2502298</v>
      </c>
      <c r="E14" s="12">
        <v>2289494</v>
      </c>
      <c r="F14" s="13">
        <f t="shared" si="0"/>
        <v>-8.5043428080907972</v>
      </c>
      <c r="G14" s="1"/>
      <c r="H14" s="1"/>
      <c r="I14" s="1"/>
    </row>
    <row r="15" spans="1:12" x14ac:dyDescent="0.25">
      <c r="A15" s="8" t="s">
        <v>52</v>
      </c>
      <c r="B15" s="9">
        <v>3633</v>
      </c>
      <c r="C15" s="9">
        <v>0</v>
      </c>
      <c r="D15" s="9">
        <v>56004</v>
      </c>
      <c r="E15" s="9">
        <v>80161</v>
      </c>
      <c r="F15" s="10">
        <f t="shared" si="0"/>
        <v>43.134418970073568</v>
      </c>
      <c r="G15" s="1"/>
      <c r="H15" s="1"/>
      <c r="I15" s="1"/>
    </row>
    <row r="16" spans="1:12" x14ac:dyDescent="0.25">
      <c r="A16" s="11" t="s">
        <v>53</v>
      </c>
      <c r="B16" s="12">
        <v>12369</v>
      </c>
      <c r="C16" s="12">
        <v>17288</v>
      </c>
      <c r="D16" s="12">
        <v>127513</v>
      </c>
      <c r="E16" s="12">
        <v>135363</v>
      </c>
      <c r="F16" s="13">
        <f t="shared" si="0"/>
        <v>6.1562350505438701</v>
      </c>
      <c r="G16" s="1"/>
      <c r="H16" s="1"/>
      <c r="I16" s="1"/>
    </row>
    <row r="17" spans="1:9" x14ac:dyDescent="0.25">
      <c r="A17" s="8" t="s">
        <v>54</v>
      </c>
      <c r="B17" s="9">
        <v>1189</v>
      </c>
      <c r="C17" s="9">
        <v>130</v>
      </c>
      <c r="D17" s="9">
        <v>1514</v>
      </c>
      <c r="E17" s="9">
        <v>130</v>
      </c>
      <c r="F17" s="10">
        <f t="shared" si="0"/>
        <v>-91.413474240422715</v>
      </c>
      <c r="G17" s="1"/>
      <c r="H17" s="1"/>
      <c r="I17" s="1"/>
    </row>
    <row r="18" spans="1:9" x14ac:dyDescent="0.25">
      <c r="A18" s="11" t="s">
        <v>55</v>
      </c>
      <c r="B18" s="12">
        <v>77</v>
      </c>
      <c r="C18" s="12">
        <v>0</v>
      </c>
      <c r="D18" s="12">
        <v>2527</v>
      </c>
      <c r="E18" s="12">
        <v>2141</v>
      </c>
      <c r="F18" s="13">
        <f t="shared" si="0"/>
        <v>-15.275029679461809</v>
      </c>
      <c r="G18" s="1"/>
      <c r="H18" s="1"/>
      <c r="I18" s="1"/>
    </row>
    <row r="19" spans="1:9" x14ac:dyDescent="0.25">
      <c r="A19" s="8" t="s">
        <v>56</v>
      </c>
      <c r="B19" s="9">
        <v>1816</v>
      </c>
      <c r="C19" s="9">
        <v>581</v>
      </c>
      <c r="D19" s="9">
        <v>10247</v>
      </c>
      <c r="E19" s="9">
        <v>38630</v>
      </c>
      <c r="F19" s="10">
        <f t="shared" si="0"/>
        <v>276.98838684493023</v>
      </c>
      <c r="G19" s="1"/>
      <c r="H19" s="1"/>
      <c r="I19" s="1"/>
    </row>
    <row r="20" spans="1:9" x14ac:dyDescent="0.25">
      <c r="A20" s="11" t="s">
        <v>57</v>
      </c>
      <c r="B20" s="12">
        <v>3636</v>
      </c>
      <c r="C20" s="12">
        <v>0</v>
      </c>
      <c r="D20" s="12">
        <v>14291</v>
      </c>
      <c r="E20" s="12">
        <v>13536</v>
      </c>
      <c r="F20" s="13">
        <f t="shared" si="0"/>
        <v>-5.2830452732489022</v>
      </c>
      <c r="G20" s="1"/>
      <c r="H20" s="1"/>
      <c r="I20" s="1"/>
    </row>
    <row r="21" spans="1:9" x14ac:dyDescent="0.25">
      <c r="A21" s="8" t="s">
        <v>58</v>
      </c>
      <c r="B21" s="9">
        <v>294</v>
      </c>
      <c r="C21" s="9">
        <v>0</v>
      </c>
      <c r="D21" s="9">
        <v>294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153743</v>
      </c>
      <c r="C22" s="12">
        <v>146399</v>
      </c>
      <c r="D22" s="12">
        <v>673881</v>
      </c>
      <c r="E22" s="12">
        <v>872183</v>
      </c>
      <c r="F22" s="13">
        <f t="shared" si="0"/>
        <v>29.426857264116364</v>
      </c>
      <c r="G22" s="1"/>
      <c r="H22" s="1"/>
      <c r="I22" s="1"/>
    </row>
    <row r="23" spans="1:9" x14ac:dyDescent="0.25">
      <c r="A23" s="8" t="s">
        <v>60</v>
      </c>
      <c r="B23" s="9">
        <v>56760</v>
      </c>
      <c r="C23" s="9">
        <v>62046</v>
      </c>
      <c r="D23" s="9">
        <v>380411</v>
      </c>
      <c r="E23" s="9">
        <v>391353</v>
      </c>
      <c r="F23" s="10">
        <f t="shared" si="0"/>
        <v>2.87636267090069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1171</v>
      </c>
      <c r="C25" s="9">
        <v>0</v>
      </c>
      <c r="D25" s="9">
        <v>3248</v>
      </c>
      <c r="E25" s="9">
        <v>254</v>
      </c>
      <c r="F25" s="10">
        <f t="shared" si="0"/>
        <v>-92.179802955665025</v>
      </c>
      <c r="G25" s="1"/>
      <c r="H25" s="1"/>
      <c r="I25" s="1"/>
    </row>
    <row r="26" spans="1:9" x14ac:dyDescent="0.25">
      <c r="A26" s="11" t="s">
        <v>63</v>
      </c>
      <c r="B26" s="12">
        <v>1479</v>
      </c>
      <c r="C26" s="12">
        <v>174</v>
      </c>
      <c r="D26" s="12">
        <v>15231</v>
      </c>
      <c r="E26" s="12">
        <v>19589</v>
      </c>
      <c r="F26" s="13">
        <f t="shared" si="0"/>
        <v>28.612697787407257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118472</v>
      </c>
      <c r="C28" s="12">
        <v>121948</v>
      </c>
      <c r="D28" s="12">
        <v>658030</v>
      </c>
      <c r="E28" s="12">
        <v>682850</v>
      </c>
      <c r="F28" s="13">
        <f t="shared" si="0"/>
        <v>3.7718645046578416</v>
      </c>
      <c r="G28" s="1"/>
      <c r="H28" s="1"/>
      <c r="I28" s="1"/>
    </row>
    <row r="29" spans="1:9" x14ac:dyDescent="0.25">
      <c r="A29" s="8" t="s">
        <v>66</v>
      </c>
      <c r="B29" s="9">
        <v>187</v>
      </c>
      <c r="C29" s="9">
        <v>164</v>
      </c>
      <c r="D29" s="9">
        <v>16666</v>
      </c>
      <c r="E29" s="9">
        <v>18431</v>
      </c>
      <c r="F29" s="10">
        <f t="shared" si="0"/>
        <v>10.590423616944676</v>
      </c>
      <c r="G29" s="1"/>
      <c r="H29" s="1"/>
      <c r="I29" s="1"/>
    </row>
    <row r="30" spans="1:9" x14ac:dyDescent="0.25">
      <c r="A30" s="11" t="s">
        <v>67</v>
      </c>
      <c r="B30" s="12">
        <v>2608</v>
      </c>
      <c r="C30" s="12">
        <v>904</v>
      </c>
      <c r="D30" s="12">
        <v>18837</v>
      </c>
      <c r="E30" s="12">
        <v>15195</v>
      </c>
      <c r="F30" s="13">
        <f t="shared" si="0"/>
        <v>-19.334288899506291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1394</v>
      </c>
      <c r="E31" s="9">
        <v>1887</v>
      </c>
      <c r="F31" s="10">
        <f t="shared" si="0"/>
        <v>35.365853658536594</v>
      </c>
      <c r="G31" s="1"/>
      <c r="H31" s="1"/>
      <c r="I31" s="1"/>
    </row>
    <row r="32" spans="1:9" x14ac:dyDescent="0.25">
      <c r="A32" s="11" t="s">
        <v>69</v>
      </c>
      <c r="B32" s="12">
        <v>54063</v>
      </c>
      <c r="C32" s="12">
        <v>45020</v>
      </c>
      <c r="D32" s="12">
        <v>458719</v>
      </c>
      <c r="E32" s="12">
        <v>354114</v>
      </c>
      <c r="F32" s="13">
        <f t="shared" si="0"/>
        <v>-22.803720796391687</v>
      </c>
      <c r="G32" s="1"/>
      <c r="H32" s="1"/>
      <c r="I32" s="1"/>
    </row>
    <row r="33" spans="1:9" x14ac:dyDescent="0.25">
      <c r="A33" s="8" t="s">
        <v>70</v>
      </c>
      <c r="B33" s="9">
        <v>768</v>
      </c>
      <c r="C33" s="9">
        <v>5980</v>
      </c>
      <c r="D33" s="9">
        <v>171505</v>
      </c>
      <c r="E33" s="9">
        <v>171090</v>
      </c>
      <c r="F33" s="10">
        <f t="shared" si="0"/>
        <v>-0.24197545261071696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762379</v>
      </c>
      <c r="C35" s="15">
        <f t="shared" ref="C35:E35" si="1">SUM(C7:C34)</f>
        <v>717987</v>
      </c>
      <c r="D35" s="15">
        <f t="shared" si="1"/>
        <v>7165906</v>
      </c>
      <c r="E35" s="15">
        <f t="shared" si="1"/>
        <v>7118736</v>
      </c>
      <c r="F35" s="16">
        <f t="shared" si="0"/>
        <v>-0.6582559134881194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116891</v>
      </c>
      <c r="C38" s="41">
        <f>D7</f>
        <v>143507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2289494</v>
      </c>
      <c r="G38" s="42">
        <f>LOOKUP(E38,$A$38:$A$65,$C$38:$C$65)</f>
        <v>2502298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34583</v>
      </c>
      <c r="C39" s="41">
        <f t="shared" ref="C39:C65" si="5">D8</f>
        <v>38768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1495168</v>
      </c>
      <c r="G39" s="42">
        <f t="shared" ref="G39:G65" si="8">LOOKUP(E39,$A$38:$A$65,$C$38:$C$65)</f>
        <v>1499142</v>
      </c>
    </row>
    <row r="40" spans="1:9" x14ac:dyDescent="0.25">
      <c r="A40" s="42" t="str">
        <f t="shared" si="3"/>
        <v>ALMERIA</v>
      </c>
      <c r="B40" s="41">
        <f t="shared" si="4"/>
        <v>16491</v>
      </c>
      <c r="C40" s="41">
        <f t="shared" si="5"/>
        <v>16046</v>
      </c>
      <c r="D40" s="41">
        <f t="shared" si="6"/>
        <v>16</v>
      </c>
      <c r="E40" s="42" t="str">
        <f t="shared" si="2"/>
        <v>LAS PALMAS</v>
      </c>
      <c r="F40" s="42">
        <f t="shared" si="7"/>
        <v>872183</v>
      </c>
      <c r="G40" s="42">
        <f t="shared" si="8"/>
        <v>673881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3007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682850</v>
      </c>
      <c r="G41" s="42">
        <f t="shared" si="8"/>
        <v>658030</v>
      </c>
    </row>
    <row r="42" spans="1:9" x14ac:dyDescent="0.25">
      <c r="A42" s="42" t="str">
        <f t="shared" si="3"/>
        <v>BAHIA DE ALGECIRAS</v>
      </c>
      <c r="B42" s="41">
        <f t="shared" si="4"/>
        <v>15</v>
      </c>
      <c r="C42" s="41">
        <f t="shared" si="5"/>
        <v>213</v>
      </c>
      <c r="D42" s="41">
        <f t="shared" si="6"/>
        <v>24</v>
      </c>
      <c r="E42" s="42" t="str">
        <f t="shared" si="2"/>
        <v>MALAGA</v>
      </c>
      <c r="F42" s="42">
        <f t="shared" si="7"/>
        <v>391353</v>
      </c>
      <c r="G42" s="42">
        <f t="shared" si="8"/>
        <v>380411</v>
      </c>
    </row>
    <row r="43" spans="1:9" x14ac:dyDescent="0.25">
      <c r="A43" s="42" t="str">
        <f t="shared" si="3"/>
        <v>BAHIA DE CADIZ</v>
      </c>
      <c r="B43" s="41">
        <f t="shared" si="4"/>
        <v>368155</v>
      </c>
      <c r="C43" s="41">
        <f t="shared" si="5"/>
        <v>350414</v>
      </c>
      <c r="D43" s="41">
        <f t="shared" si="6"/>
        <v>6</v>
      </c>
      <c r="E43" s="42" t="str">
        <f t="shared" si="2"/>
        <v>BAHIA DE CADIZ</v>
      </c>
      <c r="F43" s="42">
        <f t="shared" si="7"/>
        <v>368155</v>
      </c>
      <c r="G43" s="42">
        <f t="shared" si="8"/>
        <v>350414</v>
      </c>
    </row>
    <row r="44" spans="1:9" x14ac:dyDescent="0.25">
      <c r="A44" s="42" t="str">
        <f t="shared" si="3"/>
        <v>BALEARES</v>
      </c>
      <c r="B44" s="41">
        <f t="shared" si="4"/>
        <v>1495168</v>
      </c>
      <c r="C44" s="41">
        <f t="shared" si="5"/>
        <v>1499142</v>
      </c>
      <c r="D44" s="41">
        <f t="shared" si="6"/>
        <v>2</v>
      </c>
      <c r="E44" s="42" t="str">
        <f t="shared" si="2"/>
        <v>VALENCIA</v>
      </c>
      <c r="F44" s="42">
        <f t="shared" si="7"/>
        <v>354114</v>
      </c>
      <c r="G44" s="42">
        <f t="shared" si="8"/>
        <v>458719</v>
      </c>
    </row>
    <row r="45" spans="1:9" x14ac:dyDescent="0.25">
      <c r="A45" s="42" t="str">
        <f t="shared" si="3"/>
        <v>BARCELONA</v>
      </c>
      <c r="B45" s="41">
        <f t="shared" si="4"/>
        <v>2289494</v>
      </c>
      <c r="C45" s="41">
        <f t="shared" si="5"/>
        <v>2502298</v>
      </c>
      <c r="D45" s="41">
        <f t="shared" si="6"/>
        <v>1</v>
      </c>
      <c r="E45" s="42" t="str">
        <f t="shared" si="2"/>
        <v>VIGO</v>
      </c>
      <c r="F45" s="42">
        <f t="shared" si="7"/>
        <v>171090</v>
      </c>
      <c r="G45" s="42">
        <f t="shared" si="8"/>
        <v>171505</v>
      </c>
    </row>
    <row r="46" spans="1:9" x14ac:dyDescent="0.25">
      <c r="A46" s="42" t="str">
        <f t="shared" si="3"/>
        <v>BILBAO</v>
      </c>
      <c r="B46" s="41">
        <f t="shared" si="4"/>
        <v>80161</v>
      </c>
      <c r="C46" s="41">
        <f t="shared" si="5"/>
        <v>56004</v>
      </c>
      <c r="D46" s="41">
        <f t="shared" si="6"/>
        <v>11</v>
      </c>
      <c r="E46" s="42" t="str">
        <f t="shared" si="2"/>
        <v>CARTAGENA</v>
      </c>
      <c r="F46" s="42">
        <f t="shared" si="7"/>
        <v>135363</v>
      </c>
      <c r="G46" s="42">
        <f t="shared" si="8"/>
        <v>127513</v>
      </c>
    </row>
    <row r="47" spans="1:9" x14ac:dyDescent="0.25">
      <c r="A47" s="42" t="str">
        <f t="shared" si="3"/>
        <v>CARTAGENA</v>
      </c>
      <c r="B47" s="41">
        <f t="shared" si="4"/>
        <v>135363</v>
      </c>
      <c r="C47" s="41">
        <f t="shared" si="5"/>
        <v>127513</v>
      </c>
      <c r="D47" s="41">
        <f t="shared" si="6"/>
        <v>9</v>
      </c>
      <c r="E47" s="42" t="str">
        <f t="shared" si="2"/>
        <v>A CORUÑA</v>
      </c>
      <c r="F47" s="42">
        <f t="shared" si="7"/>
        <v>116891</v>
      </c>
      <c r="G47" s="42">
        <f t="shared" si="8"/>
        <v>143507</v>
      </c>
    </row>
    <row r="48" spans="1:9" x14ac:dyDescent="0.25">
      <c r="A48" s="42" t="str">
        <f t="shared" si="3"/>
        <v>CASTELLON</v>
      </c>
      <c r="B48" s="41">
        <f t="shared" si="4"/>
        <v>130</v>
      </c>
      <c r="C48" s="41">
        <f t="shared" si="5"/>
        <v>1514</v>
      </c>
      <c r="D48" s="41">
        <f t="shared" si="6"/>
        <v>23</v>
      </c>
      <c r="E48" s="42" t="str">
        <f t="shared" si="2"/>
        <v>BILBAO</v>
      </c>
      <c r="F48" s="42">
        <f t="shared" si="7"/>
        <v>80161</v>
      </c>
      <c r="G48" s="42">
        <f t="shared" si="8"/>
        <v>56004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2527</v>
      </c>
      <c r="D49" s="41">
        <f t="shared" si="6"/>
        <v>19</v>
      </c>
      <c r="E49" s="42" t="str">
        <f t="shared" si="2"/>
        <v>FERROL-SAN CIBRAO</v>
      </c>
      <c r="F49" s="42">
        <f t="shared" si="7"/>
        <v>38630</v>
      </c>
      <c r="G49" s="42">
        <f t="shared" si="8"/>
        <v>10247</v>
      </c>
    </row>
    <row r="50" spans="1:7" x14ac:dyDescent="0.25">
      <c r="A50" s="42" t="str">
        <f t="shared" si="3"/>
        <v>FERROL-SAN CIBRAO</v>
      </c>
      <c r="B50" s="41">
        <f t="shared" si="4"/>
        <v>38630</v>
      </c>
      <c r="C50" s="41">
        <f t="shared" si="5"/>
        <v>10247</v>
      </c>
      <c r="D50" s="41">
        <f t="shared" si="6"/>
        <v>12</v>
      </c>
      <c r="E50" s="42" t="str">
        <f t="shared" si="2"/>
        <v>ALICANTE</v>
      </c>
      <c r="F50" s="42">
        <f t="shared" si="7"/>
        <v>34583</v>
      </c>
      <c r="G50" s="42">
        <f t="shared" si="8"/>
        <v>38768</v>
      </c>
    </row>
    <row r="51" spans="1:7" x14ac:dyDescent="0.25">
      <c r="A51" s="42" t="str">
        <f t="shared" si="3"/>
        <v>GIJON</v>
      </c>
      <c r="B51" s="41">
        <f t="shared" si="4"/>
        <v>13536</v>
      </c>
      <c r="C51" s="41">
        <f t="shared" si="5"/>
        <v>14291</v>
      </c>
      <c r="D51" s="41">
        <f t="shared" si="6"/>
        <v>18</v>
      </c>
      <c r="E51" s="42" t="str">
        <f t="shared" si="2"/>
        <v>MOTRIL</v>
      </c>
      <c r="F51" s="42">
        <f t="shared" si="7"/>
        <v>19589</v>
      </c>
      <c r="G51" s="42">
        <f t="shared" si="8"/>
        <v>15231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294</v>
      </c>
      <c r="D52" s="41">
        <f t="shared" si="6"/>
        <v>28</v>
      </c>
      <c r="E52" s="42" t="str">
        <f t="shared" si="2"/>
        <v>SANTANDER</v>
      </c>
      <c r="F52" s="42">
        <f t="shared" si="7"/>
        <v>18431</v>
      </c>
      <c r="G52" s="42">
        <f t="shared" si="8"/>
        <v>16666</v>
      </c>
    </row>
    <row r="53" spans="1:7" x14ac:dyDescent="0.25">
      <c r="A53" s="42" t="str">
        <f t="shared" si="3"/>
        <v>LAS PALMAS</v>
      </c>
      <c r="B53" s="41">
        <f t="shared" si="4"/>
        <v>872183</v>
      </c>
      <c r="C53" s="41">
        <f t="shared" si="5"/>
        <v>673881</v>
      </c>
      <c r="D53" s="41">
        <f t="shared" si="6"/>
        <v>3</v>
      </c>
      <c r="E53" s="42" t="str">
        <f t="shared" si="2"/>
        <v>ALMERIA</v>
      </c>
      <c r="F53" s="42">
        <f t="shared" si="7"/>
        <v>16491</v>
      </c>
      <c r="G53" s="42">
        <f t="shared" si="8"/>
        <v>16046</v>
      </c>
    </row>
    <row r="54" spans="1:7" x14ac:dyDescent="0.25">
      <c r="A54" s="42" t="str">
        <f t="shared" si="3"/>
        <v>MALAGA</v>
      </c>
      <c r="B54" s="41">
        <f t="shared" si="4"/>
        <v>391353</v>
      </c>
      <c r="C54" s="41">
        <f t="shared" si="5"/>
        <v>380411</v>
      </c>
      <c r="D54" s="41">
        <f t="shared" si="6"/>
        <v>5</v>
      </c>
      <c r="E54" s="42" t="str">
        <f t="shared" si="2"/>
        <v>SEVILLA</v>
      </c>
      <c r="F54" s="42">
        <f t="shared" si="7"/>
        <v>15195</v>
      </c>
      <c r="G54" s="42">
        <f t="shared" si="8"/>
        <v>18837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13536</v>
      </c>
      <c r="G55" s="42">
        <f t="shared" si="8"/>
        <v>14291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3248</v>
      </c>
      <c r="D56" s="41">
        <f t="shared" si="6"/>
        <v>22</v>
      </c>
      <c r="E56" s="42" t="str">
        <f t="shared" si="2"/>
        <v>CEUTA</v>
      </c>
      <c r="F56" s="42">
        <f t="shared" si="9"/>
        <v>2141</v>
      </c>
      <c r="G56" s="42">
        <f t="shared" si="8"/>
        <v>2527</v>
      </c>
    </row>
    <row r="57" spans="1:7" x14ac:dyDescent="0.25">
      <c r="A57" s="42" t="str">
        <f t="shared" si="3"/>
        <v>MOTRIL</v>
      </c>
      <c r="B57" s="41">
        <f t="shared" si="4"/>
        <v>19589</v>
      </c>
      <c r="C57" s="41">
        <f t="shared" si="5"/>
        <v>15231</v>
      </c>
      <c r="D57" s="41">
        <f t="shared" si="6"/>
        <v>14</v>
      </c>
      <c r="E57" s="42" t="str">
        <f t="shared" si="2"/>
        <v>TARRAGONA</v>
      </c>
      <c r="F57" s="42">
        <f t="shared" si="9"/>
        <v>1887</v>
      </c>
      <c r="G57" s="42">
        <f t="shared" si="8"/>
        <v>1394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1032</v>
      </c>
      <c r="G58" s="42">
        <f t="shared" si="8"/>
        <v>2199</v>
      </c>
    </row>
    <row r="59" spans="1:7" x14ac:dyDescent="0.25">
      <c r="A59" s="42" t="str">
        <f t="shared" si="3"/>
        <v>SANTA CRUZ DE TENERIFE</v>
      </c>
      <c r="B59" s="41">
        <f t="shared" si="4"/>
        <v>682850</v>
      </c>
      <c r="C59" s="41">
        <f t="shared" si="5"/>
        <v>658030</v>
      </c>
      <c r="D59" s="41">
        <f t="shared" si="6"/>
        <v>4</v>
      </c>
      <c r="E59" s="42" t="str">
        <f t="shared" si="2"/>
        <v>MELILLA</v>
      </c>
      <c r="F59" s="42">
        <f t="shared" si="9"/>
        <v>254</v>
      </c>
      <c r="G59" s="42">
        <f t="shared" si="8"/>
        <v>3248</v>
      </c>
    </row>
    <row r="60" spans="1:7" x14ac:dyDescent="0.25">
      <c r="A60" s="42" t="str">
        <f t="shared" si="3"/>
        <v>SANTANDER</v>
      </c>
      <c r="B60" s="41">
        <f t="shared" si="4"/>
        <v>18431</v>
      </c>
      <c r="C60" s="41">
        <f t="shared" si="5"/>
        <v>16666</v>
      </c>
      <c r="D60" s="41">
        <f t="shared" si="6"/>
        <v>15</v>
      </c>
      <c r="E60" s="42" t="str">
        <f t="shared" si="2"/>
        <v>CASTELLON</v>
      </c>
      <c r="F60" s="42">
        <f t="shared" si="9"/>
        <v>130</v>
      </c>
      <c r="G60" s="42">
        <f t="shared" si="8"/>
        <v>1514</v>
      </c>
    </row>
    <row r="61" spans="1:7" x14ac:dyDescent="0.25">
      <c r="A61" s="42" t="str">
        <f t="shared" si="3"/>
        <v>SEVILLA</v>
      </c>
      <c r="B61" s="41">
        <f t="shared" si="4"/>
        <v>15195</v>
      </c>
      <c r="C61" s="41">
        <f t="shared" si="5"/>
        <v>18837</v>
      </c>
      <c r="D61" s="41">
        <f t="shared" si="6"/>
        <v>17</v>
      </c>
      <c r="E61" s="42" t="str">
        <f t="shared" si="2"/>
        <v>BAHIA DE ALGECIRAS</v>
      </c>
      <c r="F61" s="42">
        <f t="shared" si="9"/>
        <v>15</v>
      </c>
      <c r="G61" s="42">
        <f t="shared" si="8"/>
        <v>213</v>
      </c>
    </row>
    <row r="62" spans="1:7" x14ac:dyDescent="0.25">
      <c r="A62" s="42" t="str">
        <f t="shared" si="3"/>
        <v>TARRAGONA</v>
      </c>
      <c r="B62" s="41">
        <f t="shared" si="4"/>
        <v>1887</v>
      </c>
      <c r="C62" s="41">
        <f t="shared" si="5"/>
        <v>1394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354114</v>
      </c>
      <c r="C63" s="41">
        <f t="shared" si="5"/>
        <v>458719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171090</v>
      </c>
      <c r="C64" s="41">
        <f t="shared" si="5"/>
        <v>171505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3007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2587</v>
      </c>
      <c r="C8" s="12">
        <v>2379</v>
      </c>
      <c r="D8" s="12">
        <v>48033</v>
      </c>
      <c r="E8" s="12">
        <v>46722</v>
      </c>
      <c r="F8" s="13">
        <f t="shared" ref="F8:F35" si="0">((E8*100)/D8)-100</f>
        <v>-2.7293735556804677</v>
      </c>
      <c r="G8" s="1"/>
      <c r="H8" s="1"/>
      <c r="I8" s="1"/>
    </row>
    <row r="9" spans="1:12" x14ac:dyDescent="0.25">
      <c r="A9" s="8" t="s">
        <v>46</v>
      </c>
      <c r="B9" s="9">
        <v>6776</v>
      </c>
      <c r="C9" s="9">
        <v>5284</v>
      </c>
      <c r="D9" s="9">
        <v>137150</v>
      </c>
      <c r="E9" s="9">
        <v>118856</v>
      </c>
      <c r="F9" s="10">
        <f t="shared" si="0"/>
        <v>-13.338680277068903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64428</v>
      </c>
      <c r="C11" s="9">
        <v>56601</v>
      </c>
      <c r="D11" s="9">
        <v>1102063</v>
      </c>
      <c r="E11" s="9">
        <v>1071152</v>
      </c>
      <c r="F11" s="10">
        <f t="shared" si="0"/>
        <v>-2.804830576836352</v>
      </c>
      <c r="G11" s="1"/>
      <c r="H11" s="1"/>
      <c r="I11" s="1"/>
    </row>
    <row r="12" spans="1:12" x14ac:dyDescent="0.25">
      <c r="A12" s="11" t="s">
        <v>49</v>
      </c>
      <c r="B12" s="12">
        <v>879</v>
      </c>
      <c r="C12" s="12">
        <v>800</v>
      </c>
      <c r="D12" s="12">
        <v>11552</v>
      </c>
      <c r="E12" s="12">
        <v>10071</v>
      </c>
      <c r="F12" s="13">
        <f t="shared" si="0"/>
        <v>-12.820290858725755</v>
      </c>
      <c r="G12" s="1"/>
      <c r="H12" s="1"/>
      <c r="I12" s="1"/>
    </row>
    <row r="13" spans="1:12" x14ac:dyDescent="0.25">
      <c r="A13" s="8" t="s">
        <v>50</v>
      </c>
      <c r="B13" s="9">
        <v>21810</v>
      </c>
      <c r="C13" s="9">
        <v>22543</v>
      </c>
      <c r="D13" s="9">
        <v>373427</v>
      </c>
      <c r="E13" s="9">
        <v>431933</v>
      </c>
      <c r="F13" s="10">
        <f t="shared" si="0"/>
        <v>15.667319181526778</v>
      </c>
      <c r="G13" s="1"/>
      <c r="H13" s="1"/>
      <c r="I13" s="1"/>
    </row>
    <row r="14" spans="1:12" x14ac:dyDescent="0.25">
      <c r="A14" s="11" t="s">
        <v>51</v>
      </c>
      <c r="B14" s="12">
        <v>11052</v>
      </c>
      <c r="C14" s="12">
        <v>10515</v>
      </c>
      <c r="D14" s="12">
        <v>249693</v>
      </c>
      <c r="E14" s="12">
        <v>256738</v>
      </c>
      <c r="F14" s="13">
        <f t="shared" si="0"/>
        <v>2.8214647587237067</v>
      </c>
      <c r="G14" s="1"/>
      <c r="H14" s="1"/>
      <c r="I14" s="1"/>
    </row>
    <row r="15" spans="1:12" x14ac:dyDescent="0.25">
      <c r="A15" s="8" t="s">
        <v>52</v>
      </c>
      <c r="B15" s="9">
        <v>2315</v>
      </c>
      <c r="C15" s="9">
        <v>2352</v>
      </c>
      <c r="D15" s="9">
        <v>34130</v>
      </c>
      <c r="E15" s="9">
        <v>32508</v>
      </c>
      <c r="F15" s="10">
        <f t="shared" si="0"/>
        <v>-4.7524172282449513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20869</v>
      </c>
      <c r="C18" s="12">
        <v>20989</v>
      </c>
      <c r="D18" s="12">
        <v>341248</v>
      </c>
      <c r="E18" s="12">
        <v>346337</v>
      </c>
      <c r="F18" s="13">
        <f t="shared" si="0"/>
        <v>1.4912907914478666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408</v>
      </c>
      <c r="C20" s="12">
        <v>0</v>
      </c>
      <c r="D20" s="12">
        <v>9986</v>
      </c>
      <c r="E20" s="12">
        <v>16882</v>
      </c>
      <c r="F20" s="13">
        <f t="shared" si="0"/>
        <v>69.056679351091532</v>
      </c>
      <c r="G20" s="1"/>
      <c r="H20" s="1"/>
      <c r="I20" s="1"/>
    </row>
    <row r="21" spans="1:9" x14ac:dyDescent="0.25">
      <c r="A21" s="8" t="s">
        <v>58</v>
      </c>
      <c r="B21" s="9">
        <v>646</v>
      </c>
      <c r="C21" s="9">
        <v>1326</v>
      </c>
      <c r="D21" s="9">
        <v>13167</v>
      </c>
      <c r="E21" s="9">
        <v>15754</v>
      </c>
      <c r="F21" s="10">
        <f t="shared" si="0"/>
        <v>19.647603858130168</v>
      </c>
      <c r="G21" s="1"/>
      <c r="H21" s="1"/>
      <c r="I21" s="1"/>
    </row>
    <row r="22" spans="1:9" x14ac:dyDescent="0.25">
      <c r="A22" s="11" t="s">
        <v>59</v>
      </c>
      <c r="B22" s="12">
        <v>25786</v>
      </c>
      <c r="C22" s="12">
        <v>25572</v>
      </c>
      <c r="D22" s="12">
        <v>405064</v>
      </c>
      <c r="E22" s="12">
        <v>364012</v>
      </c>
      <c r="F22" s="13">
        <f t="shared" si="0"/>
        <v>-10.134694764284163</v>
      </c>
      <c r="G22" s="1"/>
      <c r="H22" s="1"/>
      <c r="I22" s="1"/>
    </row>
    <row r="23" spans="1:9" x14ac:dyDescent="0.25">
      <c r="A23" s="8" t="s">
        <v>60</v>
      </c>
      <c r="B23" s="9">
        <v>1744</v>
      </c>
      <c r="C23" s="9">
        <v>1614</v>
      </c>
      <c r="D23" s="9">
        <v>30649</v>
      </c>
      <c r="E23" s="9">
        <v>24316</v>
      </c>
      <c r="F23" s="10">
        <f t="shared" si="0"/>
        <v>-20.662990635909821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7399</v>
      </c>
      <c r="C25" s="9">
        <v>6246</v>
      </c>
      <c r="D25" s="9">
        <v>136232</v>
      </c>
      <c r="E25" s="9">
        <v>130596</v>
      </c>
      <c r="F25" s="10">
        <f t="shared" si="0"/>
        <v>-4.1370603088848412</v>
      </c>
      <c r="G25" s="1"/>
      <c r="H25" s="1"/>
      <c r="I25" s="1"/>
    </row>
    <row r="26" spans="1:9" x14ac:dyDescent="0.25">
      <c r="A26" s="11" t="s">
        <v>63</v>
      </c>
      <c r="B26" s="12">
        <v>3955</v>
      </c>
      <c r="C26" s="12">
        <v>2824</v>
      </c>
      <c r="D26" s="12">
        <v>80114</v>
      </c>
      <c r="E26" s="12">
        <v>89150</v>
      </c>
      <c r="F26" s="13">
        <f t="shared" si="0"/>
        <v>11.278927528272206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72326</v>
      </c>
      <c r="C28" s="12">
        <v>61775</v>
      </c>
      <c r="D28" s="12">
        <v>951933</v>
      </c>
      <c r="E28" s="12">
        <v>902858</v>
      </c>
      <c r="F28" s="13">
        <f t="shared" si="0"/>
        <v>-5.1552997952586992</v>
      </c>
      <c r="G28" s="1"/>
      <c r="H28" s="1"/>
      <c r="I28" s="1"/>
    </row>
    <row r="29" spans="1:9" x14ac:dyDescent="0.25">
      <c r="A29" s="8" t="s">
        <v>66</v>
      </c>
      <c r="B29" s="9">
        <v>4248</v>
      </c>
      <c r="C29" s="9">
        <v>3985</v>
      </c>
      <c r="D29" s="9">
        <v>72849</v>
      </c>
      <c r="E29" s="9">
        <v>79967</v>
      </c>
      <c r="F29" s="10">
        <f t="shared" si="0"/>
        <v>9.7708959628821219</v>
      </c>
      <c r="G29" s="1"/>
      <c r="H29" s="1"/>
      <c r="I29" s="1"/>
    </row>
    <row r="30" spans="1:9" x14ac:dyDescent="0.25">
      <c r="A30" s="11" t="s">
        <v>67</v>
      </c>
      <c r="B30" s="12">
        <v>1</v>
      </c>
      <c r="C30" s="12">
        <v>0</v>
      </c>
      <c r="D30" s="12">
        <v>5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6</v>
      </c>
      <c r="E31" s="9">
        <v>2</v>
      </c>
      <c r="F31" s="10">
        <f t="shared" si="0"/>
        <v>-66.666666666666657</v>
      </c>
      <c r="G31" s="1"/>
      <c r="H31" s="1"/>
      <c r="I31" s="1"/>
    </row>
    <row r="32" spans="1:9" x14ac:dyDescent="0.25">
      <c r="A32" s="11" t="s">
        <v>69</v>
      </c>
      <c r="B32" s="12">
        <v>4847</v>
      </c>
      <c r="C32" s="12">
        <v>5077</v>
      </c>
      <c r="D32" s="12">
        <v>74627</v>
      </c>
      <c r="E32" s="12">
        <v>60978</v>
      </c>
      <c r="F32" s="13">
        <f t="shared" si="0"/>
        <v>-18.289627078671259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252076</v>
      </c>
      <c r="C35" s="15">
        <f t="shared" ref="C35:E35" si="1">SUM(C7:C34)</f>
        <v>229882</v>
      </c>
      <c r="D35" s="15">
        <f t="shared" si="1"/>
        <v>4071928</v>
      </c>
      <c r="E35" s="15">
        <f t="shared" si="1"/>
        <v>3998832</v>
      </c>
      <c r="F35" s="16">
        <f t="shared" si="0"/>
        <v>-1.7951201494721971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1071152</v>
      </c>
      <c r="G38" s="42">
        <f>LOOKUP(E38,$A$38:$A$65,$C$38:$C$65)</f>
        <v>1102063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46722</v>
      </c>
      <c r="C39" s="41">
        <f t="shared" ref="C39:C65" si="5">D8</f>
        <v>48033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902858</v>
      </c>
      <c r="G39" s="42">
        <f t="shared" ref="G39:G65" si="8">LOOKUP(E39,$A$38:$A$65,$C$38:$C$65)</f>
        <v>951933</v>
      </c>
    </row>
    <row r="40" spans="1:9" x14ac:dyDescent="0.25">
      <c r="A40" s="42" t="str">
        <f t="shared" si="3"/>
        <v>ALMERIA</v>
      </c>
      <c r="B40" s="41">
        <f t="shared" si="4"/>
        <v>118856</v>
      </c>
      <c r="C40" s="41">
        <f t="shared" si="5"/>
        <v>137150</v>
      </c>
      <c r="D40" s="41">
        <f t="shared" si="6"/>
        <v>8</v>
      </c>
      <c r="E40" s="42" t="str">
        <f t="shared" si="2"/>
        <v>BALEARES</v>
      </c>
      <c r="F40" s="42">
        <f t="shared" si="7"/>
        <v>431933</v>
      </c>
      <c r="G40" s="42">
        <f t="shared" si="8"/>
        <v>373427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364012</v>
      </c>
      <c r="G41" s="42">
        <f t="shared" si="8"/>
        <v>405064</v>
      </c>
    </row>
    <row r="42" spans="1:9" x14ac:dyDescent="0.25">
      <c r="A42" s="42" t="str">
        <f t="shared" si="3"/>
        <v>BAHIA DE ALGECIRAS</v>
      </c>
      <c r="B42" s="41">
        <f t="shared" si="4"/>
        <v>1071152</v>
      </c>
      <c r="C42" s="41">
        <f t="shared" si="5"/>
        <v>1102063</v>
      </c>
      <c r="D42" s="41">
        <f t="shared" si="6"/>
        <v>1</v>
      </c>
      <c r="E42" s="42" t="str">
        <f t="shared" si="2"/>
        <v>CEUTA</v>
      </c>
      <c r="F42" s="42">
        <f t="shared" si="7"/>
        <v>346337</v>
      </c>
      <c r="G42" s="42">
        <f t="shared" si="8"/>
        <v>341248</v>
      </c>
    </row>
    <row r="43" spans="1:9" x14ac:dyDescent="0.25">
      <c r="A43" s="42" t="str">
        <f t="shared" si="3"/>
        <v>BAHIA DE CADIZ</v>
      </c>
      <c r="B43" s="41">
        <f t="shared" si="4"/>
        <v>10071</v>
      </c>
      <c r="C43" s="41">
        <f t="shared" si="5"/>
        <v>11552</v>
      </c>
      <c r="D43" s="41">
        <f t="shared" si="6"/>
        <v>17</v>
      </c>
      <c r="E43" s="42" t="str">
        <f t="shared" si="2"/>
        <v>BARCELONA</v>
      </c>
      <c r="F43" s="42">
        <f t="shared" si="7"/>
        <v>256738</v>
      </c>
      <c r="G43" s="42">
        <f t="shared" si="8"/>
        <v>249693</v>
      </c>
    </row>
    <row r="44" spans="1:9" x14ac:dyDescent="0.25">
      <c r="A44" s="42" t="str">
        <f t="shared" si="3"/>
        <v>BALEARES</v>
      </c>
      <c r="B44" s="41">
        <f t="shared" si="4"/>
        <v>431933</v>
      </c>
      <c r="C44" s="41">
        <f t="shared" si="5"/>
        <v>373427</v>
      </c>
      <c r="D44" s="41">
        <f t="shared" si="6"/>
        <v>3</v>
      </c>
      <c r="E44" s="42" t="str">
        <f t="shared" si="2"/>
        <v>MELILLA</v>
      </c>
      <c r="F44" s="42">
        <f t="shared" si="7"/>
        <v>130596</v>
      </c>
      <c r="G44" s="42">
        <f t="shared" si="8"/>
        <v>136232</v>
      </c>
    </row>
    <row r="45" spans="1:9" x14ac:dyDescent="0.25">
      <c r="A45" s="42" t="str">
        <f t="shared" si="3"/>
        <v>BARCELONA</v>
      </c>
      <c r="B45" s="41">
        <f t="shared" si="4"/>
        <v>256738</v>
      </c>
      <c r="C45" s="41">
        <f t="shared" si="5"/>
        <v>249693</v>
      </c>
      <c r="D45" s="41">
        <f t="shared" si="6"/>
        <v>6</v>
      </c>
      <c r="E45" s="42" t="str">
        <f t="shared" si="2"/>
        <v>ALMERIA</v>
      </c>
      <c r="F45" s="42">
        <f t="shared" si="7"/>
        <v>118856</v>
      </c>
      <c r="G45" s="42">
        <f t="shared" si="8"/>
        <v>137150</v>
      </c>
    </row>
    <row r="46" spans="1:9" x14ac:dyDescent="0.25">
      <c r="A46" s="42" t="str">
        <f t="shared" si="3"/>
        <v>BILBAO</v>
      </c>
      <c r="B46" s="41">
        <f t="shared" si="4"/>
        <v>32508</v>
      </c>
      <c r="C46" s="41">
        <f t="shared" si="5"/>
        <v>34130</v>
      </c>
      <c r="D46" s="41">
        <f t="shared" si="6"/>
        <v>13</v>
      </c>
      <c r="E46" s="42" t="str">
        <f t="shared" si="2"/>
        <v>MOTRIL</v>
      </c>
      <c r="F46" s="42">
        <f t="shared" si="7"/>
        <v>89150</v>
      </c>
      <c r="G46" s="42">
        <f t="shared" si="8"/>
        <v>80114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79967</v>
      </c>
      <c r="G47" s="42">
        <f t="shared" si="8"/>
        <v>72849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60978</v>
      </c>
      <c r="G48" s="42">
        <f t="shared" si="8"/>
        <v>74627</v>
      </c>
    </row>
    <row r="49" spans="1:7" x14ac:dyDescent="0.25">
      <c r="A49" s="42" t="str">
        <f t="shared" si="3"/>
        <v>CEUTA</v>
      </c>
      <c r="B49" s="41">
        <f t="shared" si="4"/>
        <v>346337</v>
      </c>
      <c r="C49" s="41">
        <f t="shared" si="5"/>
        <v>341248</v>
      </c>
      <c r="D49" s="41">
        <f t="shared" si="6"/>
        <v>5</v>
      </c>
      <c r="E49" s="42" t="str">
        <f t="shared" si="2"/>
        <v>ALICANTE</v>
      </c>
      <c r="F49" s="42">
        <f t="shared" si="7"/>
        <v>46722</v>
      </c>
      <c r="G49" s="42">
        <f t="shared" si="8"/>
        <v>48033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32508</v>
      </c>
      <c r="G50" s="42">
        <f t="shared" si="8"/>
        <v>34130</v>
      </c>
    </row>
    <row r="51" spans="1:7" x14ac:dyDescent="0.25">
      <c r="A51" s="42" t="str">
        <f t="shared" si="3"/>
        <v>GIJON</v>
      </c>
      <c r="B51" s="41">
        <f t="shared" si="4"/>
        <v>16882</v>
      </c>
      <c r="C51" s="41">
        <f t="shared" si="5"/>
        <v>9986</v>
      </c>
      <c r="D51" s="41">
        <f t="shared" si="6"/>
        <v>15</v>
      </c>
      <c r="E51" s="42" t="str">
        <f t="shared" si="2"/>
        <v>MALAGA</v>
      </c>
      <c r="F51" s="42">
        <f t="shared" si="7"/>
        <v>24316</v>
      </c>
      <c r="G51" s="42">
        <f t="shared" si="8"/>
        <v>30649</v>
      </c>
    </row>
    <row r="52" spans="1:7" x14ac:dyDescent="0.25">
      <c r="A52" s="42" t="str">
        <f t="shared" si="3"/>
        <v>HUELVA</v>
      </c>
      <c r="B52" s="41">
        <f t="shared" si="4"/>
        <v>15754</v>
      </c>
      <c r="C52" s="41">
        <f t="shared" si="5"/>
        <v>13167</v>
      </c>
      <c r="D52" s="41">
        <f t="shared" si="6"/>
        <v>16</v>
      </c>
      <c r="E52" s="42" t="str">
        <f t="shared" si="2"/>
        <v>GIJON</v>
      </c>
      <c r="F52" s="42">
        <f t="shared" si="7"/>
        <v>16882</v>
      </c>
      <c r="G52" s="42">
        <f t="shared" si="8"/>
        <v>9986</v>
      </c>
    </row>
    <row r="53" spans="1:7" x14ac:dyDescent="0.25">
      <c r="A53" s="42" t="str">
        <f t="shared" si="3"/>
        <v>LAS PALMAS</v>
      </c>
      <c r="B53" s="41">
        <f t="shared" si="4"/>
        <v>364012</v>
      </c>
      <c r="C53" s="41">
        <f t="shared" si="5"/>
        <v>405064</v>
      </c>
      <c r="D53" s="41">
        <f t="shared" si="6"/>
        <v>4</v>
      </c>
      <c r="E53" s="42" t="str">
        <f t="shared" si="2"/>
        <v>HUELVA</v>
      </c>
      <c r="F53" s="42">
        <f t="shared" si="7"/>
        <v>15754</v>
      </c>
      <c r="G53" s="42">
        <f t="shared" si="8"/>
        <v>13167</v>
      </c>
    </row>
    <row r="54" spans="1:7" x14ac:dyDescent="0.25">
      <c r="A54" s="42" t="str">
        <f t="shared" si="3"/>
        <v>MALAGA</v>
      </c>
      <c r="B54" s="41">
        <f t="shared" si="4"/>
        <v>24316</v>
      </c>
      <c r="C54" s="41">
        <f t="shared" si="5"/>
        <v>30649</v>
      </c>
      <c r="D54" s="41">
        <f t="shared" si="6"/>
        <v>14</v>
      </c>
      <c r="E54" s="42" t="str">
        <f t="shared" si="2"/>
        <v>BAHIA DE CADIZ</v>
      </c>
      <c r="F54" s="42">
        <f t="shared" si="7"/>
        <v>10071</v>
      </c>
      <c r="G54" s="42">
        <f t="shared" si="8"/>
        <v>11552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2</v>
      </c>
      <c r="G55" s="42">
        <f t="shared" si="8"/>
        <v>6</v>
      </c>
    </row>
    <row r="56" spans="1:7" x14ac:dyDescent="0.25">
      <c r="A56" s="42" t="str">
        <f t="shared" si="3"/>
        <v>MELILLA</v>
      </c>
      <c r="B56" s="41">
        <f t="shared" si="4"/>
        <v>130596</v>
      </c>
      <c r="C56" s="41">
        <f t="shared" si="5"/>
        <v>136232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89150</v>
      </c>
      <c r="C57" s="41">
        <f t="shared" si="5"/>
        <v>80114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902858</v>
      </c>
      <c r="C59" s="41">
        <f t="shared" si="5"/>
        <v>951933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79967</v>
      </c>
      <c r="C60" s="41">
        <f t="shared" si="5"/>
        <v>72849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6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60978</v>
      </c>
      <c r="C63" s="41">
        <f t="shared" si="5"/>
        <v>74627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83</v>
      </c>
      <c r="C7" s="9">
        <v>85</v>
      </c>
      <c r="D7" s="9">
        <v>1063</v>
      </c>
      <c r="E7" s="9">
        <v>1027</v>
      </c>
      <c r="F7" s="10">
        <f>((E7*100)/D7)-100</f>
        <v>-3.3866415804327374</v>
      </c>
      <c r="G7" s="1"/>
      <c r="H7" s="1"/>
      <c r="I7" s="1"/>
    </row>
    <row r="8" spans="1:12" x14ac:dyDescent="0.25">
      <c r="A8" s="11" t="s">
        <v>45</v>
      </c>
      <c r="B8" s="12">
        <v>63</v>
      </c>
      <c r="C8" s="12">
        <v>63</v>
      </c>
      <c r="D8" s="12">
        <v>816</v>
      </c>
      <c r="E8" s="12">
        <v>752</v>
      </c>
      <c r="F8" s="13">
        <f t="shared" ref="F8:F35" si="0">((E8*100)/D8)-100</f>
        <v>-7.8431372549019613</v>
      </c>
      <c r="G8" s="1"/>
      <c r="H8" s="1"/>
      <c r="I8" s="1"/>
    </row>
    <row r="9" spans="1:12" x14ac:dyDescent="0.25">
      <c r="A9" s="8" t="s">
        <v>46</v>
      </c>
      <c r="B9" s="9">
        <v>102</v>
      </c>
      <c r="C9" s="9">
        <v>87</v>
      </c>
      <c r="D9" s="9">
        <v>1233</v>
      </c>
      <c r="E9" s="9">
        <v>1265</v>
      </c>
      <c r="F9" s="10">
        <f t="shared" si="0"/>
        <v>2.5952960259529618</v>
      </c>
      <c r="G9" s="1"/>
      <c r="H9" s="1"/>
      <c r="I9" s="1"/>
    </row>
    <row r="10" spans="1:12" x14ac:dyDescent="0.25">
      <c r="A10" s="11" t="s">
        <v>47</v>
      </c>
      <c r="B10" s="12">
        <v>63</v>
      </c>
      <c r="C10" s="12">
        <v>53</v>
      </c>
      <c r="D10" s="12">
        <v>772</v>
      </c>
      <c r="E10" s="12">
        <v>737</v>
      </c>
      <c r="F10" s="13">
        <f t="shared" si="0"/>
        <v>-4.5336787564766894</v>
      </c>
      <c r="G10" s="1"/>
      <c r="H10" s="1"/>
      <c r="I10" s="1"/>
    </row>
    <row r="11" spans="1:12" x14ac:dyDescent="0.25">
      <c r="A11" s="8" t="s">
        <v>48</v>
      </c>
      <c r="B11" s="9">
        <v>1979</v>
      </c>
      <c r="C11" s="9">
        <v>2161</v>
      </c>
      <c r="D11" s="9">
        <v>23489</v>
      </c>
      <c r="E11" s="9">
        <v>24536</v>
      </c>
      <c r="F11" s="10">
        <f t="shared" si="0"/>
        <v>4.4574055941078825</v>
      </c>
      <c r="G11" s="1"/>
      <c r="H11" s="1"/>
      <c r="I11" s="1"/>
    </row>
    <row r="12" spans="1:12" x14ac:dyDescent="0.25">
      <c r="A12" s="11" t="s">
        <v>49</v>
      </c>
      <c r="B12" s="12">
        <v>120</v>
      </c>
      <c r="C12" s="12">
        <v>102</v>
      </c>
      <c r="D12" s="12">
        <v>1045</v>
      </c>
      <c r="E12" s="12">
        <v>921</v>
      </c>
      <c r="F12" s="13">
        <f t="shared" si="0"/>
        <v>-11.866028708133967</v>
      </c>
      <c r="G12" s="1"/>
      <c r="H12" s="1"/>
      <c r="I12" s="1"/>
    </row>
    <row r="13" spans="1:12" x14ac:dyDescent="0.25">
      <c r="A13" s="8" t="s">
        <v>50</v>
      </c>
      <c r="B13" s="9">
        <v>1598</v>
      </c>
      <c r="C13" s="9">
        <v>593</v>
      </c>
      <c r="D13" s="9">
        <v>27193</v>
      </c>
      <c r="E13" s="9">
        <v>32244</v>
      </c>
      <c r="F13" s="10">
        <f t="shared" si="0"/>
        <v>18.574633177656011</v>
      </c>
      <c r="G13" s="1"/>
      <c r="H13" s="1"/>
      <c r="I13" s="1"/>
    </row>
    <row r="14" spans="1:12" x14ac:dyDescent="0.25">
      <c r="A14" s="11" t="s">
        <v>51</v>
      </c>
      <c r="B14" s="12">
        <v>605</v>
      </c>
      <c r="C14" s="12">
        <v>608</v>
      </c>
      <c r="D14" s="12">
        <v>7199</v>
      </c>
      <c r="E14" s="12">
        <v>7163</v>
      </c>
      <c r="F14" s="13">
        <f t="shared" si="0"/>
        <v>-0.50006945409084835</v>
      </c>
      <c r="G14" s="1"/>
      <c r="H14" s="1"/>
      <c r="I14" s="1"/>
    </row>
    <row r="15" spans="1:12" x14ac:dyDescent="0.25">
      <c r="A15" s="8" t="s">
        <v>52</v>
      </c>
      <c r="B15" s="9">
        <v>211</v>
      </c>
      <c r="C15" s="9">
        <v>233</v>
      </c>
      <c r="D15" s="9">
        <v>2572</v>
      </c>
      <c r="E15" s="9">
        <v>2636</v>
      </c>
      <c r="F15" s="10">
        <f t="shared" si="0"/>
        <v>2.4883359253499293</v>
      </c>
      <c r="G15" s="1"/>
      <c r="H15" s="1"/>
      <c r="I15" s="1"/>
    </row>
    <row r="16" spans="1:12" x14ac:dyDescent="0.25">
      <c r="A16" s="11" t="s">
        <v>53</v>
      </c>
      <c r="B16" s="12">
        <v>150</v>
      </c>
      <c r="C16" s="12">
        <v>148</v>
      </c>
      <c r="D16" s="12">
        <v>1590</v>
      </c>
      <c r="E16" s="12">
        <v>1628</v>
      </c>
      <c r="F16" s="13">
        <f t="shared" si="0"/>
        <v>2.3899371069182394</v>
      </c>
      <c r="G16" s="1"/>
      <c r="H16" s="1"/>
      <c r="I16" s="1"/>
    </row>
    <row r="17" spans="1:9" x14ac:dyDescent="0.25">
      <c r="A17" s="8" t="s">
        <v>54</v>
      </c>
      <c r="B17" s="9">
        <v>119</v>
      </c>
      <c r="C17" s="9">
        <v>113</v>
      </c>
      <c r="D17" s="9">
        <v>1266</v>
      </c>
      <c r="E17" s="9">
        <v>1374</v>
      </c>
      <c r="F17" s="10">
        <f t="shared" si="0"/>
        <v>8.5308056872037952</v>
      </c>
      <c r="G17" s="1"/>
      <c r="H17" s="1"/>
      <c r="I17" s="1"/>
    </row>
    <row r="18" spans="1:9" x14ac:dyDescent="0.25">
      <c r="A18" s="11" t="s">
        <v>55</v>
      </c>
      <c r="B18" s="12">
        <v>885</v>
      </c>
      <c r="C18" s="12">
        <v>942</v>
      </c>
      <c r="D18" s="12">
        <v>10659</v>
      </c>
      <c r="E18" s="12">
        <v>10248</v>
      </c>
      <c r="F18" s="13">
        <f t="shared" si="0"/>
        <v>-3.8558964255558692</v>
      </c>
      <c r="G18" s="1"/>
      <c r="H18" s="1"/>
      <c r="I18" s="1"/>
    </row>
    <row r="19" spans="1:9" x14ac:dyDescent="0.25">
      <c r="A19" s="8" t="s">
        <v>56</v>
      </c>
      <c r="B19" s="9">
        <v>106</v>
      </c>
      <c r="C19" s="9">
        <v>74</v>
      </c>
      <c r="D19" s="9">
        <v>1009</v>
      </c>
      <c r="E19" s="9">
        <v>968</v>
      </c>
      <c r="F19" s="10">
        <f t="shared" si="0"/>
        <v>-4.0634291377601528</v>
      </c>
      <c r="G19" s="1"/>
      <c r="H19" s="1"/>
      <c r="I19" s="1"/>
    </row>
    <row r="20" spans="1:9" x14ac:dyDescent="0.25">
      <c r="A20" s="11" t="s">
        <v>57</v>
      </c>
      <c r="B20" s="12">
        <v>120</v>
      </c>
      <c r="C20" s="12">
        <v>116</v>
      </c>
      <c r="D20" s="12">
        <v>1162</v>
      </c>
      <c r="E20" s="12">
        <v>1230</v>
      </c>
      <c r="F20" s="13">
        <f t="shared" si="0"/>
        <v>5.8519793459552432</v>
      </c>
      <c r="G20" s="1"/>
      <c r="H20" s="1"/>
      <c r="I20" s="1"/>
    </row>
    <row r="21" spans="1:9" x14ac:dyDescent="0.25">
      <c r="A21" s="8" t="s">
        <v>58</v>
      </c>
      <c r="B21" s="9">
        <v>147</v>
      </c>
      <c r="C21" s="9">
        <v>126</v>
      </c>
      <c r="D21" s="9">
        <v>1689</v>
      </c>
      <c r="E21" s="9">
        <v>1666</v>
      </c>
      <c r="F21" s="10">
        <f t="shared" si="0"/>
        <v>-1.3617525162818254</v>
      </c>
      <c r="G21" s="1"/>
      <c r="H21" s="1"/>
      <c r="I21" s="1"/>
    </row>
    <row r="22" spans="1:9" x14ac:dyDescent="0.25">
      <c r="A22" s="11" t="s">
        <v>59</v>
      </c>
      <c r="B22" s="12">
        <v>936</v>
      </c>
      <c r="C22" s="12">
        <v>990</v>
      </c>
      <c r="D22" s="12">
        <v>9843</v>
      </c>
      <c r="E22" s="12">
        <v>9905</v>
      </c>
      <c r="F22" s="13">
        <f t="shared" si="0"/>
        <v>0.62988926140404544</v>
      </c>
      <c r="G22" s="1"/>
      <c r="H22" s="1"/>
      <c r="I22" s="1"/>
    </row>
    <row r="23" spans="1:9" x14ac:dyDescent="0.25">
      <c r="A23" s="8" t="s">
        <v>60</v>
      </c>
      <c r="B23" s="9">
        <v>133</v>
      </c>
      <c r="C23" s="9">
        <v>133</v>
      </c>
      <c r="D23" s="9">
        <v>1409</v>
      </c>
      <c r="E23" s="9">
        <v>1264</v>
      </c>
      <c r="F23" s="10">
        <f t="shared" si="0"/>
        <v>-10.29098651525905</v>
      </c>
      <c r="G23" s="1"/>
      <c r="H23" s="1"/>
      <c r="I23" s="1"/>
    </row>
    <row r="24" spans="1:9" x14ac:dyDescent="0.25">
      <c r="A24" s="11" t="s">
        <v>61</v>
      </c>
      <c r="B24" s="12">
        <v>46</v>
      </c>
      <c r="C24" s="12">
        <v>53</v>
      </c>
      <c r="D24" s="12">
        <v>501</v>
      </c>
      <c r="E24" s="12">
        <v>569</v>
      </c>
      <c r="F24" s="13">
        <f t="shared" si="0"/>
        <v>13.572854291417173</v>
      </c>
      <c r="G24" s="1"/>
      <c r="H24" s="1"/>
      <c r="I24" s="1"/>
    </row>
    <row r="25" spans="1:9" x14ac:dyDescent="0.25">
      <c r="A25" s="8" t="s">
        <v>62</v>
      </c>
      <c r="B25" s="9">
        <v>115</v>
      </c>
      <c r="C25" s="9">
        <v>115</v>
      </c>
      <c r="D25" s="9">
        <v>1393</v>
      </c>
      <c r="E25" s="9">
        <v>1284</v>
      </c>
      <c r="F25" s="10">
        <f t="shared" si="0"/>
        <v>-7.8248384781048088</v>
      </c>
      <c r="G25" s="1"/>
      <c r="H25" s="1"/>
      <c r="I25" s="1"/>
    </row>
    <row r="26" spans="1:9" x14ac:dyDescent="0.25">
      <c r="A26" s="11" t="s">
        <v>63</v>
      </c>
      <c r="B26" s="12">
        <v>71</v>
      </c>
      <c r="C26" s="12">
        <v>64</v>
      </c>
      <c r="D26" s="12">
        <v>855</v>
      </c>
      <c r="E26" s="12">
        <v>819</v>
      </c>
      <c r="F26" s="13">
        <f t="shared" si="0"/>
        <v>-4.2105263157894797</v>
      </c>
      <c r="G26" s="1"/>
      <c r="H26" s="1"/>
      <c r="I26" s="1"/>
    </row>
    <row r="27" spans="1:9" x14ac:dyDescent="0.25">
      <c r="A27" s="8" t="s">
        <v>64</v>
      </c>
      <c r="B27" s="9">
        <v>79</v>
      </c>
      <c r="C27" s="9">
        <v>81</v>
      </c>
      <c r="D27" s="9">
        <v>794</v>
      </c>
      <c r="E27" s="9">
        <v>836</v>
      </c>
      <c r="F27" s="10">
        <f t="shared" si="0"/>
        <v>5.2896725440806023</v>
      </c>
      <c r="G27" s="1"/>
      <c r="H27" s="1"/>
      <c r="I27" s="1"/>
    </row>
    <row r="28" spans="1:9" x14ac:dyDescent="0.25">
      <c r="A28" s="11" t="s">
        <v>65</v>
      </c>
      <c r="B28" s="12">
        <v>1043</v>
      </c>
      <c r="C28" s="12">
        <v>1004</v>
      </c>
      <c r="D28" s="12">
        <v>11024</v>
      </c>
      <c r="E28" s="12">
        <v>11052</v>
      </c>
      <c r="F28" s="13">
        <f t="shared" si="0"/>
        <v>0.25399129172714652</v>
      </c>
      <c r="G28" s="1"/>
      <c r="H28" s="1"/>
      <c r="I28" s="1"/>
    </row>
    <row r="29" spans="1:9" x14ac:dyDescent="0.25">
      <c r="A29" s="8" t="s">
        <v>66</v>
      </c>
      <c r="B29" s="9">
        <v>130</v>
      </c>
      <c r="C29" s="9">
        <v>107</v>
      </c>
      <c r="D29" s="9">
        <v>1229</v>
      </c>
      <c r="E29" s="9">
        <v>1281</v>
      </c>
      <c r="F29" s="10">
        <f t="shared" si="0"/>
        <v>4.2310821806346581</v>
      </c>
      <c r="G29" s="1"/>
      <c r="H29" s="1"/>
      <c r="I29" s="1"/>
    </row>
    <row r="30" spans="1:9" x14ac:dyDescent="0.25">
      <c r="A30" s="11" t="s">
        <v>67</v>
      </c>
      <c r="B30" s="12">
        <v>93</v>
      </c>
      <c r="C30" s="12">
        <v>85</v>
      </c>
      <c r="D30" s="12">
        <v>997</v>
      </c>
      <c r="E30" s="12">
        <v>909</v>
      </c>
      <c r="F30" s="13">
        <f t="shared" si="0"/>
        <v>-8.8264794383149479</v>
      </c>
      <c r="G30" s="1"/>
      <c r="H30" s="1"/>
      <c r="I30" s="1"/>
    </row>
    <row r="31" spans="1:9" x14ac:dyDescent="0.25">
      <c r="A31" s="8" t="s">
        <v>68</v>
      </c>
      <c r="B31" s="9">
        <v>198</v>
      </c>
      <c r="C31" s="9">
        <v>220</v>
      </c>
      <c r="D31" s="9">
        <v>2284</v>
      </c>
      <c r="E31" s="9">
        <v>2410</v>
      </c>
      <c r="F31" s="10">
        <f t="shared" si="0"/>
        <v>5.5166374781085779</v>
      </c>
      <c r="G31" s="1"/>
      <c r="H31" s="1"/>
      <c r="I31" s="1"/>
    </row>
    <row r="32" spans="1:9" x14ac:dyDescent="0.25">
      <c r="A32" s="11" t="s">
        <v>69</v>
      </c>
      <c r="B32" s="12">
        <v>570</v>
      </c>
      <c r="C32" s="12">
        <v>584</v>
      </c>
      <c r="D32" s="12">
        <v>6587</v>
      </c>
      <c r="E32" s="12">
        <v>6709</v>
      </c>
      <c r="F32" s="13">
        <f t="shared" si="0"/>
        <v>1.8521329892211895</v>
      </c>
      <c r="G32" s="1"/>
      <c r="H32" s="1"/>
      <c r="I32" s="1"/>
    </row>
    <row r="33" spans="1:9" x14ac:dyDescent="0.25">
      <c r="A33" s="8" t="s">
        <v>70</v>
      </c>
      <c r="B33" s="9">
        <v>122</v>
      </c>
      <c r="C33" s="9">
        <v>129</v>
      </c>
      <c r="D33" s="9">
        <v>1441</v>
      </c>
      <c r="E33" s="9">
        <v>1423</v>
      </c>
      <c r="F33" s="10">
        <f t="shared" si="0"/>
        <v>-1.2491325468424748</v>
      </c>
      <c r="G33" s="1"/>
      <c r="H33" s="1"/>
      <c r="I33" s="1"/>
    </row>
    <row r="34" spans="1:9" x14ac:dyDescent="0.25">
      <c r="A34" s="11" t="s">
        <v>71</v>
      </c>
      <c r="B34" s="12">
        <v>23</v>
      </c>
      <c r="C34" s="12">
        <v>23</v>
      </c>
      <c r="D34" s="12">
        <v>228</v>
      </c>
      <c r="E34" s="12">
        <v>243</v>
      </c>
      <c r="F34" s="13">
        <f t="shared" si="0"/>
        <v>6.5789473684210549</v>
      </c>
      <c r="G34" s="1"/>
      <c r="H34" s="1"/>
      <c r="I34" s="1"/>
    </row>
    <row r="35" spans="1:9" x14ac:dyDescent="0.25">
      <c r="A35" s="14" t="s">
        <v>72</v>
      </c>
      <c r="B35" s="15">
        <f>SUM(B7:B34)</f>
        <v>9910</v>
      </c>
      <c r="C35" s="15">
        <f t="shared" ref="C35:E35" si="1">SUM(C7:C34)</f>
        <v>9092</v>
      </c>
      <c r="D35" s="15">
        <f t="shared" si="1"/>
        <v>121342</v>
      </c>
      <c r="E35" s="15">
        <f t="shared" si="1"/>
        <v>127099</v>
      </c>
      <c r="F35" s="16">
        <f t="shared" si="0"/>
        <v>4.7444413311137055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1027</v>
      </c>
      <c r="C38" s="41">
        <f>D7</f>
        <v>1063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32244</v>
      </c>
      <c r="G38" s="42">
        <f>LOOKUP(E38,$A$38:$A$65,$C$38:$C$65)</f>
        <v>27193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752</v>
      </c>
      <c r="C39" s="41">
        <f t="shared" ref="C39:C65" si="5">D8</f>
        <v>816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24536</v>
      </c>
      <c r="G39" s="42">
        <f t="shared" ref="G39:G65" si="8">LOOKUP(E39,$A$38:$A$65,$C$38:$C$65)</f>
        <v>23489</v>
      </c>
    </row>
    <row r="40" spans="1:9" x14ac:dyDescent="0.25">
      <c r="A40" s="42" t="str">
        <f t="shared" si="3"/>
        <v>ALMERIA</v>
      </c>
      <c r="B40" s="41">
        <f t="shared" si="4"/>
        <v>1265</v>
      </c>
      <c r="C40" s="41">
        <f t="shared" si="5"/>
        <v>1233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11052</v>
      </c>
      <c r="G40" s="42">
        <f t="shared" si="8"/>
        <v>11024</v>
      </c>
    </row>
    <row r="41" spans="1:9" x14ac:dyDescent="0.25">
      <c r="A41" s="42" t="str">
        <f t="shared" si="3"/>
        <v>AVILES</v>
      </c>
      <c r="B41" s="41">
        <f t="shared" si="4"/>
        <v>737</v>
      </c>
      <c r="C41" s="41">
        <f t="shared" si="5"/>
        <v>772</v>
      </c>
      <c r="D41" s="41">
        <f t="shared" si="6"/>
        <v>26</v>
      </c>
      <c r="E41" s="42" t="str">
        <f t="shared" si="2"/>
        <v>CEUTA</v>
      </c>
      <c r="F41" s="42">
        <f t="shared" si="7"/>
        <v>10248</v>
      </c>
      <c r="G41" s="42">
        <f t="shared" si="8"/>
        <v>10659</v>
      </c>
    </row>
    <row r="42" spans="1:9" x14ac:dyDescent="0.25">
      <c r="A42" s="42" t="str">
        <f t="shared" si="3"/>
        <v>BAHIA DE ALGECIRAS</v>
      </c>
      <c r="B42" s="41">
        <f t="shared" si="4"/>
        <v>24536</v>
      </c>
      <c r="C42" s="41">
        <f t="shared" si="5"/>
        <v>23489</v>
      </c>
      <c r="D42" s="41">
        <f t="shared" si="6"/>
        <v>2</v>
      </c>
      <c r="E42" s="42" t="str">
        <f t="shared" si="2"/>
        <v>LAS PALMAS</v>
      </c>
      <c r="F42" s="42">
        <f t="shared" si="7"/>
        <v>9905</v>
      </c>
      <c r="G42" s="42">
        <f t="shared" si="8"/>
        <v>9843</v>
      </c>
    </row>
    <row r="43" spans="1:9" x14ac:dyDescent="0.25">
      <c r="A43" s="42" t="str">
        <f t="shared" si="3"/>
        <v>BAHIA DE CADIZ</v>
      </c>
      <c r="B43" s="41">
        <f t="shared" si="4"/>
        <v>921</v>
      </c>
      <c r="C43" s="41">
        <f t="shared" si="5"/>
        <v>1045</v>
      </c>
      <c r="D43" s="41">
        <f t="shared" si="6"/>
        <v>21</v>
      </c>
      <c r="E43" s="42" t="str">
        <f t="shared" si="2"/>
        <v>BARCELONA</v>
      </c>
      <c r="F43" s="42">
        <f t="shared" si="7"/>
        <v>7163</v>
      </c>
      <c r="G43" s="42">
        <f t="shared" si="8"/>
        <v>7199</v>
      </c>
    </row>
    <row r="44" spans="1:9" x14ac:dyDescent="0.25">
      <c r="A44" s="42" t="str">
        <f t="shared" si="3"/>
        <v>BALEARES</v>
      </c>
      <c r="B44" s="41">
        <f t="shared" si="4"/>
        <v>32244</v>
      </c>
      <c r="C44" s="41">
        <f t="shared" si="5"/>
        <v>27193</v>
      </c>
      <c r="D44" s="41">
        <f t="shared" si="6"/>
        <v>1</v>
      </c>
      <c r="E44" s="42" t="str">
        <f t="shared" si="2"/>
        <v>VALENCIA</v>
      </c>
      <c r="F44" s="42">
        <f t="shared" si="7"/>
        <v>6709</v>
      </c>
      <c r="G44" s="42">
        <f t="shared" si="8"/>
        <v>6587</v>
      </c>
    </row>
    <row r="45" spans="1:9" x14ac:dyDescent="0.25">
      <c r="A45" s="42" t="str">
        <f t="shared" si="3"/>
        <v>BARCELONA</v>
      </c>
      <c r="B45" s="41">
        <f t="shared" si="4"/>
        <v>7163</v>
      </c>
      <c r="C45" s="41">
        <f t="shared" si="5"/>
        <v>7199</v>
      </c>
      <c r="D45" s="41">
        <f t="shared" si="6"/>
        <v>6</v>
      </c>
      <c r="E45" s="42" t="str">
        <f t="shared" si="2"/>
        <v>BILBAO</v>
      </c>
      <c r="F45" s="42">
        <f t="shared" si="7"/>
        <v>2636</v>
      </c>
      <c r="G45" s="42">
        <f t="shared" si="8"/>
        <v>2572</v>
      </c>
    </row>
    <row r="46" spans="1:9" x14ac:dyDescent="0.25">
      <c r="A46" s="42" t="str">
        <f t="shared" si="3"/>
        <v>BILBAO</v>
      </c>
      <c r="B46" s="41">
        <f t="shared" si="4"/>
        <v>2636</v>
      </c>
      <c r="C46" s="41">
        <f t="shared" si="5"/>
        <v>2572</v>
      </c>
      <c r="D46" s="41">
        <f t="shared" si="6"/>
        <v>8</v>
      </c>
      <c r="E46" s="42" t="str">
        <f t="shared" si="2"/>
        <v>TARRAGONA</v>
      </c>
      <c r="F46" s="42">
        <f t="shared" si="7"/>
        <v>2410</v>
      </c>
      <c r="G46" s="42">
        <f t="shared" si="8"/>
        <v>2284</v>
      </c>
    </row>
    <row r="47" spans="1:9" x14ac:dyDescent="0.25">
      <c r="A47" s="42" t="str">
        <f t="shared" si="3"/>
        <v>CARTAGENA</v>
      </c>
      <c r="B47" s="41">
        <f t="shared" si="4"/>
        <v>1628</v>
      </c>
      <c r="C47" s="41">
        <f t="shared" si="5"/>
        <v>1590</v>
      </c>
      <c r="D47" s="41">
        <f t="shared" si="6"/>
        <v>11</v>
      </c>
      <c r="E47" s="42" t="str">
        <f t="shared" si="2"/>
        <v>HUELVA</v>
      </c>
      <c r="F47" s="42">
        <f t="shared" si="7"/>
        <v>1666</v>
      </c>
      <c r="G47" s="42">
        <f t="shared" si="8"/>
        <v>1689</v>
      </c>
    </row>
    <row r="48" spans="1:9" x14ac:dyDescent="0.25">
      <c r="A48" s="42" t="str">
        <f t="shared" si="3"/>
        <v>CASTELLON</v>
      </c>
      <c r="B48" s="41">
        <f t="shared" si="4"/>
        <v>1374</v>
      </c>
      <c r="C48" s="41">
        <f t="shared" si="5"/>
        <v>1266</v>
      </c>
      <c r="D48" s="41">
        <f t="shared" si="6"/>
        <v>13</v>
      </c>
      <c r="E48" s="42" t="str">
        <f t="shared" si="2"/>
        <v>CARTAGENA</v>
      </c>
      <c r="F48" s="42">
        <f t="shared" si="7"/>
        <v>1628</v>
      </c>
      <c r="G48" s="42">
        <f t="shared" si="8"/>
        <v>1590</v>
      </c>
    </row>
    <row r="49" spans="1:7" x14ac:dyDescent="0.25">
      <c r="A49" s="42" t="str">
        <f t="shared" si="3"/>
        <v>CEUTA</v>
      </c>
      <c r="B49" s="41">
        <f t="shared" si="4"/>
        <v>10248</v>
      </c>
      <c r="C49" s="41">
        <f t="shared" si="5"/>
        <v>10659</v>
      </c>
      <c r="D49" s="41">
        <f t="shared" si="6"/>
        <v>4</v>
      </c>
      <c r="E49" s="42" t="str">
        <f t="shared" si="2"/>
        <v>VIGO</v>
      </c>
      <c r="F49" s="42">
        <f t="shared" si="7"/>
        <v>1423</v>
      </c>
      <c r="G49" s="42">
        <f t="shared" si="8"/>
        <v>1441</v>
      </c>
    </row>
    <row r="50" spans="1:7" x14ac:dyDescent="0.25">
      <c r="A50" s="42" t="str">
        <f t="shared" si="3"/>
        <v>FERROL-SAN CIBRAO</v>
      </c>
      <c r="B50" s="41">
        <f t="shared" si="4"/>
        <v>968</v>
      </c>
      <c r="C50" s="41">
        <f t="shared" si="5"/>
        <v>1009</v>
      </c>
      <c r="D50" s="41">
        <f t="shared" si="6"/>
        <v>20</v>
      </c>
      <c r="E50" s="42" t="str">
        <f t="shared" si="2"/>
        <v>CASTELLON</v>
      </c>
      <c r="F50" s="42">
        <f t="shared" si="7"/>
        <v>1374</v>
      </c>
      <c r="G50" s="42">
        <f t="shared" si="8"/>
        <v>1266</v>
      </c>
    </row>
    <row r="51" spans="1:7" x14ac:dyDescent="0.25">
      <c r="A51" s="42" t="str">
        <f t="shared" si="3"/>
        <v>GIJON</v>
      </c>
      <c r="B51" s="41">
        <f t="shared" si="4"/>
        <v>1230</v>
      </c>
      <c r="C51" s="41">
        <f t="shared" si="5"/>
        <v>1162</v>
      </c>
      <c r="D51" s="41">
        <f t="shared" si="6"/>
        <v>18</v>
      </c>
      <c r="E51" s="42" t="str">
        <f t="shared" si="2"/>
        <v>MELILLA</v>
      </c>
      <c r="F51" s="42">
        <f t="shared" si="7"/>
        <v>1284</v>
      </c>
      <c r="G51" s="42">
        <f t="shared" si="8"/>
        <v>1393</v>
      </c>
    </row>
    <row r="52" spans="1:7" x14ac:dyDescent="0.25">
      <c r="A52" s="42" t="str">
        <f t="shared" si="3"/>
        <v>HUELVA</v>
      </c>
      <c r="B52" s="41">
        <f t="shared" si="4"/>
        <v>1666</v>
      </c>
      <c r="C52" s="41">
        <f t="shared" si="5"/>
        <v>1689</v>
      </c>
      <c r="D52" s="41">
        <f t="shared" si="6"/>
        <v>10</v>
      </c>
      <c r="E52" s="42" t="str">
        <f t="shared" si="2"/>
        <v>SANTANDER</v>
      </c>
      <c r="F52" s="42">
        <f t="shared" si="7"/>
        <v>1281</v>
      </c>
      <c r="G52" s="42">
        <f t="shared" si="8"/>
        <v>1229</v>
      </c>
    </row>
    <row r="53" spans="1:7" x14ac:dyDescent="0.25">
      <c r="A53" s="42" t="str">
        <f t="shared" si="3"/>
        <v>LAS PALMAS</v>
      </c>
      <c r="B53" s="41">
        <f t="shared" si="4"/>
        <v>9905</v>
      </c>
      <c r="C53" s="41">
        <f t="shared" si="5"/>
        <v>9843</v>
      </c>
      <c r="D53" s="41">
        <f t="shared" si="6"/>
        <v>5</v>
      </c>
      <c r="E53" s="42" t="str">
        <f t="shared" si="2"/>
        <v>ALMERIA</v>
      </c>
      <c r="F53" s="42">
        <f t="shared" si="7"/>
        <v>1265</v>
      </c>
      <c r="G53" s="42">
        <f t="shared" si="8"/>
        <v>1233</v>
      </c>
    </row>
    <row r="54" spans="1:7" x14ac:dyDescent="0.25">
      <c r="A54" s="42" t="str">
        <f t="shared" si="3"/>
        <v>MALAGA</v>
      </c>
      <c r="B54" s="41">
        <f t="shared" si="4"/>
        <v>1264</v>
      </c>
      <c r="C54" s="41">
        <f t="shared" si="5"/>
        <v>1409</v>
      </c>
      <c r="D54" s="41">
        <f t="shared" si="6"/>
        <v>17</v>
      </c>
      <c r="E54" s="42" t="str">
        <f t="shared" si="2"/>
        <v>MALAGA</v>
      </c>
      <c r="F54" s="42">
        <f t="shared" si="7"/>
        <v>1264</v>
      </c>
      <c r="G54" s="42">
        <f t="shared" si="8"/>
        <v>1409</v>
      </c>
    </row>
    <row r="55" spans="1:7" x14ac:dyDescent="0.25">
      <c r="A55" s="42" t="str">
        <f t="shared" si="3"/>
        <v>MARIN Y RIA DE PONTEVEDRA</v>
      </c>
      <c r="B55" s="41">
        <f t="shared" si="4"/>
        <v>569</v>
      </c>
      <c r="C55" s="41">
        <f t="shared" si="5"/>
        <v>501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1230</v>
      </c>
      <c r="G55" s="42">
        <f t="shared" si="8"/>
        <v>1162</v>
      </c>
    </row>
    <row r="56" spans="1:7" x14ac:dyDescent="0.25">
      <c r="A56" s="42" t="str">
        <f t="shared" si="3"/>
        <v>MELILLA</v>
      </c>
      <c r="B56" s="41">
        <f t="shared" si="4"/>
        <v>1284</v>
      </c>
      <c r="C56" s="41">
        <f t="shared" si="5"/>
        <v>1393</v>
      </c>
      <c r="D56" s="41">
        <f t="shared" si="6"/>
        <v>14</v>
      </c>
      <c r="E56" s="42" t="str">
        <f t="shared" si="2"/>
        <v>A CORUÑA</v>
      </c>
      <c r="F56" s="42">
        <f t="shared" si="9"/>
        <v>1027</v>
      </c>
      <c r="G56" s="42">
        <f t="shared" si="8"/>
        <v>1063</v>
      </c>
    </row>
    <row r="57" spans="1:7" x14ac:dyDescent="0.25">
      <c r="A57" s="42" t="str">
        <f t="shared" si="3"/>
        <v>MOTRIL</v>
      </c>
      <c r="B57" s="41">
        <f t="shared" si="4"/>
        <v>819</v>
      </c>
      <c r="C57" s="41">
        <f t="shared" si="5"/>
        <v>855</v>
      </c>
      <c r="D57" s="41">
        <f t="shared" si="6"/>
        <v>24</v>
      </c>
      <c r="E57" s="42" t="str">
        <f t="shared" si="2"/>
        <v>FERROL-SAN CIBRAO</v>
      </c>
      <c r="F57" s="42">
        <f t="shared" si="9"/>
        <v>968</v>
      </c>
      <c r="G57" s="42">
        <f t="shared" si="8"/>
        <v>1009</v>
      </c>
    </row>
    <row r="58" spans="1:7" x14ac:dyDescent="0.25">
      <c r="A58" s="42" t="str">
        <f t="shared" si="3"/>
        <v>PASAIA</v>
      </c>
      <c r="B58" s="41">
        <f t="shared" si="4"/>
        <v>836</v>
      </c>
      <c r="C58" s="41">
        <f t="shared" si="5"/>
        <v>794</v>
      </c>
      <c r="D58" s="41">
        <f t="shared" si="6"/>
        <v>23</v>
      </c>
      <c r="E58" s="42" t="str">
        <f t="shared" si="2"/>
        <v>BAHIA DE CADIZ</v>
      </c>
      <c r="F58" s="42">
        <f t="shared" si="9"/>
        <v>921</v>
      </c>
      <c r="G58" s="42">
        <f t="shared" si="8"/>
        <v>1045</v>
      </c>
    </row>
    <row r="59" spans="1:7" x14ac:dyDescent="0.25">
      <c r="A59" s="42" t="str">
        <f t="shared" si="3"/>
        <v>SANTA CRUZ DE TENERIFE</v>
      </c>
      <c r="B59" s="41">
        <f t="shared" si="4"/>
        <v>11052</v>
      </c>
      <c r="C59" s="41">
        <f t="shared" si="5"/>
        <v>11024</v>
      </c>
      <c r="D59" s="41">
        <f t="shared" si="6"/>
        <v>3</v>
      </c>
      <c r="E59" s="42" t="str">
        <f t="shared" si="2"/>
        <v>SEVILLA</v>
      </c>
      <c r="F59" s="42">
        <f t="shared" si="9"/>
        <v>909</v>
      </c>
      <c r="G59" s="42">
        <f t="shared" si="8"/>
        <v>997</v>
      </c>
    </row>
    <row r="60" spans="1:7" x14ac:dyDescent="0.25">
      <c r="A60" s="42" t="str">
        <f t="shared" si="3"/>
        <v>SANTANDER</v>
      </c>
      <c r="B60" s="41">
        <f t="shared" si="4"/>
        <v>1281</v>
      </c>
      <c r="C60" s="41">
        <f t="shared" si="5"/>
        <v>1229</v>
      </c>
      <c r="D60" s="41">
        <f t="shared" si="6"/>
        <v>15</v>
      </c>
      <c r="E60" s="42" t="str">
        <f t="shared" si="2"/>
        <v>PASAIA</v>
      </c>
      <c r="F60" s="42">
        <f t="shared" si="9"/>
        <v>836</v>
      </c>
      <c r="G60" s="42">
        <f t="shared" si="8"/>
        <v>794</v>
      </c>
    </row>
    <row r="61" spans="1:7" x14ac:dyDescent="0.25">
      <c r="A61" s="42" t="str">
        <f t="shared" si="3"/>
        <v>SEVILLA</v>
      </c>
      <c r="B61" s="41">
        <f t="shared" si="4"/>
        <v>909</v>
      </c>
      <c r="C61" s="41">
        <f t="shared" si="5"/>
        <v>997</v>
      </c>
      <c r="D61" s="41">
        <f t="shared" si="6"/>
        <v>22</v>
      </c>
      <c r="E61" s="42" t="str">
        <f t="shared" si="2"/>
        <v>MOTRIL</v>
      </c>
      <c r="F61" s="42">
        <f t="shared" si="9"/>
        <v>819</v>
      </c>
      <c r="G61" s="42">
        <f t="shared" si="8"/>
        <v>855</v>
      </c>
    </row>
    <row r="62" spans="1:7" x14ac:dyDescent="0.25">
      <c r="A62" s="42" t="str">
        <f t="shared" si="3"/>
        <v>TARRAGONA</v>
      </c>
      <c r="B62" s="41">
        <f t="shared" si="4"/>
        <v>2410</v>
      </c>
      <c r="C62" s="41">
        <f t="shared" si="5"/>
        <v>2284</v>
      </c>
      <c r="D62" s="41">
        <f t="shared" si="6"/>
        <v>9</v>
      </c>
      <c r="E62" s="42" t="str">
        <f t="shared" si="2"/>
        <v>ALICANTE</v>
      </c>
      <c r="F62" s="42">
        <f t="shared" si="9"/>
        <v>752</v>
      </c>
      <c r="G62" s="42">
        <f t="shared" si="8"/>
        <v>816</v>
      </c>
    </row>
    <row r="63" spans="1:7" x14ac:dyDescent="0.25">
      <c r="A63" s="42" t="str">
        <f t="shared" si="3"/>
        <v>VALENCIA</v>
      </c>
      <c r="B63" s="41">
        <f t="shared" si="4"/>
        <v>6709</v>
      </c>
      <c r="C63" s="41">
        <f t="shared" si="5"/>
        <v>6587</v>
      </c>
      <c r="D63" s="41">
        <f t="shared" si="6"/>
        <v>7</v>
      </c>
      <c r="E63" s="42" t="str">
        <f t="shared" si="2"/>
        <v>AVILES</v>
      </c>
      <c r="F63" s="42">
        <f t="shared" si="9"/>
        <v>737</v>
      </c>
      <c r="G63" s="42">
        <f t="shared" si="8"/>
        <v>772</v>
      </c>
    </row>
    <row r="64" spans="1:7" x14ac:dyDescent="0.25">
      <c r="A64" s="42" t="str">
        <f t="shared" si="3"/>
        <v>VIGO</v>
      </c>
      <c r="B64" s="41">
        <f t="shared" si="4"/>
        <v>1423</v>
      </c>
      <c r="C64" s="41">
        <f t="shared" si="5"/>
        <v>1441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569</v>
      </c>
      <c r="G64" s="42">
        <f t="shared" si="8"/>
        <v>501</v>
      </c>
    </row>
    <row r="65" spans="1:7" x14ac:dyDescent="0.25">
      <c r="A65" s="42" t="str">
        <f t="shared" si="3"/>
        <v>VILAGARCIA</v>
      </c>
      <c r="B65" s="41">
        <f t="shared" si="4"/>
        <v>243</v>
      </c>
      <c r="C65" s="41">
        <f t="shared" si="5"/>
        <v>228</v>
      </c>
      <c r="D65" s="41">
        <f t="shared" si="6"/>
        <v>28</v>
      </c>
      <c r="E65" s="42" t="str">
        <f t="shared" si="2"/>
        <v>VILAGARCIA</v>
      </c>
      <c r="F65" s="42">
        <f t="shared" si="9"/>
        <v>243</v>
      </c>
      <c r="G65" s="42">
        <f t="shared" si="8"/>
        <v>228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Noviembre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42018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1173219</v>
      </c>
      <c r="C7" s="9">
        <v>1273198</v>
      </c>
      <c r="D7" s="9">
        <v>16297375</v>
      </c>
      <c r="E7" s="9">
        <v>15968142</v>
      </c>
      <c r="F7" s="10">
        <f>((E7*100)/D7)-100</f>
        <v>-2.0201596882933615</v>
      </c>
      <c r="G7" s="1"/>
      <c r="H7" s="1"/>
      <c r="I7" s="1"/>
    </row>
    <row r="8" spans="1:12" x14ac:dyDescent="0.25">
      <c r="A8" s="11" t="s">
        <v>45</v>
      </c>
      <c r="B8" s="12">
        <v>784903</v>
      </c>
      <c r="C8" s="12">
        <v>683538</v>
      </c>
      <c r="D8" s="12">
        <v>10144119</v>
      </c>
      <c r="E8" s="12">
        <v>9208885</v>
      </c>
      <c r="F8" s="13">
        <f t="shared" ref="F8:F35" si="0">((E8*100)/D8)-100</f>
        <v>-9.2194699214392131</v>
      </c>
      <c r="G8" s="1"/>
      <c r="H8" s="1"/>
      <c r="I8" s="1"/>
    </row>
    <row r="9" spans="1:12" x14ac:dyDescent="0.25">
      <c r="A9" s="8" t="s">
        <v>46</v>
      </c>
      <c r="B9" s="9">
        <v>1472466</v>
      </c>
      <c r="C9" s="9">
        <v>1297803</v>
      </c>
      <c r="D9" s="9">
        <v>18585489</v>
      </c>
      <c r="E9" s="9">
        <v>18766936</v>
      </c>
      <c r="F9" s="10">
        <f t="shared" si="0"/>
        <v>0.97628316370906987</v>
      </c>
      <c r="G9" s="1"/>
      <c r="H9" s="1"/>
      <c r="I9" s="1"/>
    </row>
    <row r="10" spans="1:12" x14ac:dyDescent="0.25">
      <c r="A10" s="11" t="s">
        <v>47</v>
      </c>
      <c r="B10" s="12">
        <v>303750</v>
      </c>
      <c r="C10" s="12">
        <v>382760</v>
      </c>
      <c r="D10" s="12">
        <v>5127326</v>
      </c>
      <c r="E10" s="12">
        <v>5150278</v>
      </c>
      <c r="F10" s="13">
        <f t="shared" si="0"/>
        <v>0.4476407390518915</v>
      </c>
      <c r="G10" s="1"/>
      <c r="H10" s="1"/>
      <c r="I10" s="1"/>
    </row>
    <row r="11" spans="1:12" x14ac:dyDescent="0.25">
      <c r="A11" s="8" t="s">
        <v>48</v>
      </c>
      <c r="B11" s="9">
        <v>30225164</v>
      </c>
      <c r="C11" s="9">
        <v>32943116</v>
      </c>
      <c r="D11" s="9">
        <v>327606287</v>
      </c>
      <c r="E11" s="9">
        <v>369127151</v>
      </c>
      <c r="F11" s="10">
        <f t="shared" si="0"/>
        <v>12.674013182170711</v>
      </c>
      <c r="G11" s="1"/>
      <c r="H11" s="1"/>
      <c r="I11" s="1"/>
    </row>
    <row r="12" spans="1:12" x14ac:dyDescent="0.25">
      <c r="A12" s="11" t="s">
        <v>49</v>
      </c>
      <c r="B12" s="12">
        <v>3247186</v>
      </c>
      <c r="C12" s="12">
        <v>3124907</v>
      </c>
      <c r="D12" s="12">
        <v>24674259</v>
      </c>
      <c r="E12" s="12">
        <v>24094162</v>
      </c>
      <c r="F12" s="13">
        <f t="shared" si="0"/>
        <v>-2.3510209566982354</v>
      </c>
      <c r="G12" s="1"/>
      <c r="H12" s="1"/>
      <c r="I12" s="1"/>
    </row>
    <row r="13" spans="1:12" x14ac:dyDescent="0.25">
      <c r="A13" s="8" t="s">
        <v>50</v>
      </c>
      <c r="B13" s="9">
        <v>10174937</v>
      </c>
      <c r="C13" s="9">
        <v>9815719</v>
      </c>
      <c r="D13" s="9">
        <v>124978052</v>
      </c>
      <c r="E13" s="9">
        <v>154303171</v>
      </c>
      <c r="F13" s="10">
        <f t="shared" si="0"/>
        <v>23.464215140751278</v>
      </c>
      <c r="G13" s="1"/>
      <c r="H13" s="1"/>
      <c r="I13" s="1"/>
    </row>
    <row r="14" spans="1:12" x14ac:dyDescent="0.25">
      <c r="A14" s="11" t="s">
        <v>51</v>
      </c>
      <c r="B14" s="12">
        <v>20638661</v>
      </c>
      <c r="C14" s="12">
        <v>21798912</v>
      </c>
      <c r="D14" s="12">
        <v>242908546</v>
      </c>
      <c r="E14" s="12">
        <v>241305392</v>
      </c>
      <c r="F14" s="13">
        <f t="shared" si="0"/>
        <v>-0.65998254338897766</v>
      </c>
      <c r="G14" s="1"/>
      <c r="H14" s="1"/>
      <c r="I14" s="1"/>
    </row>
    <row r="15" spans="1:12" x14ac:dyDescent="0.25">
      <c r="A15" s="8" t="s">
        <v>52</v>
      </c>
      <c r="B15" s="9">
        <v>2802742</v>
      </c>
      <c r="C15" s="9">
        <v>3351378</v>
      </c>
      <c r="D15" s="9">
        <v>35933080</v>
      </c>
      <c r="E15" s="9">
        <v>39339092</v>
      </c>
      <c r="F15" s="10">
        <f t="shared" si="0"/>
        <v>9.4787644142945737</v>
      </c>
      <c r="G15" s="1"/>
      <c r="H15" s="1"/>
      <c r="I15" s="1"/>
    </row>
    <row r="16" spans="1:12" x14ac:dyDescent="0.25">
      <c r="A16" s="11" t="s">
        <v>53</v>
      </c>
      <c r="B16" s="12">
        <v>3056815</v>
      </c>
      <c r="C16" s="12">
        <v>3312213</v>
      </c>
      <c r="D16" s="12">
        <v>32615441</v>
      </c>
      <c r="E16" s="12">
        <v>34172277</v>
      </c>
      <c r="F16" s="13">
        <f t="shared" si="0"/>
        <v>4.7733096725566213</v>
      </c>
      <c r="G16" s="1"/>
      <c r="H16" s="1"/>
      <c r="I16" s="1"/>
    </row>
    <row r="17" spans="1:9" x14ac:dyDescent="0.25">
      <c r="A17" s="8" t="s">
        <v>54</v>
      </c>
      <c r="B17" s="9">
        <v>1772991</v>
      </c>
      <c r="C17" s="9">
        <v>1477610</v>
      </c>
      <c r="D17" s="9">
        <v>16529536</v>
      </c>
      <c r="E17" s="9">
        <v>18558794</v>
      </c>
      <c r="F17" s="10">
        <f t="shared" si="0"/>
        <v>12.27655755128275</v>
      </c>
      <c r="G17" s="1"/>
      <c r="H17" s="1"/>
      <c r="I17" s="1"/>
    </row>
    <row r="18" spans="1:9" x14ac:dyDescent="0.25">
      <c r="A18" s="11" t="s">
        <v>55</v>
      </c>
      <c r="B18" s="12">
        <v>4754678</v>
      </c>
      <c r="C18" s="12">
        <v>4593185</v>
      </c>
      <c r="D18" s="12">
        <v>55132869</v>
      </c>
      <c r="E18" s="12">
        <v>52619732</v>
      </c>
      <c r="F18" s="13">
        <f t="shared" si="0"/>
        <v>-4.5583279912387695</v>
      </c>
      <c r="G18" s="1"/>
      <c r="H18" s="1"/>
      <c r="I18" s="1"/>
    </row>
    <row r="19" spans="1:9" x14ac:dyDescent="0.25">
      <c r="A19" s="8" t="s">
        <v>56</v>
      </c>
      <c r="B19" s="9">
        <v>1937419</v>
      </c>
      <c r="C19" s="9">
        <v>1277071</v>
      </c>
      <c r="D19" s="9">
        <v>15519670</v>
      </c>
      <c r="E19" s="9">
        <v>15475943</v>
      </c>
      <c r="F19" s="10">
        <f t="shared" si="0"/>
        <v>-0.28175212488409329</v>
      </c>
      <c r="G19" s="1"/>
      <c r="H19" s="1"/>
      <c r="I19" s="1"/>
    </row>
    <row r="20" spans="1:9" x14ac:dyDescent="0.25">
      <c r="A20" s="11" t="s">
        <v>57</v>
      </c>
      <c r="B20" s="12">
        <v>2109326</v>
      </c>
      <c r="C20" s="12">
        <v>1628567</v>
      </c>
      <c r="D20" s="12">
        <v>18928960</v>
      </c>
      <c r="E20" s="12">
        <v>19984976</v>
      </c>
      <c r="F20" s="13">
        <f t="shared" si="0"/>
        <v>5.5788379287610042</v>
      </c>
      <c r="G20" s="1"/>
      <c r="H20" s="1"/>
      <c r="I20" s="1"/>
    </row>
    <row r="21" spans="1:9" x14ac:dyDescent="0.25">
      <c r="A21" s="8" t="s">
        <v>58</v>
      </c>
      <c r="B21" s="9">
        <v>2047770</v>
      </c>
      <c r="C21" s="9">
        <v>2229355</v>
      </c>
      <c r="D21" s="9">
        <v>24668132</v>
      </c>
      <c r="E21" s="9">
        <v>24812359</v>
      </c>
      <c r="F21" s="10">
        <f t="shared" si="0"/>
        <v>0.5846693215359835</v>
      </c>
      <c r="G21" s="1"/>
      <c r="H21" s="1"/>
      <c r="I21" s="1"/>
    </row>
    <row r="22" spans="1:9" x14ac:dyDescent="0.25">
      <c r="A22" s="11" t="s">
        <v>59</v>
      </c>
      <c r="B22" s="12">
        <v>19300341</v>
      </c>
      <c r="C22" s="12">
        <v>18506898</v>
      </c>
      <c r="D22" s="12">
        <v>184614296</v>
      </c>
      <c r="E22" s="12">
        <v>184860466</v>
      </c>
      <c r="F22" s="13">
        <f t="shared" si="0"/>
        <v>0.13334286961179487</v>
      </c>
      <c r="G22" s="1"/>
      <c r="H22" s="1"/>
      <c r="I22" s="1"/>
    </row>
    <row r="23" spans="1:9" x14ac:dyDescent="0.25">
      <c r="A23" s="8" t="s">
        <v>60</v>
      </c>
      <c r="B23" s="9">
        <v>3924929</v>
      </c>
      <c r="C23" s="9">
        <v>3653865</v>
      </c>
      <c r="D23" s="9">
        <v>32941499</v>
      </c>
      <c r="E23" s="9">
        <v>30542157</v>
      </c>
      <c r="F23" s="10">
        <f t="shared" si="0"/>
        <v>-7.2836454710212166</v>
      </c>
      <c r="G23" s="1"/>
      <c r="H23" s="1"/>
      <c r="I23" s="1"/>
    </row>
    <row r="24" spans="1:9" x14ac:dyDescent="0.25">
      <c r="A24" s="11" t="s">
        <v>61</v>
      </c>
      <c r="B24" s="12">
        <v>314635</v>
      </c>
      <c r="C24" s="12">
        <v>312229</v>
      </c>
      <c r="D24" s="12">
        <v>3634228</v>
      </c>
      <c r="E24" s="12">
        <v>3329638</v>
      </c>
      <c r="F24" s="13">
        <f t="shared" si="0"/>
        <v>-8.381147247778614</v>
      </c>
      <c r="G24" s="1"/>
      <c r="H24" s="1"/>
      <c r="I24" s="1"/>
    </row>
    <row r="25" spans="1:9" x14ac:dyDescent="0.25">
      <c r="A25" s="8" t="s">
        <v>62</v>
      </c>
      <c r="B25" s="9">
        <v>1989255</v>
      </c>
      <c r="C25" s="9">
        <v>2199859</v>
      </c>
      <c r="D25" s="9">
        <v>25034533</v>
      </c>
      <c r="E25" s="9">
        <v>26059527</v>
      </c>
      <c r="F25" s="10">
        <f t="shared" si="0"/>
        <v>4.0943204332990746</v>
      </c>
      <c r="G25" s="1"/>
      <c r="H25" s="1"/>
      <c r="I25" s="1"/>
    </row>
    <row r="26" spans="1:9" x14ac:dyDescent="0.25">
      <c r="A26" s="11" t="s">
        <v>63</v>
      </c>
      <c r="B26" s="12">
        <v>1344342</v>
      </c>
      <c r="C26" s="12">
        <v>986632</v>
      </c>
      <c r="D26" s="12">
        <v>15257906</v>
      </c>
      <c r="E26" s="12">
        <v>16066916</v>
      </c>
      <c r="F26" s="13">
        <f t="shared" si="0"/>
        <v>5.3022347889677661</v>
      </c>
      <c r="G26" s="1"/>
      <c r="H26" s="1"/>
      <c r="I26" s="1"/>
    </row>
    <row r="27" spans="1:9" x14ac:dyDescent="0.25">
      <c r="A27" s="8" t="s">
        <v>64</v>
      </c>
      <c r="B27" s="9">
        <v>528987</v>
      </c>
      <c r="C27" s="9">
        <v>538019</v>
      </c>
      <c r="D27" s="9">
        <v>5535015</v>
      </c>
      <c r="E27" s="9">
        <v>5945087</v>
      </c>
      <c r="F27" s="10">
        <f t="shared" si="0"/>
        <v>7.4086881426698881</v>
      </c>
      <c r="G27" s="1"/>
      <c r="H27" s="1"/>
      <c r="I27" s="1"/>
    </row>
    <row r="28" spans="1:9" x14ac:dyDescent="0.25">
      <c r="A28" s="11" t="s">
        <v>65</v>
      </c>
      <c r="B28" s="12">
        <v>16868630</v>
      </c>
      <c r="C28" s="12">
        <v>16511585</v>
      </c>
      <c r="D28" s="12">
        <v>167942846</v>
      </c>
      <c r="E28" s="12">
        <v>160803201</v>
      </c>
      <c r="F28" s="13">
        <f t="shared" si="0"/>
        <v>-4.2512349707352257</v>
      </c>
      <c r="G28" s="1"/>
      <c r="H28" s="1"/>
      <c r="I28" s="1"/>
    </row>
    <row r="29" spans="1:9" x14ac:dyDescent="0.25">
      <c r="A29" s="8" t="s">
        <v>66</v>
      </c>
      <c r="B29" s="9">
        <v>2169244</v>
      </c>
      <c r="C29" s="9">
        <v>2166648</v>
      </c>
      <c r="D29" s="9">
        <v>19852059</v>
      </c>
      <c r="E29" s="9">
        <v>25208478</v>
      </c>
      <c r="F29" s="10">
        <f t="shared" si="0"/>
        <v>26.981679834822174</v>
      </c>
      <c r="G29" s="1"/>
      <c r="H29" s="1"/>
      <c r="I29" s="1"/>
    </row>
    <row r="30" spans="1:9" x14ac:dyDescent="0.25">
      <c r="A30" s="11" t="s">
        <v>67</v>
      </c>
      <c r="B30" s="12">
        <v>520010</v>
      </c>
      <c r="C30" s="12">
        <v>434791</v>
      </c>
      <c r="D30" s="12">
        <v>4967326</v>
      </c>
      <c r="E30" s="12">
        <v>4864507</v>
      </c>
      <c r="F30" s="13">
        <f t="shared" si="0"/>
        <v>-2.0699064245028467</v>
      </c>
      <c r="G30" s="1"/>
      <c r="H30" s="1"/>
      <c r="I30" s="1"/>
    </row>
    <row r="31" spans="1:9" x14ac:dyDescent="0.25">
      <c r="A31" s="8" t="s">
        <v>68</v>
      </c>
      <c r="B31" s="9">
        <v>3141179</v>
      </c>
      <c r="C31" s="9">
        <v>3600458</v>
      </c>
      <c r="D31" s="9">
        <v>34132427</v>
      </c>
      <c r="E31" s="9">
        <v>38017663</v>
      </c>
      <c r="F31" s="10">
        <f t="shared" si="0"/>
        <v>11.382829589000508</v>
      </c>
      <c r="G31" s="1"/>
      <c r="H31" s="1"/>
      <c r="I31" s="1"/>
    </row>
    <row r="32" spans="1:9" x14ac:dyDescent="0.25">
      <c r="A32" s="11" t="s">
        <v>69</v>
      </c>
      <c r="B32" s="12">
        <v>17738420</v>
      </c>
      <c r="C32" s="12">
        <v>18418324</v>
      </c>
      <c r="D32" s="12">
        <v>195710190</v>
      </c>
      <c r="E32" s="12">
        <v>201034592</v>
      </c>
      <c r="F32" s="13">
        <f t="shared" si="0"/>
        <v>2.7205543053225796</v>
      </c>
      <c r="G32" s="1"/>
      <c r="H32" s="1"/>
      <c r="I32" s="1"/>
    </row>
    <row r="33" spans="1:9" x14ac:dyDescent="0.25">
      <c r="A33" s="8" t="s">
        <v>70</v>
      </c>
      <c r="B33" s="9">
        <v>1893112</v>
      </c>
      <c r="C33" s="9">
        <v>2108946</v>
      </c>
      <c r="D33" s="9">
        <v>26960403</v>
      </c>
      <c r="E33" s="9">
        <v>26562627</v>
      </c>
      <c r="F33" s="10">
        <f t="shared" si="0"/>
        <v>-1.4754082125552799</v>
      </c>
      <c r="G33" s="1"/>
      <c r="H33" s="1"/>
      <c r="I33" s="1"/>
    </row>
    <row r="34" spans="1:9" x14ac:dyDescent="0.25">
      <c r="A34" s="11" t="s">
        <v>71</v>
      </c>
      <c r="B34" s="12">
        <v>169984</v>
      </c>
      <c r="C34" s="12">
        <v>134323</v>
      </c>
      <c r="D34" s="12">
        <v>1525320</v>
      </c>
      <c r="E34" s="12">
        <v>1516084</v>
      </c>
      <c r="F34" s="13">
        <f t="shared" si="0"/>
        <v>-0.60551228594655981</v>
      </c>
      <c r="G34" s="1"/>
      <c r="H34" s="1"/>
      <c r="I34" s="1"/>
    </row>
    <row r="35" spans="1:9" x14ac:dyDescent="0.25">
      <c r="A35" s="14" t="s">
        <v>72</v>
      </c>
      <c r="B35" s="15">
        <f>SUM(B7:B34)</f>
        <v>156405095</v>
      </c>
      <c r="C35" s="15">
        <f t="shared" ref="C35:E35" si="1">SUM(C7:C34)</f>
        <v>158761909</v>
      </c>
      <c r="D35" s="15">
        <f t="shared" si="1"/>
        <v>1687757189</v>
      </c>
      <c r="E35" s="15">
        <f t="shared" si="1"/>
        <v>1767698233</v>
      </c>
      <c r="F35" s="16">
        <f t="shared" si="0"/>
        <v>4.7365251661209129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15968142</v>
      </c>
      <c r="C38" s="41">
        <f>D7</f>
        <v>16297375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369127151</v>
      </c>
      <c r="G38" s="42">
        <f>LOOKUP(E38,$A$38:$A$65,$C$38:$C$65)</f>
        <v>327606287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9208885</v>
      </c>
      <c r="C39" s="41">
        <f t="shared" ref="C39:C65" si="5">D8</f>
        <v>10144119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241305392</v>
      </c>
      <c r="G39" s="42">
        <f t="shared" ref="G39:G65" si="8">LOOKUP(E39,$A$38:$A$65,$C$38:$C$65)</f>
        <v>242908546</v>
      </c>
    </row>
    <row r="40" spans="1:9" x14ac:dyDescent="0.25">
      <c r="A40" s="42" t="str">
        <f t="shared" si="3"/>
        <v>ALMERIA</v>
      </c>
      <c r="B40" s="41">
        <f t="shared" si="4"/>
        <v>18766936</v>
      </c>
      <c r="C40" s="41">
        <f t="shared" si="5"/>
        <v>18585489</v>
      </c>
      <c r="D40" s="41">
        <f t="shared" si="6"/>
        <v>18</v>
      </c>
      <c r="E40" s="42" t="str">
        <f t="shared" si="2"/>
        <v>VALENCIA</v>
      </c>
      <c r="F40" s="42">
        <f t="shared" si="7"/>
        <v>201034592</v>
      </c>
      <c r="G40" s="42">
        <f t="shared" si="8"/>
        <v>195710190</v>
      </c>
    </row>
    <row r="41" spans="1:9" x14ac:dyDescent="0.25">
      <c r="A41" s="42" t="str">
        <f t="shared" si="3"/>
        <v>AVILES</v>
      </c>
      <c r="B41" s="41">
        <f t="shared" si="4"/>
        <v>5150278</v>
      </c>
      <c r="C41" s="41">
        <f t="shared" si="5"/>
        <v>5127326</v>
      </c>
      <c r="D41" s="41">
        <f t="shared" si="6"/>
        <v>25</v>
      </c>
      <c r="E41" s="42" t="str">
        <f t="shared" si="2"/>
        <v>LAS PALMAS</v>
      </c>
      <c r="F41" s="42">
        <f t="shared" si="7"/>
        <v>184860466</v>
      </c>
      <c r="G41" s="42">
        <f t="shared" si="8"/>
        <v>184614296</v>
      </c>
    </row>
    <row r="42" spans="1:9" x14ac:dyDescent="0.25">
      <c r="A42" s="42" t="str">
        <f t="shared" si="3"/>
        <v>BAHIA DE ALGECIRAS</v>
      </c>
      <c r="B42" s="41">
        <f t="shared" si="4"/>
        <v>369127151</v>
      </c>
      <c r="C42" s="41">
        <f t="shared" si="5"/>
        <v>327606287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160803201</v>
      </c>
      <c r="G42" s="42">
        <f t="shared" si="8"/>
        <v>167942846</v>
      </c>
    </row>
    <row r="43" spans="1:9" x14ac:dyDescent="0.25">
      <c r="A43" s="42" t="str">
        <f t="shared" si="3"/>
        <v>BAHIA DE CADIZ</v>
      </c>
      <c r="B43" s="41">
        <f t="shared" si="4"/>
        <v>24094162</v>
      </c>
      <c r="C43" s="41">
        <f t="shared" si="5"/>
        <v>24674259</v>
      </c>
      <c r="D43" s="41">
        <f t="shared" si="6"/>
        <v>16</v>
      </c>
      <c r="E43" s="42" t="str">
        <f t="shared" si="2"/>
        <v>BALEARES</v>
      </c>
      <c r="F43" s="42">
        <f t="shared" si="7"/>
        <v>154303171</v>
      </c>
      <c r="G43" s="42">
        <f t="shared" si="8"/>
        <v>124978052</v>
      </c>
    </row>
    <row r="44" spans="1:9" x14ac:dyDescent="0.25">
      <c r="A44" s="42" t="str">
        <f t="shared" si="3"/>
        <v>BALEARES</v>
      </c>
      <c r="B44" s="41">
        <f t="shared" si="4"/>
        <v>154303171</v>
      </c>
      <c r="C44" s="41">
        <f t="shared" si="5"/>
        <v>124978052</v>
      </c>
      <c r="D44" s="41">
        <f t="shared" si="6"/>
        <v>6</v>
      </c>
      <c r="E44" s="42" t="str">
        <f t="shared" si="2"/>
        <v>CEUTA</v>
      </c>
      <c r="F44" s="42">
        <f t="shared" si="7"/>
        <v>52619732</v>
      </c>
      <c r="G44" s="42">
        <f t="shared" si="8"/>
        <v>55132869</v>
      </c>
    </row>
    <row r="45" spans="1:9" x14ac:dyDescent="0.25">
      <c r="A45" s="42" t="str">
        <f t="shared" si="3"/>
        <v>BARCELONA</v>
      </c>
      <c r="B45" s="41">
        <f t="shared" si="4"/>
        <v>241305392</v>
      </c>
      <c r="C45" s="41">
        <f t="shared" si="5"/>
        <v>242908546</v>
      </c>
      <c r="D45" s="41">
        <f t="shared" si="6"/>
        <v>2</v>
      </c>
      <c r="E45" s="42" t="str">
        <f t="shared" si="2"/>
        <v>BILBAO</v>
      </c>
      <c r="F45" s="42">
        <f t="shared" si="7"/>
        <v>39339092</v>
      </c>
      <c r="G45" s="42">
        <f t="shared" si="8"/>
        <v>35933080</v>
      </c>
    </row>
    <row r="46" spans="1:9" x14ac:dyDescent="0.25">
      <c r="A46" s="42" t="str">
        <f t="shared" si="3"/>
        <v>BILBAO</v>
      </c>
      <c r="B46" s="41">
        <f t="shared" si="4"/>
        <v>39339092</v>
      </c>
      <c r="C46" s="41">
        <f t="shared" si="5"/>
        <v>35933080</v>
      </c>
      <c r="D46" s="41">
        <f t="shared" si="6"/>
        <v>8</v>
      </c>
      <c r="E46" s="42" t="str">
        <f t="shared" si="2"/>
        <v>TARRAGONA</v>
      </c>
      <c r="F46" s="42">
        <f t="shared" si="7"/>
        <v>38017663</v>
      </c>
      <c r="G46" s="42">
        <f t="shared" si="8"/>
        <v>34132427</v>
      </c>
    </row>
    <row r="47" spans="1:9" x14ac:dyDescent="0.25">
      <c r="A47" s="42" t="str">
        <f t="shared" si="3"/>
        <v>CARTAGENA</v>
      </c>
      <c r="B47" s="41">
        <f t="shared" si="4"/>
        <v>34172277</v>
      </c>
      <c r="C47" s="41">
        <f t="shared" si="5"/>
        <v>32615441</v>
      </c>
      <c r="D47" s="41">
        <f t="shared" si="6"/>
        <v>10</v>
      </c>
      <c r="E47" s="42" t="str">
        <f t="shared" si="2"/>
        <v>CARTAGENA</v>
      </c>
      <c r="F47" s="42">
        <f t="shared" si="7"/>
        <v>34172277</v>
      </c>
      <c r="G47" s="42">
        <f t="shared" si="8"/>
        <v>32615441</v>
      </c>
    </row>
    <row r="48" spans="1:9" x14ac:dyDescent="0.25">
      <c r="A48" s="42" t="str">
        <f t="shared" si="3"/>
        <v>CASTELLON</v>
      </c>
      <c r="B48" s="41">
        <f t="shared" si="4"/>
        <v>18558794</v>
      </c>
      <c r="C48" s="41">
        <f t="shared" si="5"/>
        <v>16529536</v>
      </c>
      <c r="D48" s="41">
        <f t="shared" si="6"/>
        <v>19</v>
      </c>
      <c r="E48" s="42" t="str">
        <f t="shared" si="2"/>
        <v>MALAGA</v>
      </c>
      <c r="F48" s="42">
        <f t="shared" si="7"/>
        <v>30542157</v>
      </c>
      <c r="G48" s="42">
        <f t="shared" si="8"/>
        <v>32941499</v>
      </c>
    </row>
    <row r="49" spans="1:7" x14ac:dyDescent="0.25">
      <c r="A49" s="42" t="str">
        <f t="shared" si="3"/>
        <v>CEUTA</v>
      </c>
      <c r="B49" s="41">
        <f t="shared" si="4"/>
        <v>52619732</v>
      </c>
      <c r="C49" s="41">
        <f t="shared" si="5"/>
        <v>55132869</v>
      </c>
      <c r="D49" s="41">
        <f t="shared" si="6"/>
        <v>7</v>
      </c>
      <c r="E49" s="42" t="str">
        <f t="shared" si="2"/>
        <v>VIGO</v>
      </c>
      <c r="F49" s="42">
        <f t="shared" si="7"/>
        <v>26562627</v>
      </c>
      <c r="G49" s="42">
        <f t="shared" si="8"/>
        <v>26960403</v>
      </c>
    </row>
    <row r="50" spans="1:7" x14ac:dyDescent="0.25">
      <c r="A50" s="42" t="str">
        <f t="shared" si="3"/>
        <v>FERROL-SAN CIBRAO</v>
      </c>
      <c r="B50" s="41">
        <f t="shared" si="4"/>
        <v>15475943</v>
      </c>
      <c r="C50" s="41">
        <f t="shared" si="5"/>
        <v>15519670</v>
      </c>
      <c r="D50" s="41">
        <f t="shared" si="6"/>
        <v>22</v>
      </c>
      <c r="E50" s="42" t="str">
        <f t="shared" si="2"/>
        <v>MELILLA</v>
      </c>
      <c r="F50" s="42">
        <f t="shared" si="7"/>
        <v>26059527</v>
      </c>
      <c r="G50" s="42">
        <f t="shared" si="8"/>
        <v>25034533</v>
      </c>
    </row>
    <row r="51" spans="1:7" x14ac:dyDescent="0.25">
      <c r="A51" s="42" t="str">
        <f t="shared" si="3"/>
        <v>GIJON</v>
      </c>
      <c r="B51" s="41">
        <f t="shared" si="4"/>
        <v>19984976</v>
      </c>
      <c r="C51" s="41">
        <f t="shared" si="5"/>
        <v>18928960</v>
      </c>
      <c r="D51" s="41">
        <f t="shared" si="6"/>
        <v>17</v>
      </c>
      <c r="E51" s="42" t="str">
        <f t="shared" si="2"/>
        <v>SANTANDER</v>
      </c>
      <c r="F51" s="42">
        <f t="shared" si="7"/>
        <v>25208478</v>
      </c>
      <c r="G51" s="42">
        <f t="shared" si="8"/>
        <v>19852059</v>
      </c>
    </row>
    <row r="52" spans="1:7" x14ac:dyDescent="0.25">
      <c r="A52" s="42" t="str">
        <f t="shared" si="3"/>
        <v>HUELVA</v>
      </c>
      <c r="B52" s="41">
        <f t="shared" si="4"/>
        <v>24812359</v>
      </c>
      <c r="C52" s="41">
        <f t="shared" si="5"/>
        <v>24668132</v>
      </c>
      <c r="D52" s="41">
        <f t="shared" si="6"/>
        <v>15</v>
      </c>
      <c r="E52" s="42" t="str">
        <f t="shared" si="2"/>
        <v>HUELVA</v>
      </c>
      <c r="F52" s="42">
        <f t="shared" si="7"/>
        <v>24812359</v>
      </c>
      <c r="G52" s="42">
        <f t="shared" si="8"/>
        <v>24668132</v>
      </c>
    </row>
    <row r="53" spans="1:7" x14ac:dyDescent="0.25">
      <c r="A53" s="42" t="str">
        <f t="shared" si="3"/>
        <v>LAS PALMAS</v>
      </c>
      <c r="B53" s="41">
        <f t="shared" si="4"/>
        <v>184860466</v>
      </c>
      <c r="C53" s="41">
        <f t="shared" si="5"/>
        <v>184614296</v>
      </c>
      <c r="D53" s="41">
        <f t="shared" si="6"/>
        <v>4</v>
      </c>
      <c r="E53" s="42" t="str">
        <f t="shared" si="2"/>
        <v>BAHIA DE CADIZ</v>
      </c>
      <c r="F53" s="42">
        <f t="shared" si="7"/>
        <v>24094162</v>
      </c>
      <c r="G53" s="42">
        <f t="shared" si="8"/>
        <v>24674259</v>
      </c>
    </row>
    <row r="54" spans="1:7" x14ac:dyDescent="0.25">
      <c r="A54" s="42" t="str">
        <f t="shared" si="3"/>
        <v>MALAGA</v>
      </c>
      <c r="B54" s="41">
        <f t="shared" si="4"/>
        <v>30542157</v>
      </c>
      <c r="C54" s="41">
        <f t="shared" si="5"/>
        <v>32941499</v>
      </c>
      <c r="D54" s="41">
        <f t="shared" si="6"/>
        <v>11</v>
      </c>
      <c r="E54" s="42" t="str">
        <f t="shared" si="2"/>
        <v>GIJON</v>
      </c>
      <c r="F54" s="42">
        <f t="shared" si="7"/>
        <v>19984976</v>
      </c>
      <c r="G54" s="42">
        <f t="shared" si="8"/>
        <v>18928960</v>
      </c>
    </row>
    <row r="55" spans="1:7" x14ac:dyDescent="0.25">
      <c r="A55" s="42" t="str">
        <f t="shared" si="3"/>
        <v>MARIN Y RIA DE PONTEVEDRA</v>
      </c>
      <c r="B55" s="41">
        <f t="shared" si="4"/>
        <v>3329638</v>
      </c>
      <c r="C55" s="41">
        <f t="shared" si="5"/>
        <v>3634228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18766936</v>
      </c>
      <c r="G55" s="42">
        <f t="shared" si="8"/>
        <v>18585489</v>
      </c>
    </row>
    <row r="56" spans="1:7" x14ac:dyDescent="0.25">
      <c r="A56" s="42" t="str">
        <f t="shared" si="3"/>
        <v>MELILLA</v>
      </c>
      <c r="B56" s="41">
        <f t="shared" si="4"/>
        <v>26059527</v>
      </c>
      <c r="C56" s="41">
        <f t="shared" si="5"/>
        <v>25034533</v>
      </c>
      <c r="D56" s="41">
        <f t="shared" si="6"/>
        <v>13</v>
      </c>
      <c r="E56" s="42" t="str">
        <f t="shared" si="2"/>
        <v>CASTELLON</v>
      </c>
      <c r="F56" s="42">
        <f t="shared" si="9"/>
        <v>18558794</v>
      </c>
      <c r="G56" s="42">
        <f t="shared" si="8"/>
        <v>16529536</v>
      </c>
    </row>
    <row r="57" spans="1:7" x14ac:dyDescent="0.25">
      <c r="A57" s="42" t="str">
        <f t="shared" si="3"/>
        <v>MOTRIL</v>
      </c>
      <c r="B57" s="41">
        <f t="shared" si="4"/>
        <v>16066916</v>
      </c>
      <c r="C57" s="41">
        <f t="shared" si="5"/>
        <v>15257906</v>
      </c>
      <c r="D57" s="41">
        <f t="shared" si="6"/>
        <v>20</v>
      </c>
      <c r="E57" s="42" t="str">
        <f t="shared" si="2"/>
        <v>MOTRIL</v>
      </c>
      <c r="F57" s="42">
        <f t="shared" si="9"/>
        <v>16066916</v>
      </c>
      <c r="G57" s="42">
        <f t="shared" si="8"/>
        <v>15257906</v>
      </c>
    </row>
    <row r="58" spans="1:7" x14ac:dyDescent="0.25">
      <c r="A58" s="42" t="str">
        <f t="shared" si="3"/>
        <v>PASAIA</v>
      </c>
      <c r="B58" s="41">
        <f t="shared" si="4"/>
        <v>5945087</v>
      </c>
      <c r="C58" s="41">
        <f t="shared" si="5"/>
        <v>5535015</v>
      </c>
      <c r="D58" s="41">
        <f t="shared" si="6"/>
        <v>24</v>
      </c>
      <c r="E58" s="42" t="str">
        <f t="shared" si="2"/>
        <v>A CORUÑA</v>
      </c>
      <c r="F58" s="42">
        <f t="shared" si="9"/>
        <v>15968142</v>
      </c>
      <c r="G58" s="42">
        <f t="shared" si="8"/>
        <v>16297375</v>
      </c>
    </row>
    <row r="59" spans="1:7" x14ac:dyDescent="0.25">
      <c r="A59" s="42" t="str">
        <f t="shared" si="3"/>
        <v>SANTA CRUZ DE TENERIFE</v>
      </c>
      <c r="B59" s="41">
        <f t="shared" si="4"/>
        <v>160803201</v>
      </c>
      <c r="C59" s="41">
        <f t="shared" si="5"/>
        <v>167942846</v>
      </c>
      <c r="D59" s="41">
        <f t="shared" si="6"/>
        <v>5</v>
      </c>
      <c r="E59" s="42" t="str">
        <f t="shared" si="2"/>
        <v>FERROL-SAN CIBRAO</v>
      </c>
      <c r="F59" s="42">
        <f t="shared" si="9"/>
        <v>15475943</v>
      </c>
      <c r="G59" s="42">
        <f t="shared" si="8"/>
        <v>15519670</v>
      </c>
    </row>
    <row r="60" spans="1:7" x14ac:dyDescent="0.25">
      <c r="A60" s="42" t="str">
        <f t="shared" si="3"/>
        <v>SANTANDER</v>
      </c>
      <c r="B60" s="41">
        <f t="shared" si="4"/>
        <v>25208478</v>
      </c>
      <c r="C60" s="41">
        <f t="shared" si="5"/>
        <v>19852059</v>
      </c>
      <c r="D60" s="41">
        <f t="shared" si="6"/>
        <v>14</v>
      </c>
      <c r="E60" s="42" t="str">
        <f t="shared" si="2"/>
        <v>ALICANTE</v>
      </c>
      <c r="F60" s="42">
        <f t="shared" si="9"/>
        <v>9208885</v>
      </c>
      <c r="G60" s="42">
        <f t="shared" si="8"/>
        <v>10144119</v>
      </c>
    </row>
    <row r="61" spans="1:7" x14ac:dyDescent="0.25">
      <c r="A61" s="42" t="str">
        <f t="shared" si="3"/>
        <v>SEVILLA</v>
      </c>
      <c r="B61" s="41">
        <f t="shared" si="4"/>
        <v>4864507</v>
      </c>
      <c r="C61" s="41">
        <f t="shared" si="5"/>
        <v>4967326</v>
      </c>
      <c r="D61" s="41">
        <f t="shared" si="6"/>
        <v>26</v>
      </c>
      <c r="E61" s="42" t="str">
        <f t="shared" si="2"/>
        <v>PASAIA</v>
      </c>
      <c r="F61" s="42">
        <f t="shared" si="9"/>
        <v>5945087</v>
      </c>
      <c r="G61" s="42">
        <f t="shared" si="8"/>
        <v>5535015</v>
      </c>
    </row>
    <row r="62" spans="1:7" x14ac:dyDescent="0.25">
      <c r="A62" s="42" t="str">
        <f t="shared" si="3"/>
        <v>TARRAGONA</v>
      </c>
      <c r="B62" s="41">
        <f t="shared" si="4"/>
        <v>38017663</v>
      </c>
      <c r="C62" s="41">
        <f t="shared" si="5"/>
        <v>34132427</v>
      </c>
      <c r="D62" s="41">
        <f t="shared" si="6"/>
        <v>9</v>
      </c>
      <c r="E62" s="42" t="str">
        <f t="shared" si="2"/>
        <v>AVILES</v>
      </c>
      <c r="F62" s="42">
        <f t="shared" si="9"/>
        <v>5150278</v>
      </c>
      <c r="G62" s="42">
        <f t="shared" si="8"/>
        <v>5127326</v>
      </c>
    </row>
    <row r="63" spans="1:7" x14ac:dyDescent="0.25">
      <c r="A63" s="42" t="str">
        <f t="shared" si="3"/>
        <v>VALENCIA</v>
      </c>
      <c r="B63" s="41">
        <f t="shared" si="4"/>
        <v>201034592</v>
      </c>
      <c r="C63" s="41">
        <f t="shared" si="5"/>
        <v>195710190</v>
      </c>
      <c r="D63" s="41">
        <f t="shared" si="6"/>
        <v>3</v>
      </c>
      <c r="E63" s="42" t="str">
        <f t="shared" si="2"/>
        <v>SEVILLA</v>
      </c>
      <c r="F63" s="42">
        <f t="shared" si="9"/>
        <v>4864507</v>
      </c>
      <c r="G63" s="42">
        <f t="shared" si="8"/>
        <v>4967326</v>
      </c>
    </row>
    <row r="64" spans="1:7" x14ac:dyDescent="0.25">
      <c r="A64" s="42" t="str">
        <f t="shared" si="3"/>
        <v>VIGO</v>
      </c>
      <c r="B64" s="41">
        <f t="shared" si="4"/>
        <v>26562627</v>
      </c>
      <c r="C64" s="41">
        <f t="shared" si="5"/>
        <v>26960403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3329638</v>
      </c>
      <c r="G64" s="42">
        <f t="shared" si="8"/>
        <v>3634228</v>
      </c>
    </row>
    <row r="65" spans="1:7" x14ac:dyDescent="0.25">
      <c r="A65" s="42" t="str">
        <f t="shared" si="3"/>
        <v>VILAGARCIA</v>
      </c>
      <c r="B65" s="41">
        <f t="shared" si="4"/>
        <v>1516084</v>
      </c>
      <c r="C65" s="41">
        <f t="shared" si="5"/>
        <v>1525320</v>
      </c>
      <c r="D65" s="41">
        <f t="shared" si="6"/>
        <v>28</v>
      </c>
      <c r="E65" s="42" t="str">
        <f t="shared" si="2"/>
        <v>VILAGARCIA</v>
      </c>
      <c r="F65" s="42">
        <f t="shared" si="9"/>
        <v>1516084</v>
      </c>
      <c r="G65" s="42">
        <f t="shared" si="8"/>
        <v>1525320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97" t="s">
        <v>97</v>
      </c>
      <c r="B5" s="95" t="str">
        <f>'Resumen general'!D6</f>
        <v>Mes Noviembre</v>
      </c>
      <c r="C5" s="96"/>
      <c r="D5" s="95" t="str">
        <f>'Resumen general'!F6</f>
        <v>Acumulado desde Enero</v>
      </c>
      <c r="E5" s="96"/>
      <c r="F5" s="96"/>
      <c r="L5" s="48">
        <f>'Resumen general'!I4</f>
        <v>42018</v>
      </c>
    </row>
    <row r="6" spans="1:12" x14ac:dyDescent="0.25">
      <c r="A6" s="98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4</v>
      </c>
      <c r="C7" s="51">
        <v>5</v>
      </c>
      <c r="D7" s="51">
        <v>99</v>
      </c>
      <c r="E7" s="51">
        <v>82</v>
      </c>
      <c r="F7" s="52">
        <f>((E7*100)/D7)-100</f>
        <v>-17.171717171717177</v>
      </c>
      <c r="G7" s="53"/>
      <c r="H7" s="53"/>
      <c r="I7" s="53"/>
    </row>
    <row r="8" spans="1:12" x14ac:dyDescent="0.25">
      <c r="A8" s="54" t="s">
        <v>45</v>
      </c>
      <c r="B8" s="55">
        <v>4</v>
      </c>
      <c r="C8" s="55">
        <v>2</v>
      </c>
      <c r="D8" s="55">
        <v>29</v>
      </c>
      <c r="E8" s="55">
        <v>29</v>
      </c>
      <c r="F8" s="56">
        <f t="shared" ref="F8:F35" si="0">((E8*100)/D8)-100</f>
        <v>0</v>
      </c>
      <c r="G8" s="53"/>
      <c r="H8" s="53"/>
      <c r="I8" s="53"/>
    </row>
    <row r="9" spans="1:12" x14ac:dyDescent="0.25">
      <c r="A9" s="50" t="s">
        <v>46</v>
      </c>
      <c r="B9" s="51">
        <v>6</v>
      </c>
      <c r="C9" s="51">
        <v>3</v>
      </c>
      <c r="D9" s="51">
        <v>26</v>
      </c>
      <c r="E9" s="51">
        <v>22</v>
      </c>
      <c r="F9" s="52">
        <f t="shared" si="0"/>
        <v>-15.384615384615387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4</v>
      </c>
      <c r="E10" s="55">
        <v>1</v>
      </c>
      <c r="F10" s="56">
        <f t="shared" si="0"/>
        <v>-75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2</v>
      </c>
      <c r="E11" s="51">
        <v>0</v>
      </c>
      <c r="F11" s="57">
        <f t="shared" si="0"/>
        <v>-100</v>
      </c>
      <c r="G11" s="53"/>
      <c r="H11" s="53"/>
      <c r="I11" s="53"/>
    </row>
    <row r="12" spans="1:12" x14ac:dyDescent="0.25">
      <c r="A12" s="54" t="s">
        <v>49</v>
      </c>
      <c r="B12" s="55">
        <v>44</v>
      </c>
      <c r="C12" s="55">
        <v>41</v>
      </c>
      <c r="D12" s="55">
        <v>294</v>
      </c>
      <c r="E12" s="55">
        <v>273</v>
      </c>
      <c r="F12" s="56">
        <f t="shared" si="0"/>
        <v>-7.1428571428571388</v>
      </c>
      <c r="G12" s="53"/>
      <c r="H12" s="53"/>
      <c r="I12" s="53"/>
    </row>
    <row r="13" spans="1:12" x14ac:dyDescent="0.25">
      <c r="A13" s="50" t="s">
        <v>50</v>
      </c>
      <c r="B13" s="51">
        <v>57</v>
      </c>
      <c r="C13" s="51">
        <v>42</v>
      </c>
      <c r="D13" s="51">
        <v>684</v>
      </c>
      <c r="E13" s="51">
        <v>664</v>
      </c>
      <c r="F13" s="52">
        <f t="shared" si="0"/>
        <v>-2.9239766081871323</v>
      </c>
      <c r="G13" s="53"/>
      <c r="H13" s="53"/>
      <c r="I13" s="53"/>
    </row>
    <row r="14" spans="1:12" x14ac:dyDescent="0.25">
      <c r="A14" s="54" t="s">
        <v>51</v>
      </c>
      <c r="B14" s="55">
        <v>78</v>
      </c>
      <c r="C14" s="55">
        <v>69</v>
      </c>
      <c r="D14" s="55">
        <v>797</v>
      </c>
      <c r="E14" s="55">
        <v>727</v>
      </c>
      <c r="F14" s="56">
        <f t="shared" si="0"/>
        <v>-8.7829360100376448</v>
      </c>
      <c r="G14" s="53"/>
      <c r="H14" s="53"/>
      <c r="I14" s="53"/>
    </row>
    <row r="15" spans="1:12" x14ac:dyDescent="0.25">
      <c r="A15" s="50" t="s">
        <v>52</v>
      </c>
      <c r="B15" s="51">
        <v>1</v>
      </c>
      <c r="C15" s="51">
        <v>0</v>
      </c>
      <c r="D15" s="51">
        <v>44</v>
      </c>
      <c r="E15" s="51">
        <v>58</v>
      </c>
      <c r="F15" s="52">
        <f t="shared" si="0"/>
        <v>31.818181818181813</v>
      </c>
      <c r="G15" s="53"/>
      <c r="H15" s="53"/>
      <c r="I15" s="53"/>
    </row>
    <row r="16" spans="1:12" x14ac:dyDescent="0.25">
      <c r="A16" s="54" t="s">
        <v>53</v>
      </c>
      <c r="B16" s="55">
        <v>15</v>
      </c>
      <c r="C16" s="55">
        <v>19</v>
      </c>
      <c r="D16" s="55">
        <v>111</v>
      </c>
      <c r="E16" s="55">
        <v>107</v>
      </c>
      <c r="F16" s="56">
        <f t="shared" si="0"/>
        <v>-3.6036036036036023</v>
      </c>
      <c r="G16" s="53"/>
      <c r="H16" s="53"/>
      <c r="I16" s="53"/>
    </row>
    <row r="17" spans="1:9" x14ac:dyDescent="0.25">
      <c r="A17" s="50" t="s">
        <v>54</v>
      </c>
      <c r="B17" s="51">
        <v>2</v>
      </c>
      <c r="C17" s="51">
        <v>1</v>
      </c>
      <c r="D17" s="51">
        <v>3</v>
      </c>
      <c r="E17" s="51">
        <v>1</v>
      </c>
      <c r="F17" s="52">
        <f t="shared" si="0"/>
        <v>-66.666666666666657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3</v>
      </c>
      <c r="E18" s="55">
        <v>6</v>
      </c>
      <c r="F18" s="56">
        <f t="shared" si="0"/>
        <v>100</v>
      </c>
      <c r="G18" s="53"/>
      <c r="H18" s="53"/>
      <c r="I18" s="53"/>
    </row>
    <row r="19" spans="1:9" x14ac:dyDescent="0.25">
      <c r="A19" s="50" t="s">
        <v>56</v>
      </c>
      <c r="B19" s="51">
        <v>2</v>
      </c>
      <c r="C19" s="51">
        <v>1</v>
      </c>
      <c r="D19" s="51">
        <v>8</v>
      </c>
      <c r="E19" s="51">
        <v>24</v>
      </c>
      <c r="F19" s="52">
        <f t="shared" si="0"/>
        <v>200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0</v>
      </c>
      <c r="D20" s="55">
        <v>11</v>
      </c>
      <c r="E20" s="55">
        <v>9</v>
      </c>
      <c r="F20" s="56">
        <f t="shared" si="0"/>
        <v>-18.181818181818187</v>
      </c>
      <c r="G20" s="53"/>
      <c r="H20" s="53"/>
      <c r="I20" s="53"/>
    </row>
    <row r="21" spans="1:9" x14ac:dyDescent="0.25">
      <c r="A21" s="50" t="s">
        <v>58</v>
      </c>
      <c r="B21" s="51">
        <v>1</v>
      </c>
      <c r="C21" s="51">
        <v>0</v>
      </c>
      <c r="D21" s="51">
        <v>2</v>
      </c>
      <c r="E21" s="51">
        <v>1</v>
      </c>
      <c r="F21" s="57">
        <f t="shared" si="0"/>
        <v>-50</v>
      </c>
      <c r="G21" s="53"/>
      <c r="H21" s="53"/>
      <c r="I21" s="53"/>
    </row>
    <row r="22" spans="1:9" x14ac:dyDescent="0.25">
      <c r="A22" s="54" t="s">
        <v>59</v>
      </c>
      <c r="B22" s="55">
        <v>77</v>
      </c>
      <c r="C22" s="55">
        <v>66</v>
      </c>
      <c r="D22" s="55">
        <v>368</v>
      </c>
      <c r="E22" s="55">
        <v>407</v>
      </c>
      <c r="F22" s="56">
        <f t="shared" si="0"/>
        <v>10.597826086956516</v>
      </c>
      <c r="G22" s="53"/>
      <c r="H22" s="53"/>
      <c r="I22" s="53"/>
    </row>
    <row r="23" spans="1:9" x14ac:dyDescent="0.25">
      <c r="A23" s="50" t="s">
        <v>60</v>
      </c>
      <c r="B23" s="51">
        <v>37</v>
      </c>
      <c r="C23" s="51">
        <v>40</v>
      </c>
      <c r="D23" s="51">
        <v>239</v>
      </c>
      <c r="E23" s="51">
        <v>219</v>
      </c>
      <c r="F23" s="52">
        <f t="shared" si="0"/>
        <v>-8.3682008368200798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2</v>
      </c>
      <c r="C25" s="51">
        <v>0</v>
      </c>
      <c r="D25" s="51">
        <v>7</v>
      </c>
      <c r="E25" s="51">
        <v>1</v>
      </c>
      <c r="F25" s="52">
        <f t="shared" si="0"/>
        <v>-85.714285714285708</v>
      </c>
      <c r="G25" s="53"/>
      <c r="H25" s="53"/>
      <c r="I25" s="53"/>
    </row>
    <row r="26" spans="1:9" x14ac:dyDescent="0.25">
      <c r="A26" s="54" t="s">
        <v>63</v>
      </c>
      <c r="B26" s="55">
        <v>3</v>
      </c>
      <c r="C26" s="55">
        <v>2</v>
      </c>
      <c r="D26" s="55">
        <v>27</v>
      </c>
      <c r="E26" s="55">
        <v>30</v>
      </c>
      <c r="F26" s="56">
        <f t="shared" si="0"/>
        <v>11.111111111111114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100</v>
      </c>
      <c r="C28" s="55">
        <v>88</v>
      </c>
      <c r="D28" s="55">
        <v>435</v>
      </c>
      <c r="E28" s="55">
        <v>423</v>
      </c>
      <c r="F28" s="56">
        <f t="shared" si="0"/>
        <v>-2.7586206896551744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12</v>
      </c>
      <c r="E29" s="51">
        <v>10</v>
      </c>
      <c r="F29" s="52">
        <f t="shared" si="0"/>
        <v>-16.666666666666671</v>
      </c>
      <c r="G29" s="53"/>
      <c r="H29" s="53"/>
      <c r="I29" s="53"/>
    </row>
    <row r="30" spans="1:9" x14ac:dyDescent="0.25">
      <c r="A30" s="54" t="s">
        <v>67</v>
      </c>
      <c r="B30" s="55">
        <v>7</v>
      </c>
      <c r="C30" s="55">
        <v>3</v>
      </c>
      <c r="D30" s="55">
        <v>56</v>
      </c>
      <c r="E30" s="55">
        <v>58</v>
      </c>
      <c r="F30" s="56">
        <f t="shared" si="0"/>
        <v>3.5714285714285694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3</v>
      </c>
      <c r="E31" s="51">
        <v>2</v>
      </c>
      <c r="F31" s="52">
        <f t="shared" si="0"/>
        <v>-33.333333333333329</v>
      </c>
      <c r="G31" s="53"/>
      <c r="H31" s="53"/>
      <c r="I31" s="53"/>
    </row>
    <row r="32" spans="1:9" x14ac:dyDescent="0.25">
      <c r="A32" s="54" t="s">
        <v>69</v>
      </c>
      <c r="B32" s="55">
        <v>30</v>
      </c>
      <c r="C32" s="55">
        <v>29</v>
      </c>
      <c r="D32" s="55">
        <v>214</v>
      </c>
      <c r="E32" s="55">
        <v>189</v>
      </c>
      <c r="F32" s="56">
        <f t="shared" si="0"/>
        <v>-11.682242990654203</v>
      </c>
      <c r="G32" s="53"/>
      <c r="H32" s="53"/>
      <c r="I32" s="53"/>
    </row>
    <row r="33" spans="1:9" x14ac:dyDescent="0.25">
      <c r="A33" s="50" t="s">
        <v>70</v>
      </c>
      <c r="B33" s="51">
        <v>1</v>
      </c>
      <c r="C33" s="51">
        <v>4</v>
      </c>
      <c r="D33" s="51">
        <v>82</v>
      </c>
      <c r="E33" s="51">
        <v>78</v>
      </c>
      <c r="F33" s="52">
        <f t="shared" si="0"/>
        <v>-4.8780487804878021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6</v>
      </c>
      <c r="E34" s="55">
        <v>5</v>
      </c>
      <c r="F34" s="56">
        <f t="shared" si="0"/>
        <v>-16.666666666666671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472</v>
      </c>
      <c r="C35" s="60">
        <f t="shared" ref="C35:E35" si="1">SUM(C7:C34)</f>
        <v>415</v>
      </c>
      <c r="D35" s="60">
        <f t="shared" si="1"/>
        <v>3566</v>
      </c>
      <c r="E35" s="60">
        <f t="shared" si="1"/>
        <v>3426</v>
      </c>
      <c r="F35" s="61">
        <f t="shared" si="0"/>
        <v>-3.9259674705552499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82</v>
      </c>
      <c r="C38" s="63">
        <f>D7</f>
        <v>99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727</v>
      </c>
      <c r="G38" s="62">
        <f>LOOKUP(E38,$A$38:$A$65,$C$38:$C$65)</f>
        <v>797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29</v>
      </c>
      <c r="C39" s="63">
        <f t="shared" ref="C39:C65" si="5">D8</f>
        <v>29</v>
      </c>
      <c r="D39" s="63">
        <f t="shared" ref="D39:D65" si="6">_xlfn.RANK.EQ(B39,$B$38:$B$65)+COUNTIF($B$38:$B$65,B39)-1</f>
        <v>14</v>
      </c>
      <c r="E39" s="62" t="str">
        <f t="shared" si="2"/>
        <v>BALEARES</v>
      </c>
      <c r="F39" s="62">
        <f t="shared" ref="F39:F54" si="7">LOOKUP(E39,$A$38:$A$65,$B$38:$B$65)</f>
        <v>664</v>
      </c>
      <c r="G39" s="62">
        <f t="shared" ref="G39:G65" si="8">LOOKUP(E39,$A$38:$A$65,$C$38:$C$65)</f>
        <v>684</v>
      </c>
    </row>
    <row r="40" spans="1:9" x14ac:dyDescent="0.25">
      <c r="A40" s="62" t="str">
        <f t="shared" si="3"/>
        <v>ALMERIA</v>
      </c>
      <c r="B40" s="63">
        <f t="shared" si="4"/>
        <v>22</v>
      </c>
      <c r="C40" s="63">
        <f t="shared" si="5"/>
        <v>26</v>
      </c>
      <c r="D40" s="63">
        <f t="shared" si="6"/>
        <v>16</v>
      </c>
      <c r="E40" s="62" t="str">
        <f t="shared" si="2"/>
        <v>SANTA CRUZ DE TENERIFE</v>
      </c>
      <c r="F40" s="62">
        <f t="shared" si="7"/>
        <v>423</v>
      </c>
      <c r="G40" s="62">
        <f t="shared" si="8"/>
        <v>435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4</v>
      </c>
      <c r="D41" s="63">
        <f t="shared" si="6"/>
        <v>25</v>
      </c>
      <c r="E41" s="62" t="str">
        <f t="shared" si="2"/>
        <v>LAS PALMAS</v>
      </c>
      <c r="F41" s="62">
        <f t="shared" si="7"/>
        <v>407</v>
      </c>
      <c r="G41" s="62">
        <f t="shared" si="8"/>
        <v>368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2</v>
      </c>
      <c r="D42" s="63">
        <f t="shared" si="6"/>
        <v>28</v>
      </c>
      <c r="E42" s="62" t="str">
        <f t="shared" si="2"/>
        <v>BAHIA DE CADIZ</v>
      </c>
      <c r="F42" s="62">
        <f t="shared" si="7"/>
        <v>273</v>
      </c>
      <c r="G42" s="62">
        <f t="shared" si="8"/>
        <v>294</v>
      </c>
    </row>
    <row r="43" spans="1:9" x14ac:dyDescent="0.25">
      <c r="A43" s="62" t="str">
        <f t="shared" si="3"/>
        <v>BAHIA DE CADIZ</v>
      </c>
      <c r="B43" s="63">
        <f t="shared" si="4"/>
        <v>273</v>
      </c>
      <c r="C43" s="63">
        <f t="shared" si="5"/>
        <v>294</v>
      </c>
      <c r="D43" s="63">
        <f t="shared" si="6"/>
        <v>5</v>
      </c>
      <c r="E43" s="62" t="str">
        <f t="shared" si="2"/>
        <v>MALAGA</v>
      </c>
      <c r="F43" s="62">
        <f t="shared" si="7"/>
        <v>219</v>
      </c>
      <c r="G43" s="62">
        <f t="shared" si="8"/>
        <v>239</v>
      </c>
    </row>
    <row r="44" spans="1:9" x14ac:dyDescent="0.25">
      <c r="A44" s="62" t="str">
        <f t="shared" si="3"/>
        <v>BALEARES</v>
      </c>
      <c r="B44" s="63">
        <f t="shared" si="4"/>
        <v>664</v>
      </c>
      <c r="C44" s="63">
        <f t="shared" si="5"/>
        <v>684</v>
      </c>
      <c r="D44" s="63">
        <f t="shared" si="6"/>
        <v>2</v>
      </c>
      <c r="E44" s="62" t="str">
        <f t="shared" si="2"/>
        <v>VALENCIA</v>
      </c>
      <c r="F44" s="62">
        <f t="shared" si="7"/>
        <v>189</v>
      </c>
      <c r="G44" s="62">
        <f t="shared" si="8"/>
        <v>214</v>
      </c>
    </row>
    <row r="45" spans="1:9" x14ac:dyDescent="0.25">
      <c r="A45" s="62" t="str">
        <f t="shared" si="3"/>
        <v>BARCELONA</v>
      </c>
      <c r="B45" s="63">
        <f t="shared" si="4"/>
        <v>727</v>
      </c>
      <c r="C45" s="63">
        <f t="shared" si="5"/>
        <v>797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107</v>
      </c>
      <c r="G45" s="62">
        <f t="shared" si="8"/>
        <v>111</v>
      </c>
    </row>
    <row r="46" spans="1:9" x14ac:dyDescent="0.25">
      <c r="A46" s="62" t="str">
        <f t="shared" si="3"/>
        <v>BILBAO</v>
      </c>
      <c r="B46" s="63">
        <f t="shared" si="4"/>
        <v>58</v>
      </c>
      <c r="C46" s="63">
        <f t="shared" si="5"/>
        <v>44</v>
      </c>
      <c r="D46" s="63">
        <f t="shared" si="6"/>
        <v>12</v>
      </c>
      <c r="E46" s="62" t="str">
        <f>A47</f>
        <v>CARTAGENA</v>
      </c>
      <c r="F46" s="62">
        <f>LOOKUP(E46,$A$38:$A$65,$B$38:$B$65)</f>
        <v>107</v>
      </c>
      <c r="G46" s="62">
        <f>LOOKUP(E46,$A$38:$A$65,$C$38:$C$65)</f>
        <v>111</v>
      </c>
    </row>
    <row r="47" spans="1:9" x14ac:dyDescent="0.25">
      <c r="A47" s="62" t="str">
        <f t="shared" si="3"/>
        <v>CARTAGENA</v>
      </c>
      <c r="B47" s="63">
        <f t="shared" si="4"/>
        <v>107</v>
      </c>
      <c r="C47" s="63">
        <f t="shared" si="5"/>
        <v>111</v>
      </c>
      <c r="D47" s="63">
        <f t="shared" si="6"/>
        <v>8</v>
      </c>
      <c r="E47" s="62" t="str">
        <f t="shared" si="2"/>
        <v>VIGO</v>
      </c>
      <c r="F47" s="62">
        <f t="shared" si="7"/>
        <v>78</v>
      </c>
      <c r="G47" s="62">
        <f t="shared" si="8"/>
        <v>82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3</v>
      </c>
      <c r="D48" s="63">
        <f t="shared" si="6"/>
        <v>25</v>
      </c>
      <c r="E48" s="62" t="e">
        <f t="shared" si="2"/>
        <v>#N/A</v>
      </c>
      <c r="F48" s="62" t="e">
        <f t="shared" si="7"/>
        <v>#N/A</v>
      </c>
      <c r="G48" s="62" t="e">
        <f t="shared" si="8"/>
        <v>#N/A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3</v>
      </c>
      <c r="D49" s="63">
        <f t="shared" si="6"/>
        <v>19</v>
      </c>
      <c r="E49" s="62" t="str">
        <f t="shared" si="2"/>
        <v>BILBAO</v>
      </c>
      <c r="F49" s="62">
        <f t="shared" si="7"/>
        <v>58</v>
      </c>
      <c r="G49" s="62">
        <f t="shared" si="8"/>
        <v>44</v>
      </c>
    </row>
    <row r="50" spans="1:7" x14ac:dyDescent="0.25">
      <c r="A50" s="62" t="str">
        <f t="shared" si="3"/>
        <v>FERROL-SAN CIBRAO</v>
      </c>
      <c r="B50" s="63">
        <f t="shared" si="4"/>
        <v>24</v>
      </c>
      <c r="C50" s="63">
        <f t="shared" si="5"/>
        <v>8</v>
      </c>
      <c r="D50" s="63">
        <f t="shared" si="6"/>
        <v>15</v>
      </c>
      <c r="E50" s="62" t="str">
        <f t="shared" si="2"/>
        <v>MOTRIL</v>
      </c>
      <c r="F50" s="62">
        <f t="shared" si="7"/>
        <v>30</v>
      </c>
      <c r="G50" s="62">
        <f t="shared" si="8"/>
        <v>27</v>
      </c>
    </row>
    <row r="51" spans="1:7" x14ac:dyDescent="0.25">
      <c r="A51" s="62" t="str">
        <f t="shared" si="3"/>
        <v>GIJON</v>
      </c>
      <c r="B51" s="63">
        <f t="shared" si="4"/>
        <v>9</v>
      </c>
      <c r="C51" s="63">
        <f t="shared" si="5"/>
        <v>11</v>
      </c>
      <c r="D51" s="63">
        <f t="shared" si="6"/>
        <v>18</v>
      </c>
      <c r="E51" s="62" t="str">
        <f t="shared" si="2"/>
        <v>ALICANTE</v>
      </c>
      <c r="F51" s="62">
        <f t="shared" si="7"/>
        <v>29</v>
      </c>
      <c r="G51" s="62">
        <f t="shared" si="8"/>
        <v>29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2</v>
      </c>
      <c r="D52" s="63">
        <f t="shared" si="6"/>
        <v>25</v>
      </c>
      <c r="E52" s="62" t="str">
        <f t="shared" si="2"/>
        <v>FERROL-SAN CIBRAO</v>
      </c>
      <c r="F52" s="62">
        <f t="shared" si="7"/>
        <v>24</v>
      </c>
      <c r="G52" s="62">
        <f t="shared" si="8"/>
        <v>8</v>
      </c>
    </row>
    <row r="53" spans="1:7" x14ac:dyDescent="0.25">
      <c r="A53" s="62" t="str">
        <f t="shared" si="3"/>
        <v>LAS PALMAS</v>
      </c>
      <c r="B53" s="63">
        <f t="shared" si="4"/>
        <v>407</v>
      </c>
      <c r="C53" s="63">
        <f t="shared" si="5"/>
        <v>368</v>
      </c>
      <c r="D53" s="63">
        <f t="shared" si="6"/>
        <v>4</v>
      </c>
      <c r="E53" s="62" t="str">
        <f t="shared" si="2"/>
        <v>ALMERIA</v>
      </c>
      <c r="F53" s="62">
        <f t="shared" si="7"/>
        <v>22</v>
      </c>
      <c r="G53" s="62">
        <f t="shared" si="8"/>
        <v>26</v>
      </c>
    </row>
    <row r="54" spans="1:7" x14ac:dyDescent="0.25">
      <c r="A54" s="62" t="str">
        <f t="shared" si="3"/>
        <v>MALAGA</v>
      </c>
      <c r="B54" s="63">
        <f t="shared" si="4"/>
        <v>219</v>
      </c>
      <c r="C54" s="63">
        <f t="shared" si="5"/>
        <v>239</v>
      </c>
      <c r="D54" s="63">
        <f t="shared" si="6"/>
        <v>6</v>
      </c>
      <c r="E54" s="62" t="str">
        <f t="shared" si="2"/>
        <v>SANTANDER</v>
      </c>
      <c r="F54" s="62">
        <f t="shared" si="7"/>
        <v>10</v>
      </c>
      <c r="G54" s="62">
        <f t="shared" si="8"/>
        <v>12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GIJON</v>
      </c>
      <c r="F55" s="62">
        <f t="shared" ref="F55:F65" si="9">LOOKUP(E55,$A$38:$A$65,$B$38:$B$65)</f>
        <v>9</v>
      </c>
      <c r="G55" s="62">
        <f t="shared" si="8"/>
        <v>11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7</v>
      </c>
      <c r="D56" s="63">
        <f t="shared" si="6"/>
        <v>25</v>
      </c>
      <c r="E56" s="62" t="str">
        <f t="shared" si="2"/>
        <v>CEUTA</v>
      </c>
      <c r="F56" s="62">
        <f t="shared" si="9"/>
        <v>6</v>
      </c>
      <c r="G56" s="62">
        <f t="shared" si="8"/>
        <v>3</v>
      </c>
    </row>
    <row r="57" spans="1:7" x14ac:dyDescent="0.25">
      <c r="A57" s="62" t="str">
        <f t="shared" si="3"/>
        <v>MOTRIL</v>
      </c>
      <c r="B57" s="63">
        <f t="shared" si="4"/>
        <v>30</v>
      </c>
      <c r="C57" s="63">
        <f t="shared" si="5"/>
        <v>27</v>
      </c>
      <c r="D57" s="63">
        <f t="shared" si="6"/>
        <v>13</v>
      </c>
      <c r="E57" s="62" t="str">
        <f t="shared" si="2"/>
        <v>VILAGARCIA</v>
      </c>
      <c r="F57" s="62">
        <f t="shared" si="9"/>
        <v>5</v>
      </c>
      <c r="G57" s="62">
        <f t="shared" si="8"/>
        <v>6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TARRAGONA</v>
      </c>
      <c r="F58" s="62">
        <f t="shared" si="9"/>
        <v>2</v>
      </c>
      <c r="G58" s="62">
        <f t="shared" si="8"/>
        <v>3</v>
      </c>
    </row>
    <row r="59" spans="1:7" x14ac:dyDescent="0.25">
      <c r="A59" s="62" t="str">
        <f t="shared" si="3"/>
        <v>SANTA CRUZ DE TENERIFE</v>
      </c>
      <c r="B59" s="63">
        <f t="shared" si="4"/>
        <v>423</v>
      </c>
      <c r="C59" s="63">
        <f t="shared" si="5"/>
        <v>435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10</v>
      </c>
      <c r="C60" s="63">
        <f t="shared" si="5"/>
        <v>12</v>
      </c>
      <c r="D60" s="63">
        <f t="shared" si="6"/>
        <v>17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58</v>
      </c>
      <c r="C61" s="63">
        <f t="shared" si="5"/>
        <v>56</v>
      </c>
      <c r="D61" s="63">
        <f t="shared" si="6"/>
        <v>12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2</v>
      </c>
      <c r="C62" s="63">
        <f t="shared" si="5"/>
        <v>3</v>
      </c>
      <c r="D62" s="63">
        <f t="shared" si="6"/>
        <v>21</v>
      </c>
      <c r="E62" s="62" t="str">
        <f t="shared" si="2"/>
        <v>AVILES</v>
      </c>
      <c r="F62" s="62">
        <f t="shared" si="9"/>
        <v>1</v>
      </c>
      <c r="G62" s="62">
        <f t="shared" si="8"/>
        <v>4</v>
      </c>
    </row>
    <row r="63" spans="1:7" x14ac:dyDescent="0.25">
      <c r="A63" s="62" t="str">
        <f t="shared" si="3"/>
        <v>VALENCIA</v>
      </c>
      <c r="B63" s="63">
        <f t="shared" si="4"/>
        <v>189</v>
      </c>
      <c r="C63" s="63">
        <f t="shared" si="5"/>
        <v>214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78</v>
      </c>
      <c r="C64" s="63">
        <f t="shared" si="5"/>
        <v>82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5</v>
      </c>
      <c r="C65" s="63">
        <f t="shared" si="5"/>
        <v>6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2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478F8BD4-203B-4761-8CB7-3E1B7EC7BEC9}"/>
</file>

<file path=customXml/itemProps2.xml><?xml version="1.0" encoding="utf-8"?>
<ds:datastoreItem xmlns:ds="http://schemas.openxmlformats.org/officeDocument/2006/customXml" ds:itemID="{44B76BFF-5550-4398-91B1-571974AFBC3E}"/>
</file>

<file path=customXml/itemProps3.xml><?xml version="1.0" encoding="utf-8"?>
<ds:datastoreItem xmlns:ds="http://schemas.openxmlformats.org/officeDocument/2006/customXml" ds:itemID="{EAFD6B86-02EA-4D2F-A724-046E01AD6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