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 xr2:uid="{00000000-000D-0000-FFFF-FFFF00000000}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exterior'!$A$1:$M$36</definedName>
    <definedName name="_xlnm.Print_Area" localSheetId="14">'TEUS nacional'!$A$1:$M$36</definedName>
    <definedName name="_xlnm.Print_Area" localSheetId="16">'TEUS nacional y exterior'!$A$1:$M$36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35" i="5" l="1"/>
  <c r="C35" i="5"/>
  <c r="D35" i="5"/>
  <c r="E35" i="5"/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<sst xmlns="http://schemas.openxmlformats.org/spreadsheetml/2006/main" count="755" uniqueCount="99">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</sst>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1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94934927</c:v>
                </c:pt>
                <c:pt idx="1">
                  <c:v>67019770</c:v>
                </c:pt>
                <c:pt idx="2">
                  <c:v>46346854</c:v>
                </c:pt>
                <c:pt idx="3">
                  <c:v>32512808</c:v>
                </c:pt>
                <c:pt idx="4">
                  <c:v>31881574</c:v>
                </c:pt>
                <c:pt idx="5">
                  <c:v>31007347</c:v>
                </c:pt>
                <c:pt idx="6">
                  <c:v>27443839</c:v>
                </c:pt>
                <c:pt idx="7">
                  <c:v>22216940</c:v>
                </c:pt>
                <c:pt idx="8">
                  <c:v>18995803</c:v>
                </c:pt>
                <c:pt idx="9">
                  <c:v>15618071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91149549</c:v>
                </c:pt>
                <c:pt idx="1">
                  <c:v>65009905</c:v>
                </c:pt>
                <c:pt idx="2">
                  <c:v>42434325</c:v>
                </c:pt>
                <c:pt idx="3">
                  <c:v>29511258</c:v>
                </c:pt>
                <c:pt idx="4">
                  <c:v>28058947</c:v>
                </c:pt>
                <c:pt idx="5">
                  <c:v>30071322</c:v>
                </c:pt>
                <c:pt idx="6">
                  <c:v>26507463</c:v>
                </c:pt>
                <c:pt idx="7">
                  <c:v>21841110</c:v>
                </c:pt>
                <c:pt idx="8">
                  <c:v>17874404</c:v>
                </c:pt>
                <c:pt idx="9">
                  <c:v>13912976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87965346</c:v>
                </c:pt>
                <c:pt idx="1">
                  <c:v>66628663</c:v>
                </c:pt>
                <c:pt idx="2">
                  <c:v>45313912</c:v>
                </c:pt>
                <c:pt idx="3">
                  <c:v>32445111</c:v>
                </c:pt>
                <c:pt idx="4">
                  <c:v>31771960</c:v>
                </c:pt>
                <c:pt idx="5">
                  <c:v>30820330</c:v>
                </c:pt>
                <c:pt idx="6">
                  <c:v>27246080</c:v>
                </c:pt>
                <c:pt idx="7">
                  <c:v>20069702</c:v>
                </c:pt>
                <c:pt idx="8">
                  <c:v>18896859</c:v>
                </c:pt>
                <c:pt idx="9">
                  <c:v>15590256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85865259</c:v>
                </c:pt>
                <c:pt idx="1">
                  <c:v>64553077</c:v>
                </c:pt>
                <c:pt idx="2">
                  <c:v>41391199</c:v>
                </c:pt>
                <c:pt idx="3">
                  <c:v>29374439</c:v>
                </c:pt>
                <c:pt idx="4">
                  <c:v>27889362</c:v>
                </c:pt>
                <c:pt idx="5">
                  <c:v>29600772</c:v>
                </c:pt>
                <c:pt idx="6">
                  <c:v>26369503</c:v>
                </c:pt>
                <c:pt idx="7">
                  <c:v>19418499</c:v>
                </c:pt>
                <c:pt idx="8">
                  <c:v>17768033</c:v>
                </c:pt>
                <c:pt idx="9">
                  <c:v>13879800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25918606</c:v>
                </c:pt>
                <c:pt idx="1">
                  <c:v>25178849</c:v>
                </c:pt>
                <c:pt idx="2">
                  <c:v>21863372</c:v>
                </c:pt>
                <c:pt idx="3">
                  <c:v>19387114</c:v>
                </c:pt>
                <c:pt idx="4">
                  <c:v>16344900</c:v>
                </c:pt>
                <c:pt idx="5">
                  <c:v>12949028</c:v>
                </c:pt>
                <c:pt idx="6">
                  <c:v>8396473</c:v>
                </c:pt>
                <c:pt idx="7">
                  <c:v>6255873</c:v>
                </c:pt>
                <c:pt idx="8">
                  <c:v>5735977</c:v>
                </c:pt>
                <c:pt idx="9">
                  <c:v>5220698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23719898</c:v>
                </c:pt>
                <c:pt idx="1">
                  <c:v>24181475</c:v>
                </c:pt>
                <c:pt idx="2">
                  <c:v>21488718</c:v>
                </c:pt>
                <c:pt idx="3">
                  <c:v>17924518</c:v>
                </c:pt>
                <c:pt idx="4">
                  <c:v>15761452</c:v>
                </c:pt>
                <c:pt idx="5">
                  <c:v>10609949</c:v>
                </c:pt>
                <c:pt idx="6">
                  <c:v>7848217</c:v>
                </c:pt>
                <c:pt idx="7">
                  <c:v>6560700</c:v>
                </c:pt>
                <c:pt idx="8">
                  <c:v>6476510</c:v>
                </c:pt>
                <c:pt idx="9">
                  <c:v>4164892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16218571</c:v>
                </c:pt>
                <c:pt idx="1">
                  <c:v>9708015</c:v>
                </c:pt>
                <c:pt idx="2">
                  <c:v>9498616</c:v>
                </c:pt>
                <c:pt idx="3">
                  <c:v>5308274</c:v>
                </c:pt>
                <c:pt idx="4">
                  <c:v>4764706</c:v>
                </c:pt>
                <c:pt idx="5">
                  <c:v>4662814</c:v>
                </c:pt>
                <c:pt idx="6">
                  <c:v>4593976</c:v>
                </c:pt>
                <c:pt idx="7">
                  <c:v>4406405</c:v>
                </c:pt>
                <c:pt idx="8">
                  <c:v>4310507</c:v>
                </c:pt>
                <c:pt idx="9">
                  <c:v>4192762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14947162</c:v>
                </c:pt>
                <c:pt idx="1">
                  <c:v>7375070</c:v>
                </c:pt>
                <c:pt idx="2">
                  <c:v>8999195</c:v>
                </c:pt>
                <c:pt idx="3">
                  <c:v>4519222</c:v>
                </c:pt>
                <c:pt idx="4">
                  <c:v>4373720</c:v>
                </c:pt>
                <c:pt idx="5">
                  <c:v>4145909</c:v>
                </c:pt>
                <c:pt idx="6">
                  <c:v>4421587</c:v>
                </c:pt>
                <c:pt idx="7">
                  <c:v>4151806</c:v>
                </c:pt>
                <c:pt idx="8">
                  <c:v>3688168</c:v>
                </c:pt>
                <c:pt idx="9">
                  <c:v>3102799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61183323</c:v>
                </c:pt>
                <c:pt idx="1">
                  <c:v>58727773</c:v>
                </c:pt>
                <c:pt idx="2">
                  <c:v>27600178</c:v>
                </c:pt>
                <c:pt idx="3">
                  <c:v>14747009</c:v>
                </c:pt>
                <c:pt idx="4">
                  <c:v>9881454</c:v>
                </c:pt>
                <c:pt idx="5">
                  <c:v>9872050</c:v>
                </c:pt>
                <c:pt idx="6">
                  <c:v>5507142</c:v>
                </c:pt>
                <c:pt idx="7">
                  <c:v>3433570</c:v>
                </c:pt>
                <c:pt idx="8">
                  <c:v>3001021</c:v>
                </c:pt>
                <c:pt idx="9">
                  <c:v>2676831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60086219</c:v>
                </c:pt>
                <c:pt idx="1">
                  <c:v>57943612</c:v>
                </c:pt>
                <c:pt idx="2">
                  <c:v>26407530</c:v>
                </c:pt>
                <c:pt idx="3">
                  <c:v>14368291</c:v>
                </c:pt>
                <c:pt idx="4">
                  <c:v>9417733</c:v>
                </c:pt>
                <c:pt idx="5">
                  <c:v>8736964</c:v>
                </c:pt>
                <c:pt idx="6">
                  <c:v>5308716</c:v>
                </c:pt>
                <c:pt idx="7">
                  <c:v>3517256</c:v>
                </c:pt>
                <c:pt idx="8">
                  <c:v>2928784</c:v>
                </c:pt>
                <c:pt idx="9">
                  <c:v>2589774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79979</c:v>
                </c:pt>
                <c:pt idx="1">
                  <c:v>56474</c:v>
                </c:pt>
                <c:pt idx="2">
                  <c:v>22737</c:v>
                </c:pt>
                <c:pt idx="3">
                  <c:v>15893</c:v>
                </c:pt>
                <c:pt idx="4">
                  <c:v>13653</c:v>
                </c:pt>
                <c:pt idx="5">
                  <c:v>6700</c:v>
                </c:pt>
                <c:pt idx="6">
                  <c:v>6526</c:v>
                </c:pt>
                <c:pt idx="7">
                  <c:v>4887</c:v>
                </c:pt>
                <c:pt idx="8">
                  <c:v>4483</c:v>
                </c:pt>
                <c:pt idx="9">
                  <c:v>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80241</c:v>
                </c:pt>
                <c:pt idx="1">
                  <c:v>45481</c:v>
                </c:pt>
                <c:pt idx="2">
                  <c:v>21863</c:v>
                </c:pt>
                <c:pt idx="3">
                  <c:v>13344</c:v>
                </c:pt>
                <c:pt idx="4">
                  <c:v>21362</c:v>
                </c:pt>
                <c:pt idx="5">
                  <c:v>10135</c:v>
                </c:pt>
                <c:pt idx="6">
                  <c:v>5537</c:v>
                </c:pt>
                <c:pt idx="7">
                  <c:v>4108</c:v>
                </c:pt>
                <c:pt idx="8">
                  <c:v>4616</c:v>
                </c:pt>
                <c:pt idx="9">
                  <c:v>4092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3718475</c:v>
                </c:pt>
                <c:pt idx="1">
                  <c:v>2145694</c:v>
                </c:pt>
                <c:pt idx="2">
                  <c:v>1030429</c:v>
                </c:pt>
                <c:pt idx="3">
                  <c:v>723916</c:v>
                </c:pt>
                <c:pt idx="4">
                  <c:v>548990</c:v>
                </c:pt>
                <c:pt idx="5">
                  <c:v>388600</c:v>
                </c:pt>
                <c:pt idx="6">
                  <c:v>211958</c:v>
                </c:pt>
                <c:pt idx="7">
                  <c:v>209340</c:v>
                </c:pt>
                <c:pt idx="8">
                  <c:v>140882</c:v>
                </c:pt>
                <c:pt idx="9">
                  <c:v>126392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2826762</c:v>
                </c:pt>
                <c:pt idx="1">
                  <c:v>2421447</c:v>
                </c:pt>
                <c:pt idx="2">
                  <c:v>1040382</c:v>
                </c:pt>
                <c:pt idx="3">
                  <c:v>866510</c:v>
                </c:pt>
                <c:pt idx="4">
                  <c:v>617799</c:v>
                </c:pt>
                <c:pt idx="5">
                  <c:v>454942</c:v>
                </c:pt>
                <c:pt idx="6">
                  <c:v>267042</c:v>
                </c:pt>
                <c:pt idx="7">
                  <c:v>218809</c:v>
                </c:pt>
                <c:pt idx="8">
                  <c:v>128526</c:v>
                </c:pt>
                <c:pt idx="9">
                  <c:v>122220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59832599</c:v>
                </c:pt>
                <c:pt idx="1">
                  <c:v>30604034</c:v>
                </c:pt>
                <c:pt idx="2">
                  <c:v>8778058</c:v>
                </c:pt>
                <c:pt idx="3">
                  <c:v>8375758</c:v>
                </c:pt>
                <c:pt idx="4">
                  <c:v>4652925</c:v>
                </c:pt>
                <c:pt idx="5">
                  <c:v>1265123</c:v>
                </c:pt>
                <c:pt idx="6">
                  <c:v>1118464</c:v>
                </c:pt>
                <c:pt idx="7">
                  <c:v>277391</c:v>
                </c:pt>
                <c:pt idx="8">
                  <c:v>244771</c:v>
                </c:pt>
                <c:pt idx="9">
                  <c:v>200743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57966647</c:v>
                </c:pt>
                <c:pt idx="1">
                  <c:v>31391974</c:v>
                </c:pt>
                <c:pt idx="2">
                  <c:v>8501309</c:v>
                </c:pt>
                <c:pt idx="3">
                  <c:v>6546777</c:v>
                </c:pt>
                <c:pt idx="4">
                  <c:v>3097725</c:v>
                </c:pt>
                <c:pt idx="5">
                  <c:v>790791</c:v>
                </c:pt>
                <c:pt idx="6">
                  <c:v>1286005</c:v>
                </c:pt>
                <c:pt idx="7">
                  <c:v>84446</c:v>
                </c:pt>
                <c:pt idx="8">
                  <c:v>132322</c:v>
                </c:pt>
                <c:pt idx="9">
                  <c:v>291427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50915107</c:v>
                </c:pt>
                <c:pt idx="1">
                  <c:v>30518642</c:v>
                </c:pt>
                <c:pt idx="2">
                  <c:v>7729643</c:v>
                </c:pt>
                <c:pt idx="3">
                  <c:v>3061426</c:v>
                </c:pt>
                <c:pt idx="4">
                  <c:v>792427</c:v>
                </c:pt>
                <c:pt idx="5">
                  <c:v>179979</c:v>
                </c:pt>
                <c:pt idx="6">
                  <c:v>114528</c:v>
                </c:pt>
                <c:pt idx="7">
                  <c:v>98878</c:v>
                </c:pt>
                <c:pt idx="8">
                  <c:v>30915</c:v>
                </c:pt>
                <c:pt idx="9">
                  <c:v>22809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49638744</c:v>
                </c:pt>
                <c:pt idx="1">
                  <c:v>31191202</c:v>
                </c:pt>
                <c:pt idx="2">
                  <c:v>8052557</c:v>
                </c:pt>
                <c:pt idx="3">
                  <c:v>3268394</c:v>
                </c:pt>
                <c:pt idx="4">
                  <c:v>892692</c:v>
                </c:pt>
                <c:pt idx="5">
                  <c:v>1046287</c:v>
                </c:pt>
                <c:pt idx="6">
                  <c:v>30939</c:v>
                </c:pt>
                <c:pt idx="7">
                  <c:v>117813</c:v>
                </c:pt>
                <c:pt idx="8">
                  <c:v>36114</c:v>
                </c:pt>
                <c:pt idx="9">
                  <c:v>15120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54624427</c:v>
                </c:pt>
                <c:pt idx="1">
                  <c:v>49289732</c:v>
                </c:pt>
                <c:pt idx="2">
                  <c:v>17806952</c:v>
                </c:pt>
                <c:pt idx="3">
                  <c:v>11192596</c:v>
                </c:pt>
                <c:pt idx="4">
                  <c:v>6608117</c:v>
                </c:pt>
                <c:pt idx="5">
                  <c:v>2706931</c:v>
                </c:pt>
                <c:pt idx="6">
                  <c:v>2483855</c:v>
                </c:pt>
                <c:pt idx="7">
                  <c:v>2402495</c:v>
                </c:pt>
                <c:pt idx="8">
                  <c:v>1610213</c:v>
                </c:pt>
                <c:pt idx="9">
                  <c:v>1270088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54044133</c:v>
                </c:pt>
                <c:pt idx="1">
                  <c:v>49789399</c:v>
                </c:pt>
                <c:pt idx="2">
                  <c:v>16981993</c:v>
                </c:pt>
                <c:pt idx="3">
                  <c:v>11296016</c:v>
                </c:pt>
                <c:pt idx="4">
                  <c:v>6333183</c:v>
                </c:pt>
                <c:pt idx="5">
                  <c:v>2583571</c:v>
                </c:pt>
                <c:pt idx="6">
                  <c:v>2423532</c:v>
                </c:pt>
                <c:pt idx="7">
                  <c:v>2377010</c:v>
                </c:pt>
                <c:pt idx="8">
                  <c:v>1568952</c:v>
                </c:pt>
                <c:pt idx="9">
                  <c:v>1070333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9651087</c:v>
                </c:pt>
                <c:pt idx="1">
                  <c:v>9630559</c:v>
                </c:pt>
                <c:pt idx="2">
                  <c:v>7603321</c:v>
                </c:pt>
                <c:pt idx="3">
                  <c:v>6297849</c:v>
                </c:pt>
                <c:pt idx="4">
                  <c:v>3183204</c:v>
                </c:pt>
                <c:pt idx="5">
                  <c:v>3179406</c:v>
                </c:pt>
                <c:pt idx="6">
                  <c:v>1329014</c:v>
                </c:pt>
                <c:pt idx="7">
                  <c:v>958365</c:v>
                </c:pt>
                <c:pt idx="8">
                  <c:v>823798</c:v>
                </c:pt>
                <c:pt idx="9">
                  <c:v>768530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8562039</c:v>
                </c:pt>
                <c:pt idx="1">
                  <c:v>9176374</c:v>
                </c:pt>
                <c:pt idx="2">
                  <c:v>6364475</c:v>
                </c:pt>
                <c:pt idx="3">
                  <c:v>5747702</c:v>
                </c:pt>
                <c:pt idx="4">
                  <c:v>3068982</c:v>
                </c:pt>
                <c:pt idx="5">
                  <c:v>2723226</c:v>
                </c:pt>
                <c:pt idx="6">
                  <c:v>1198032</c:v>
                </c:pt>
                <c:pt idx="7">
                  <c:v>954384</c:v>
                </c:pt>
                <c:pt idx="8">
                  <c:v>943974</c:v>
                </c:pt>
                <c:pt idx="9">
                  <c:v>888265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4556492</c:v>
                </c:pt>
                <c:pt idx="1">
                  <c:v>4441949</c:v>
                </c:pt>
                <c:pt idx="2">
                  <c:v>1893300</c:v>
                </c:pt>
                <c:pt idx="3">
                  <c:v>977541</c:v>
                </c:pt>
                <c:pt idx="4">
                  <c:v>630888</c:v>
                </c:pt>
                <c:pt idx="5">
                  <c:v>325708</c:v>
                </c:pt>
                <c:pt idx="6">
                  <c:v>206551</c:v>
                </c:pt>
                <c:pt idx="7">
                  <c:v>204163</c:v>
                </c:pt>
                <c:pt idx="8">
                  <c:v>161595</c:v>
                </c:pt>
                <c:pt idx="9">
                  <c:v>148636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4349755</c:v>
                </c:pt>
                <c:pt idx="1">
                  <c:v>4327838</c:v>
                </c:pt>
                <c:pt idx="2">
                  <c:v>1720384</c:v>
                </c:pt>
                <c:pt idx="3">
                  <c:v>1017378</c:v>
                </c:pt>
                <c:pt idx="4">
                  <c:v>606827</c:v>
                </c:pt>
                <c:pt idx="5">
                  <c:v>309611</c:v>
                </c:pt>
                <c:pt idx="6">
                  <c:v>193969</c:v>
                </c:pt>
                <c:pt idx="7">
                  <c:v>208556</c:v>
                </c:pt>
                <c:pt idx="8">
                  <c:v>140404</c:v>
                </c:pt>
                <c:pt idx="9">
                  <c:v>147246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4172768</c:v>
                </c:pt>
                <c:pt idx="1">
                  <c:v>2456960</c:v>
                </c:pt>
                <c:pt idx="2">
                  <c:v>530870</c:v>
                </c:pt>
                <c:pt idx="3">
                  <c:v>312315</c:v>
                </c:pt>
                <c:pt idx="4">
                  <c:v>61884</c:v>
                </c:pt>
                <c:pt idx="5">
                  <c:v>51261</c:v>
                </c:pt>
                <c:pt idx="6">
                  <c:v>9000</c:v>
                </c:pt>
                <c:pt idx="7">
                  <c:v>5769</c:v>
                </c:pt>
                <c:pt idx="8">
                  <c:v>4209</c:v>
                </c:pt>
                <c:pt idx="9">
                  <c:v>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3953017</c:v>
                </c:pt>
                <c:pt idx="1">
                  <c:v>2158326</c:v>
                </c:pt>
                <c:pt idx="2">
                  <c:v>602531</c:v>
                </c:pt>
                <c:pt idx="3">
                  <c:v>276774</c:v>
                </c:pt>
                <c:pt idx="4">
                  <c:v>73527</c:v>
                </c:pt>
                <c:pt idx="5">
                  <c:v>261747</c:v>
                </c:pt>
                <c:pt idx="6">
                  <c:v>2147</c:v>
                </c:pt>
                <c:pt idx="7">
                  <c:v>7535</c:v>
                </c:pt>
                <c:pt idx="8">
                  <c:v>3012</c:v>
                </c:pt>
                <c:pt idx="9">
                  <c:v>2925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377300</c:v>
                </c:pt>
                <c:pt idx="1">
                  <c:v>289711</c:v>
                </c:pt>
                <c:pt idx="2">
                  <c:v>196265</c:v>
                </c:pt>
                <c:pt idx="3">
                  <c:v>162306</c:v>
                </c:pt>
                <c:pt idx="4">
                  <c:v>145733</c:v>
                </c:pt>
                <c:pt idx="5">
                  <c:v>115483</c:v>
                </c:pt>
                <c:pt idx="6">
                  <c:v>70337</c:v>
                </c:pt>
                <c:pt idx="7">
                  <c:v>69637</c:v>
                </c:pt>
                <c:pt idx="8">
                  <c:v>32826</c:v>
                </c:pt>
                <c:pt idx="9">
                  <c:v>32525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343564</c:v>
                </c:pt>
                <c:pt idx="1">
                  <c:v>273112</c:v>
                </c:pt>
                <c:pt idx="2">
                  <c:v>178491</c:v>
                </c:pt>
                <c:pt idx="3">
                  <c:v>144262</c:v>
                </c:pt>
                <c:pt idx="4">
                  <c:v>127636</c:v>
                </c:pt>
                <c:pt idx="5">
                  <c:v>116358</c:v>
                </c:pt>
                <c:pt idx="6">
                  <c:v>65628</c:v>
                </c:pt>
                <c:pt idx="7">
                  <c:v>61517</c:v>
                </c:pt>
                <c:pt idx="8">
                  <c:v>33252</c:v>
                </c:pt>
                <c:pt idx="9">
                  <c:v>31985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1822683</c:v>
                </c:pt>
                <c:pt idx="1">
                  <c:v>1384829</c:v>
                </c:pt>
                <c:pt idx="2">
                  <c:v>558484</c:v>
                </c:pt>
                <c:pt idx="3">
                  <c:v>380311</c:v>
                </c:pt>
                <c:pt idx="4">
                  <c:v>189309</c:v>
                </c:pt>
                <c:pt idx="5">
                  <c:v>171222</c:v>
                </c:pt>
                <c:pt idx="6">
                  <c:v>76567</c:v>
                </c:pt>
                <c:pt idx="7">
                  <c:v>68489</c:v>
                </c:pt>
                <c:pt idx="8">
                  <c:v>62321</c:v>
                </c:pt>
                <c:pt idx="9">
                  <c:v>52281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2025250</c:v>
                </c:pt>
                <c:pt idx="1">
                  <c:v>1263504</c:v>
                </c:pt>
                <c:pt idx="2">
                  <c:v>540229</c:v>
                </c:pt>
                <c:pt idx="3">
                  <c:v>389559</c:v>
                </c:pt>
                <c:pt idx="4">
                  <c:v>187517</c:v>
                </c:pt>
                <c:pt idx="5">
                  <c:v>173326</c:v>
                </c:pt>
                <c:pt idx="6">
                  <c:v>59759</c:v>
                </c:pt>
                <c:pt idx="7">
                  <c:v>71305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1984989</c:v>
                </c:pt>
                <c:pt idx="1">
                  <c:v>1581102</c:v>
                </c:pt>
                <c:pt idx="2">
                  <c:v>628821</c:v>
                </c:pt>
                <c:pt idx="3">
                  <c:v>445796</c:v>
                </c:pt>
                <c:pt idx="4">
                  <c:v>384437</c:v>
                </c:pt>
                <c:pt idx="5">
                  <c:v>322671</c:v>
                </c:pt>
                <c:pt idx="6">
                  <c:v>198394</c:v>
                </c:pt>
                <c:pt idx="7">
                  <c:v>197551</c:v>
                </c:pt>
                <c:pt idx="8">
                  <c:v>161595</c:v>
                </c:pt>
                <c:pt idx="9">
                  <c:v>137748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2169512</c:v>
                </c:pt>
                <c:pt idx="1">
                  <c:v>1442005</c:v>
                </c:pt>
                <c:pt idx="2">
                  <c:v>605857</c:v>
                </c:pt>
                <c:pt idx="3">
                  <c:v>414870</c:v>
                </c:pt>
                <c:pt idx="4">
                  <c:v>389976</c:v>
                </c:pt>
                <c:pt idx="5">
                  <c:v>306018</c:v>
                </c:pt>
                <c:pt idx="6">
                  <c:v>201020</c:v>
                </c:pt>
                <c:pt idx="7">
                  <c:v>191822</c:v>
                </c:pt>
                <c:pt idx="8">
                  <c:v>140404</c:v>
                </c:pt>
                <c:pt idx="9">
                  <c:v>146557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6468696</c:v>
                </c:pt>
                <c:pt idx="1">
                  <c:v>5360160</c:v>
                </c:pt>
                <c:pt idx="2">
                  <c:v>4993381</c:v>
                </c:pt>
                <c:pt idx="3">
                  <c:v>3459795</c:v>
                </c:pt>
                <c:pt idx="4">
                  <c:v>2290365</c:v>
                </c:pt>
                <c:pt idx="5">
                  <c:v>1962004</c:v>
                </c:pt>
                <c:pt idx="6">
                  <c:v>772134</c:v>
                </c:pt>
                <c:pt idx="7">
                  <c:v>692471</c:v>
                </c:pt>
                <c:pt idx="8">
                  <c:v>651274</c:v>
                </c:pt>
                <c:pt idx="9">
                  <c:v>622343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5821642</c:v>
                </c:pt>
                <c:pt idx="1">
                  <c:v>5173919</c:v>
                </c:pt>
                <c:pt idx="2">
                  <c:v>5173183</c:v>
                </c:pt>
                <c:pt idx="3">
                  <c:v>3628129</c:v>
                </c:pt>
                <c:pt idx="4">
                  <c:v>2216190</c:v>
                </c:pt>
                <c:pt idx="5">
                  <c:v>1883009</c:v>
                </c:pt>
                <c:pt idx="6">
                  <c:v>783595</c:v>
                </c:pt>
                <c:pt idx="7">
                  <c:v>820694</c:v>
                </c:pt>
                <c:pt idx="8">
                  <c:v>690766</c:v>
                </c:pt>
                <c:pt idx="9">
                  <c:v>662659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2364292</c:v>
                </c:pt>
                <c:pt idx="1">
                  <c:v>1586526</c:v>
                </c:pt>
                <c:pt idx="2">
                  <c:v>1065076</c:v>
                </c:pt>
                <c:pt idx="3">
                  <c:v>848159</c:v>
                </c:pt>
                <c:pt idx="4">
                  <c:v>407870</c:v>
                </c:pt>
                <c:pt idx="5">
                  <c:v>381302</c:v>
                </c:pt>
                <c:pt idx="6">
                  <c:v>373013</c:v>
                </c:pt>
                <c:pt idx="7">
                  <c:v>176019</c:v>
                </c:pt>
                <c:pt idx="8">
                  <c:v>137989</c:v>
                </c:pt>
                <c:pt idx="9">
                  <c:v>129597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2599232</c:v>
                </c:pt>
                <c:pt idx="1">
                  <c:v>1534674</c:v>
                </c:pt>
                <c:pt idx="2">
                  <c:v>830224</c:v>
                </c:pt>
                <c:pt idx="3">
                  <c:v>794343</c:v>
                </c:pt>
                <c:pt idx="4">
                  <c:v>397098</c:v>
                </c:pt>
                <c:pt idx="5">
                  <c:v>375134</c:v>
                </c:pt>
                <c:pt idx="6">
                  <c:v>473114</c:v>
                </c:pt>
                <c:pt idx="7">
                  <c:v>171800</c:v>
                </c:pt>
                <c:pt idx="8">
                  <c:v>134225</c:v>
                </c:pt>
                <c:pt idx="9">
                  <c:v>156890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1142307</c:v>
                </c:pt>
                <c:pt idx="1">
                  <c:v>986906</c:v>
                </c:pt>
                <c:pt idx="2">
                  <c:v>398265</c:v>
                </c:pt>
                <c:pt idx="3">
                  <c:v>395633</c:v>
                </c:pt>
                <c:pt idx="4">
                  <c:v>372853</c:v>
                </c:pt>
                <c:pt idx="5">
                  <c:v>268280</c:v>
                </c:pt>
                <c:pt idx="6">
                  <c:v>140114</c:v>
                </c:pt>
                <c:pt idx="7">
                  <c:v>125450</c:v>
                </c:pt>
                <c:pt idx="8">
                  <c:v>93679</c:v>
                </c:pt>
                <c:pt idx="9">
                  <c:v>82496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1188050</c:v>
                </c:pt>
                <c:pt idx="1">
                  <c:v>1039316</c:v>
                </c:pt>
                <c:pt idx="2">
                  <c:v>398265</c:v>
                </c:pt>
                <c:pt idx="3">
                  <c:v>434828</c:v>
                </c:pt>
                <c:pt idx="4">
                  <c:v>368088</c:v>
                </c:pt>
                <c:pt idx="5">
                  <c:v>260984</c:v>
                </c:pt>
                <c:pt idx="6">
                  <c:v>146460</c:v>
                </c:pt>
                <c:pt idx="7">
                  <c:v>144159</c:v>
                </c:pt>
                <c:pt idx="8">
                  <c:v>85731</c:v>
                </c:pt>
                <c:pt idx="9">
                  <c:v>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35371</c:v>
                </c:pt>
                <c:pt idx="1">
                  <c:v>26757</c:v>
                </c:pt>
                <c:pt idx="2">
                  <c:v>12116</c:v>
                </c:pt>
                <c:pt idx="3">
                  <c:v>11171</c:v>
                </c:pt>
                <c:pt idx="4">
                  <c:v>10648</c:v>
                </c:pt>
                <c:pt idx="5">
                  <c:v>7831</c:v>
                </c:pt>
                <c:pt idx="6">
                  <c:v>7370</c:v>
                </c:pt>
                <c:pt idx="7">
                  <c:v>2862</c:v>
                </c:pt>
                <c:pt idx="8">
                  <c:v>2676</c:v>
                </c:pt>
                <c:pt idx="9">
                  <c:v>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28316</c:v>
                </c:pt>
                <c:pt idx="1">
                  <c:v>25454</c:v>
                </c:pt>
                <c:pt idx="2">
                  <c:v>12088</c:v>
                </c:pt>
                <c:pt idx="3">
                  <c:v>11461</c:v>
                </c:pt>
                <c:pt idx="4">
                  <c:v>10418</c:v>
                </c:pt>
                <c:pt idx="5">
                  <c:v>7746</c:v>
                </c:pt>
                <c:pt idx="6">
                  <c:v>7160</c:v>
                </c:pt>
                <c:pt idx="7">
                  <c:v>2789</c:v>
                </c:pt>
                <c:pt idx="8">
                  <c:v>2452</c:v>
                </c:pt>
                <c:pt idx="9">
                  <c:v>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403521552</c:v>
                </c:pt>
                <c:pt idx="1">
                  <c:v>261960975</c:v>
                </c:pt>
                <c:pt idx="2">
                  <c:v>222097636</c:v>
                </c:pt>
                <c:pt idx="3">
                  <c:v>207131579</c:v>
                </c:pt>
                <c:pt idx="4">
                  <c:v>179475632</c:v>
                </c:pt>
                <c:pt idx="5">
                  <c:v>164954563</c:v>
                </c:pt>
                <c:pt idx="6">
                  <c:v>57294081</c:v>
                </c:pt>
                <c:pt idx="7">
                  <c:v>42543289</c:v>
                </c:pt>
                <c:pt idx="8">
                  <c:v>42506602</c:v>
                </c:pt>
                <c:pt idx="9">
                  <c:v>37451704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357664942</c:v>
                </c:pt>
                <c:pt idx="1">
                  <c:v>260661344</c:v>
                </c:pt>
                <c:pt idx="2">
                  <c:v>213004564</c:v>
                </c:pt>
                <c:pt idx="3">
                  <c:v>203039908</c:v>
                </c:pt>
                <c:pt idx="4">
                  <c:v>185297791</c:v>
                </c:pt>
                <c:pt idx="5">
                  <c:v>133634373</c:v>
                </c:pt>
                <c:pt idx="6">
                  <c:v>59233285</c:v>
                </c:pt>
                <c:pt idx="7">
                  <c:v>38963965</c:v>
                </c:pt>
                <c:pt idx="8">
                  <c:v>36548266</c:v>
                </c:pt>
                <c:pt idx="9">
                  <c:v>35835123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756</c:v>
                </c:pt>
                <c:pt idx="1">
                  <c:v>678</c:v>
                </c:pt>
                <c:pt idx="2">
                  <c:v>518</c:v>
                </c:pt>
                <c:pt idx="3">
                  <c:v>503</c:v>
                </c:pt>
                <c:pt idx="4">
                  <c:v>285</c:v>
                </c:pt>
                <c:pt idx="5">
                  <c:v>227</c:v>
                </c:pt>
                <c:pt idx="6">
                  <c:v>198</c:v>
                </c:pt>
                <c:pt idx="7">
                  <c:v>109</c:v>
                </c:pt>
                <c:pt idx="8">
                  <c:v>109</c:v>
                </c:pt>
                <c:pt idx="9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837</c:v>
                </c:pt>
                <c:pt idx="1">
                  <c:v>699</c:v>
                </c:pt>
                <c:pt idx="2">
                  <c:v>525</c:v>
                </c:pt>
                <c:pt idx="3">
                  <c:v>445</c:v>
                </c:pt>
                <c:pt idx="4">
                  <c:v>311</c:v>
                </c:pt>
                <c:pt idx="5">
                  <c:v>249</c:v>
                </c:pt>
                <c:pt idx="6">
                  <c:v>223</c:v>
                </c:pt>
                <c:pt idx="7">
                  <c:v>115</c:v>
                </c:pt>
                <c:pt idx="8">
                  <c:v>115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workbookViewId="0">
      <selection activeCell="I4" sqref="I4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70">
        <v>42097</v>
      </c>
    </row>
    <row r="6" spans="1:9" x14ac:dyDescent="0.25">
      <c r="A6" s="88" t="s">
        <v>42</v>
      </c>
      <c r="B6" s="89"/>
      <c r="C6" s="89"/>
      <c r="D6" s="86" t="s">
        <v>94</v>
      </c>
      <c r="E6" s="87"/>
      <c r="F6" s="86" t="s">
        <v>40</v>
      </c>
      <c r="G6" s="87"/>
      <c r="H6" s="86" t="s">
        <v>41</v>
      </c>
      <c r="I6" s="87"/>
    </row>
    <row r="7" spans="1:9" x14ac:dyDescent="0.25">
      <c r="A7" s="90"/>
      <c r="B7" s="90"/>
      <c r="C7" s="90"/>
      <c r="D7" s="71">
        <v>2013</v>
      </c>
      <c r="E7" s="71">
        <v>2014</v>
      </c>
      <c r="F7" s="71">
        <v>2013</v>
      </c>
      <c r="G7" s="71">
        <v>2014</v>
      </c>
      <c r="H7" s="71" t="s">
        <v>0</v>
      </c>
      <c r="I7" s="71" t="s">
        <v>3</v>
      </c>
    </row>
    <row r="8" spans="1:9" x14ac:dyDescent="0.25">
      <c r="A8" s="91" t="s">
        <v>12</v>
      </c>
      <c r="B8" s="91" t="s">
        <v>13</v>
      </c>
      <c r="C8" s="72" t="s">
        <v>14</v>
      </c>
      <c r="D8" s="73">
        <v>11953164</v>
      </c>
      <c r="E8" s="73">
        <v>14127369</v>
      </c>
      <c r="F8" s="73">
        <v>151965245</v>
      </c>
      <c r="G8" s="73">
        <v>160713209</v>
      </c>
      <c r="H8" s="73">
        <v>8747964</v>
      </c>
      <c r="I8" s="74">
        <f>((G8*100/F8)-100)</f>
        <v>5.7565557177234865</v>
      </c>
    </row>
    <row r="9" spans="1:9" x14ac:dyDescent="0.25">
      <c r="A9" s="92"/>
      <c r="B9" s="93"/>
      <c r="C9" s="72" t="s">
        <v>15</v>
      </c>
      <c r="D9" s="73">
        <v>7538813</v>
      </c>
      <c r="E9" s="73">
        <v>7937539</v>
      </c>
      <c r="F9" s="73">
        <v>80298003</v>
      </c>
      <c r="G9" s="73">
        <v>89560973</v>
      </c>
      <c r="H9" s="73">
        <v>9262970</v>
      </c>
      <c r="I9" s="74">
        <f t="shared" ref="I9:I19" si="0">((G9*100/F9)-100)</f>
        <v>11.535741430580785</v>
      </c>
    </row>
    <row r="10" spans="1:9" x14ac:dyDescent="0.25">
      <c r="A10" s="92"/>
      <c r="B10" s="91" t="s">
        <v>16</v>
      </c>
      <c r="C10" s="72" t="s">
        <v>17</v>
      </c>
      <c r="D10" s="73">
        <v>4735195</v>
      </c>
      <c r="E10" s="73">
        <v>4984379</v>
      </c>
      <c r="F10" s="73">
        <v>58426363</v>
      </c>
      <c r="G10" s="73">
        <v>62339212</v>
      </c>
      <c r="H10" s="73">
        <v>3912849</v>
      </c>
      <c r="I10" s="74">
        <f t="shared" si="0"/>
        <v>6.6970607087078093</v>
      </c>
    </row>
    <row r="11" spans="1:9" x14ac:dyDescent="0.25">
      <c r="A11" s="92"/>
      <c r="B11" s="92"/>
      <c r="C11" s="72" t="s">
        <v>18</v>
      </c>
      <c r="D11" s="73">
        <v>12771236</v>
      </c>
      <c r="E11" s="73">
        <v>12664058</v>
      </c>
      <c r="F11" s="73">
        <v>154937074</v>
      </c>
      <c r="G11" s="73">
        <v>155488677</v>
      </c>
      <c r="H11" s="73">
        <v>551603</v>
      </c>
      <c r="I11" s="74">
        <f t="shared" si="0"/>
        <v>0.35601743711772826</v>
      </c>
    </row>
    <row r="12" spans="1:9" x14ac:dyDescent="0.25">
      <c r="A12" s="93"/>
      <c r="B12" s="93"/>
      <c r="C12" s="72" t="s">
        <v>2</v>
      </c>
      <c r="D12" s="73">
        <v>17506431</v>
      </c>
      <c r="E12" s="73">
        <v>17648437</v>
      </c>
      <c r="F12" s="73">
        <v>213363437</v>
      </c>
      <c r="G12" s="73">
        <v>217827889</v>
      </c>
      <c r="H12" s="73">
        <v>4464452</v>
      </c>
      <c r="I12" s="74">
        <f t="shared" si="0"/>
        <v>2.0924166121302221</v>
      </c>
    </row>
    <row r="13" spans="1:9" x14ac:dyDescent="0.25">
      <c r="A13" s="75"/>
      <c r="B13" s="75"/>
      <c r="C13" s="76" t="s">
        <v>2</v>
      </c>
      <c r="D13" s="77">
        <v>36998408</v>
      </c>
      <c r="E13" s="77">
        <v>39713345</v>
      </c>
      <c r="F13" s="77">
        <v>445626685</v>
      </c>
      <c r="G13" s="77">
        <v>468102071</v>
      </c>
      <c r="H13" s="77">
        <v>22475386</v>
      </c>
      <c r="I13" s="78">
        <f t="shared" si="0"/>
        <v>5.0435458100988768</v>
      </c>
    </row>
    <row r="14" spans="1:9" x14ac:dyDescent="0.25">
      <c r="A14" s="91" t="s">
        <v>4</v>
      </c>
      <c r="B14" s="79" t="s">
        <v>5</v>
      </c>
      <c r="C14" s="72" t="s">
        <v>6</v>
      </c>
      <c r="D14" s="73">
        <v>19646</v>
      </c>
      <c r="E14" s="73">
        <v>20052</v>
      </c>
      <c r="F14" s="73">
        <v>234382</v>
      </c>
      <c r="G14" s="73">
        <v>237201</v>
      </c>
      <c r="H14" s="73">
        <v>2819</v>
      </c>
      <c r="I14" s="74">
        <f t="shared" si="0"/>
        <v>1.2027374115759812</v>
      </c>
    </row>
    <row r="15" spans="1:9" x14ac:dyDescent="0.25">
      <c r="A15" s="92"/>
      <c r="B15" s="91" t="s">
        <v>7</v>
      </c>
      <c r="C15" s="72" t="s">
        <v>8</v>
      </c>
      <c r="D15" s="73">
        <v>641351</v>
      </c>
      <c r="E15" s="73">
        <v>646616</v>
      </c>
      <c r="F15" s="73">
        <v>7725524</v>
      </c>
      <c r="G15" s="73">
        <v>8042669</v>
      </c>
      <c r="H15" s="73">
        <v>317145</v>
      </c>
      <c r="I15" s="74">
        <f t="shared" si="0"/>
        <v>4.1051584332661406</v>
      </c>
    </row>
    <row r="16" spans="1:9" x14ac:dyDescent="0.25">
      <c r="A16" s="92"/>
      <c r="B16" s="93"/>
      <c r="C16" s="72" t="s">
        <v>9</v>
      </c>
      <c r="D16" s="73">
        <v>193604</v>
      </c>
      <c r="E16" s="73">
        <v>181603</v>
      </c>
      <c r="F16" s="73">
        <v>2154818</v>
      </c>
      <c r="G16" s="73">
        <v>2057962</v>
      </c>
      <c r="H16" s="73">
        <v>-96856</v>
      </c>
      <c r="I16" s="74">
        <f t="shared" si="0"/>
        <v>-4.4948575703377287</v>
      </c>
    </row>
    <row r="17" spans="1:9" x14ac:dyDescent="0.25">
      <c r="A17" s="93"/>
      <c r="B17" s="79" t="s">
        <v>10</v>
      </c>
      <c r="C17" s="72" t="s">
        <v>11</v>
      </c>
      <c r="D17" s="73">
        <v>284942</v>
      </c>
      <c r="E17" s="73">
        <v>280586</v>
      </c>
      <c r="F17" s="73">
        <v>3137496</v>
      </c>
      <c r="G17" s="73">
        <v>3644044</v>
      </c>
      <c r="H17" s="73">
        <v>506548</v>
      </c>
      <c r="I17" s="74">
        <f t="shared" si="0"/>
        <v>16.144976758536103</v>
      </c>
    </row>
    <row r="18" spans="1:9" x14ac:dyDescent="0.25">
      <c r="A18" s="80"/>
      <c r="B18" s="80"/>
      <c r="C18" s="76" t="s">
        <v>2</v>
      </c>
      <c r="D18" s="77">
        <v>1139543</v>
      </c>
      <c r="E18" s="77">
        <v>1128857</v>
      </c>
      <c r="F18" s="77">
        <v>13252220</v>
      </c>
      <c r="G18" s="77">
        <v>13981876</v>
      </c>
      <c r="H18" s="77">
        <v>729656</v>
      </c>
      <c r="I18" s="78">
        <f t="shared" si="0"/>
        <v>5.5059152353341574</v>
      </c>
    </row>
    <row r="19" spans="1:9" x14ac:dyDescent="0.25">
      <c r="A19" s="81"/>
      <c r="B19" s="81"/>
      <c r="C19" s="82" t="s">
        <v>1</v>
      </c>
      <c r="D19" s="83">
        <f>+D13+D18</f>
        <v>38137951</v>
      </c>
      <c r="E19" s="83">
        <f t="shared" ref="E19:G19" si="1">+E13+E18</f>
        <v>40842202</v>
      </c>
      <c r="F19" s="83">
        <f t="shared" si="1"/>
        <v>458878905</v>
      </c>
      <c r="G19" s="83">
        <f t="shared" si="1"/>
        <v>482083947</v>
      </c>
      <c r="H19" s="83">
        <f t="shared" ref="H19" si="2">G19-F19</f>
        <v>23205042</v>
      </c>
      <c r="I19" s="84">
        <f t="shared" si="0"/>
        <v>5.0568988347808244</v>
      </c>
    </row>
    <row r="20" spans="1:9" x14ac:dyDescent="0.25">
      <c r="A20" s="80"/>
      <c r="B20" s="80"/>
      <c r="I20" s="85"/>
    </row>
    <row r="21" spans="1:9" x14ac:dyDescent="0.25">
      <c r="A21" s="91" t="s">
        <v>19</v>
      </c>
      <c r="B21" s="91" t="s">
        <v>20</v>
      </c>
      <c r="C21" s="72" t="s">
        <v>21</v>
      </c>
      <c r="D21" s="73">
        <v>9221284</v>
      </c>
      <c r="E21" s="73">
        <v>9745527</v>
      </c>
      <c r="F21" s="73">
        <v>111423734</v>
      </c>
      <c r="G21" s="73">
        <v>115787002</v>
      </c>
      <c r="H21" s="73">
        <v>4363268</v>
      </c>
      <c r="I21" s="74">
        <f t="shared" ref="I21:I34" si="3">((G21*100/F21)-100)</f>
        <v>3.9159233346101985</v>
      </c>
    </row>
    <row r="22" spans="1:9" x14ac:dyDescent="0.25">
      <c r="A22" s="92"/>
      <c r="B22" s="93"/>
      <c r="C22" s="72" t="s">
        <v>22</v>
      </c>
      <c r="D22" s="73">
        <v>7890174</v>
      </c>
      <c r="E22" s="73">
        <v>7511546</v>
      </c>
      <c r="F22" s="73">
        <v>94340727</v>
      </c>
      <c r="G22" s="73">
        <v>93513888</v>
      </c>
      <c r="H22" s="73">
        <v>-826839</v>
      </c>
      <c r="I22" s="74">
        <f t="shared" si="3"/>
        <v>-0.87643908022883465</v>
      </c>
    </row>
    <row r="23" spans="1:9" x14ac:dyDescent="0.25">
      <c r="A23" s="92"/>
      <c r="B23" s="79" t="s">
        <v>23</v>
      </c>
      <c r="C23" s="72" t="s">
        <v>24</v>
      </c>
      <c r="D23" s="73">
        <v>3450700</v>
      </c>
      <c r="E23" s="73">
        <v>3600752</v>
      </c>
      <c r="F23" s="73">
        <v>44369951</v>
      </c>
      <c r="G23" s="73">
        <v>48007511</v>
      </c>
      <c r="H23" s="73">
        <v>3637560</v>
      </c>
      <c r="I23" s="74">
        <f t="shared" si="3"/>
        <v>8.1982511091797221</v>
      </c>
    </row>
    <row r="24" spans="1:9" x14ac:dyDescent="0.25">
      <c r="A24" s="92"/>
      <c r="B24" s="91" t="s">
        <v>25</v>
      </c>
      <c r="C24" s="72" t="s">
        <v>26</v>
      </c>
      <c r="D24" s="73">
        <v>1157594</v>
      </c>
      <c r="E24" s="73">
        <v>1142955</v>
      </c>
      <c r="F24" s="73">
        <v>13905691</v>
      </c>
      <c r="G24" s="73">
        <v>14206487</v>
      </c>
      <c r="H24" s="73">
        <v>300796</v>
      </c>
      <c r="I24" s="74">
        <f t="shared" si="3"/>
        <v>2.1631143680669993</v>
      </c>
    </row>
    <row r="25" spans="1:9" x14ac:dyDescent="0.25">
      <c r="A25" s="92"/>
      <c r="B25" s="92"/>
      <c r="C25" s="72" t="s">
        <v>21</v>
      </c>
      <c r="D25" s="73">
        <v>628938</v>
      </c>
      <c r="E25" s="73">
        <v>589661</v>
      </c>
      <c r="F25" s="73">
        <v>7344359</v>
      </c>
      <c r="G25" s="73">
        <v>7612258</v>
      </c>
      <c r="H25" s="73">
        <v>267899</v>
      </c>
      <c r="I25" s="74">
        <f t="shared" si="3"/>
        <v>3.6476838890909278</v>
      </c>
    </row>
    <row r="26" spans="1:9" x14ac:dyDescent="0.25">
      <c r="A26" s="92"/>
      <c r="B26" s="92"/>
      <c r="C26" s="72" t="s">
        <v>27</v>
      </c>
      <c r="D26" s="73">
        <v>131536</v>
      </c>
      <c r="E26" s="73">
        <v>134876</v>
      </c>
      <c r="F26" s="73">
        <v>1524228</v>
      </c>
      <c r="G26" s="73">
        <v>1644490</v>
      </c>
      <c r="H26" s="73">
        <v>120262</v>
      </c>
      <c r="I26" s="74">
        <f t="shared" si="3"/>
        <v>7.8900269513484886</v>
      </c>
    </row>
    <row r="27" spans="1:9" x14ac:dyDescent="0.25">
      <c r="A27" s="92"/>
      <c r="B27" s="92"/>
      <c r="C27" s="72" t="s">
        <v>28</v>
      </c>
      <c r="D27" s="73">
        <v>397121</v>
      </c>
      <c r="E27" s="73">
        <v>418416</v>
      </c>
      <c r="F27" s="73">
        <v>5028374</v>
      </c>
      <c r="G27" s="73">
        <v>4949693</v>
      </c>
      <c r="H27" s="73">
        <v>-78681</v>
      </c>
      <c r="I27" s="74">
        <f t="shared" si="3"/>
        <v>-1.5647404111150109</v>
      </c>
    </row>
    <row r="28" spans="1:9" x14ac:dyDescent="0.25">
      <c r="A28" s="92"/>
      <c r="B28" s="93"/>
      <c r="C28" s="72" t="s">
        <v>29</v>
      </c>
      <c r="D28" s="73">
        <v>528657</v>
      </c>
      <c r="E28" s="73">
        <v>553293</v>
      </c>
      <c r="F28" s="73">
        <v>6552613</v>
      </c>
      <c r="G28" s="73">
        <v>6594199</v>
      </c>
      <c r="H28" s="73">
        <v>41586</v>
      </c>
      <c r="I28" s="74">
        <f t="shared" si="3"/>
        <v>0.63464758257507015</v>
      </c>
    </row>
    <row r="29" spans="1:9" x14ac:dyDescent="0.25">
      <c r="A29" s="92"/>
      <c r="B29" s="91" t="s">
        <v>30</v>
      </c>
      <c r="C29" s="72" t="s">
        <v>31</v>
      </c>
      <c r="D29" s="73">
        <v>1818871</v>
      </c>
      <c r="E29" s="73">
        <v>1863100</v>
      </c>
      <c r="F29" s="73">
        <v>28800359</v>
      </c>
      <c r="G29" s="73">
        <v>29331441</v>
      </c>
      <c r="H29" s="73">
        <v>531082</v>
      </c>
      <c r="I29" s="74">
        <f t="shared" si="3"/>
        <v>1.8440117361037096</v>
      </c>
    </row>
    <row r="30" spans="1:9" x14ac:dyDescent="0.25">
      <c r="A30" s="92"/>
      <c r="B30" s="93"/>
      <c r="C30" s="72" t="s">
        <v>32</v>
      </c>
      <c r="D30" s="73">
        <v>504251</v>
      </c>
      <c r="E30" s="73">
        <v>535054</v>
      </c>
      <c r="F30" s="73">
        <v>7671458</v>
      </c>
      <c r="G30" s="73">
        <v>7711411</v>
      </c>
      <c r="H30" s="73">
        <v>39953</v>
      </c>
      <c r="I30" s="74">
        <f t="shared" si="3"/>
        <v>0.52080060921926474</v>
      </c>
    </row>
    <row r="31" spans="1:9" x14ac:dyDescent="0.25">
      <c r="A31" s="92"/>
      <c r="B31" s="79" t="s">
        <v>33</v>
      </c>
      <c r="C31" s="72" t="s">
        <v>34</v>
      </c>
      <c r="D31" s="73">
        <v>295220</v>
      </c>
      <c r="E31" s="73">
        <v>291065</v>
      </c>
      <c r="F31" s="73">
        <v>4383350</v>
      </c>
      <c r="G31" s="73">
        <v>4229215</v>
      </c>
      <c r="H31" s="73">
        <v>-154135</v>
      </c>
      <c r="I31" s="74">
        <f t="shared" si="3"/>
        <v>-3.5163744624545217</v>
      </c>
    </row>
    <row r="32" spans="1:9" x14ac:dyDescent="0.25">
      <c r="A32" s="92"/>
      <c r="B32" s="91" t="s">
        <v>35</v>
      </c>
      <c r="C32" s="72" t="s">
        <v>36</v>
      </c>
      <c r="D32" s="73">
        <v>9785</v>
      </c>
      <c r="E32" s="73">
        <v>10360</v>
      </c>
      <c r="F32" s="73">
        <v>130170</v>
      </c>
      <c r="G32" s="73">
        <v>138705</v>
      </c>
      <c r="H32" s="73">
        <v>8535</v>
      </c>
      <c r="I32" s="74">
        <f t="shared" si="3"/>
        <v>6.5568103249596703</v>
      </c>
    </row>
    <row r="33" spans="1:9" x14ac:dyDescent="0.25">
      <c r="A33" s="92"/>
      <c r="B33" s="92"/>
      <c r="C33" s="72" t="s">
        <v>37</v>
      </c>
      <c r="D33" s="73">
        <v>148808221</v>
      </c>
      <c r="E33" s="73">
        <v>160597591</v>
      </c>
      <c r="F33" s="73">
        <v>1835311988</v>
      </c>
      <c r="G33" s="73">
        <v>1934966350</v>
      </c>
      <c r="H33" s="73">
        <v>99654362</v>
      </c>
      <c r="I33" s="74">
        <f t="shared" si="3"/>
        <v>5.4298322384193938</v>
      </c>
    </row>
    <row r="34" spans="1:9" x14ac:dyDescent="0.25">
      <c r="A34" s="94"/>
      <c r="B34" s="95"/>
      <c r="C34" s="72" t="s">
        <v>38</v>
      </c>
      <c r="D34" s="73">
        <v>280</v>
      </c>
      <c r="E34" s="73">
        <v>269</v>
      </c>
      <c r="F34" s="73">
        <v>3846</v>
      </c>
      <c r="G34" s="73">
        <v>3703</v>
      </c>
      <c r="H34" s="73">
        <v>-143</v>
      </c>
      <c r="I34" s="74">
        <f t="shared" si="3"/>
        <v>-3.7181487259490353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zoomScaleNormal="100" workbookViewId="0">
      <selection activeCell="B35" sqref="B35"/>
    </sheetView>
  </sheetViews>
  <sheetFormatPr baseColWidth="10" defaultRowHeight="15" x14ac:dyDescent="0.25"/>
  <cols>
    <col min="1" max="1" width="21.28515625" bestFit="1" customWidth="1"/>
    <col min="6" max="6" width="5.8554687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12">
        <v>636718</v>
      </c>
      <c r="C7" s="106">
        <v>1083353</v>
      </c>
      <c r="D7" s="110">
        <v>11700463</v>
      </c>
      <c r="E7" s="108">
        <v>11956979</v>
      </c>
      <c r="F7" s="10">
        <f>((E7*100)/D7)-100</f>
        <v>2.1923576870419623</v>
      </c>
      <c r="G7" s="1"/>
      <c r="H7" s="1"/>
      <c r="I7" s="1"/>
    </row>
    <row r="8" spans="1:12" x14ac:dyDescent="0.25">
      <c r="A8" s="11" t="s">
        <v>45</v>
      </c>
      <c r="B8" s="113">
        <v>152604</v>
      </c>
      <c r="C8" s="107">
        <v>154068</v>
      </c>
      <c r="D8" s="111">
        <v>2348150</v>
      </c>
      <c r="E8" s="109">
        <v>2461723</v>
      </c>
      <c r="F8" s="13">
        <f t="shared" ref="F8:F35" si="0">((E8*100)/D8)-100</f>
        <v>4.8367012328854599</v>
      </c>
      <c r="G8" s="1"/>
      <c r="H8" s="1"/>
      <c r="I8" s="1"/>
    </row>
    <row r="9" spans="1:12" x14ac:dyDescent="0.25">
      <c r="A9" s="8" t="s">
        <v>46</v>
      </c>
      <c r="B9" s="112">
        <v>447605</v>
      </c>
      <c r="C9" s="106">
        <v>538980</v>
      </c>
      <c r="D9" s="110">
        <v>4874427</v>
      </c>
      <c r="E9" s="108">
        <v>5140883</v>
      </c>
      <c r="F9" s="10">
        <f t="shared" si="0"/>
        <v>5.466406615587843</v>
      </c>
      <c r="G9" s="1"/>
      <c r="H9" s="1"/>
      <c r="I9" s="1"/>
    </row>
    <row r="10" spans="1:12" x14ac:dyDescent="0.25">
      <c r="A10" s="11" t="s">
        <v>47</v>
      </c>
      <c r="B10" s="113">
        <v>331859</v>
      </c>
      <c r="C10" s="107">
        <v>447235</v>
      </c>
      <c r="D10" s="111">
        <v>4682666</v>
      </c>
      <c r="E10" s="109">
        <v>4860386</v>
      </c>
      <c r="F10" s="13">
        <f t="shared" si="0"/>
        <v>3.7952738888487829</v>
      </c>
      <c r="G10" s="1"/>
      <c r="H10" s="1"/>
      <c r="I10" s="1"/>
    </row>
    <row r="11" spans="1:12" x14ac:dyDescent="0.25">
      <c r="A11" s="8" t="s">
        <v>48</v>
      </c>
      <c r="B11" s="112">
        <v>7716814</v>
      </c>
      <c r="C11" s="106">
        <v>7612081</v>
      </c>
      <c r="D11" s="110">
        <v>91149549</v>
      </c>
      <c r="E11" s="108">
        <v>94934927</v>
      </c>
      <c r="F11" s="10">
        <f t="shared" si="0"/>
        <v>4.152931135183124</v>
      </c>
      <c r="G11" s="1"/>
      <c r="H11" s="1"/>
      <c r="I11" s="1"/>
    </row>
    <row r="12" spans="1:12" x14ac:dyDescent="0.25">
      <c r="A12" s="11" t="s">
        <v>49</v>
      </c>
      <c r="B12" s="113">
        <v>288401</v>
      </c>
      <c r="C12" s="107">
        <v>384631</v>
      </c>
      <c r="D12" s="111">
        <v>3728763</v>
      </c>
      <c r="E12" s="109">
        <v>3543330</v>
      </c>
      <c r="F12" s="13">
        <f t="shared" si="0"/>
        <v>-4.9730433390376447</v>
      </c>
      <c r="G12" s="1"/>
      <c r="H12" s="1"/>
      <c r="I12" s="1"/>
    </row>
    <row r="13" spans="1:12" x14ac:dyDescent="0.25">
      <c r="A13" s="8" t="s">
        <v>50</v>
      </c>
      <c r="B13" s="112">
        <v>772782</v>
      </c>
      <c r="C13" s="106">
        <v>890665</v>
      </c>
      <c r="D13" s="110">
        <v>11741566</v>
      </c>
      <c r="E13" s="108">
        <v>12854005</v>
      </c>
      <c r="F13" s="10">
        <f t="shared" si="0"/>
        <v>9.4743665367975609</v>
      </c>
      <c r="G13" s="1"/>
      <c r="H13" s="1"/>
      <c r="I13" s="1"/>
    </row>
    <row r="14" spans="1:12" x14ac:dyDescent="0.25">
      <c r="A14" s="11" t="s">
        <v>51</v>
      </c>
      <c r="B14" s="113">
        <v>3101540</v>
      </c>
      <c r="C14" s="107">
        <v>3303054</v>
      </c>
      <c r="D14" s="111">
        <v>42434325</v>
      </c>
      <c r="E14" s="109">
        <v>46346854</v>
      </c>
      <c r="F14" s="13">
        <f t="shared" si="0"/>
        <v>9.2201985067513164</v>
      </c>
      <c r="G14" s="1"/>
      <c r="H14" s="1"/>
      <c r="I14" s="1"/>
    </row>
    <row r="15" spans="1:12" x14ac:dyDescent="0.25">
      <c r="A15" s="8" t="s">
        <v>52</v>
      </c>
      <c r="B15" s="112">
        <v>2551465</v>
      </c>
      <c r="C15" s="106">
        <v>2759561</v>
      </c>
      <c r="D15" s="110">
        <v>30071322</v>
      </c>
      <c r="E15" s="108">
        <v>31007347</v>
      </c>
      <c r="F15" s="10">
        <f t="shared" si="0"/>
        <v>3.1126832401980806</v>
      </c>
      <c r="G15" s="1"/>
      <c r="H15" s="1"/>
      <c r="I15" s="1"/>
    </row>
    <row r="16" spans="1:12" x14ac:dyDescent="0.25">
      <c r="A16" s="11" t="s">
        <v>53</v>
      </c>
      <c r="B16" s="113">
        <v>2717187</v>
      </c>
      <c r="C16" s="107">
        <v>3258284</v>
      </c>
      <c r="D16" s="111">
        <v>29511258</v>
      </c>
      <c r="E16" s="109">
        <v>32512808</v>
      </c>
      <c r="F16" s="13">
        <f t="shared" si="0"/>
        <v>10.170864285080626</v>
      </c>
      <c r="G16" s="1"/>
      <c r="H16" s="1"/>
      <c r="I16" s="1"/>
    </row>
    <row r="17" spans="1:9" x14ac:dyDescent="0.25">
      <c r="A17" s="8" t="s">
        <v>54</v>
      </c>
      <c r="B17" s="112">
        <v>1080613</v>
      </c>
      <c r="C17" s="106">
        <v>1262115</v>
      </c>
      <c r="D17" s="110">
        <v>13912976</v>
      </c>
      <c r="E17" s="108">
        <v>15618071</v>
      </c>
      <c r="F17" s="10">
        <f t="shared" si="0"/>
        <v>12.25542975133429</v>
      </c>
      <c r="G17" s="1"/>
      <c r="H17" s="1"/>
      <c r="I17" s="1"/>
    </row>
    <row r="18" spans="1:9" x14ac:dyDescent="0.25">
      <c r="A18" s="11" t="s">
        <v>55</v>
      </c>
      <c r="B18" s="113">
        <v>191124</v>
      </c>
      <c r="C18" s="107">
        <v>164014</v>
      </c>
      <c r="D18" s="111">
        <v>2511701</v>
      </c>
      <c r="E18" s="109">
        <v>2311749</v>
      </c>
      <c r="F18" s="13">
        <f t="shared" si="0"/>
        <v>-7.9608201772424394</v>
      </c>
      <c r="G18" s="1"/>
      <c r="H18" s="1"/>
      <c r="I18" s="1"/>
    </row>
    <row r="19" spans="1:9" x14ac:dyDescent="0.25">
      <c r="A19" s="8" t="s">
        <v>56</v>
      </c>
      <c r="B19" s="112">
        <v>988823</v>
      </c>
      <c r="C19" s="106">
        <v>1325458</v>
      </c>
      <c r="D19" s="110">
        <v>12539644</v>
      </c>
      <c r="E19" s="108">
        <v>13091672</v>
      </c>
      <c r="F19" s="10">
        <f t="shared" si="0"/>
        <v>4.4022621375854101</v>
      </c>
      <c r="G19" s="1"/>
      <c r="H19" s="1"/>
      <c r="I19" s="1"/>
    </row>
    <row r="20" spans="1:9" x14ac:dyDescent="0.25">
      <c r="A20" s="11" t="s">
        <v>57</v>
      </c>
      <c r="B20" s="113">
        <v>1440194</v>
      </c>
      <c r="C20" s="107">
        <v>1350220</v>
      </c>
      <c r="D20" s="111">
        <v>17874404</v>
      </c>
      <c r="E20" s="109">
        <v>18995803</v>
      </c>
      <c r="F20" s="13">
        <f t="shared" si="0"/>
        <v>6.2737700233249711</v>
      </c>
      <c r="G20" s="1"/>
      <c r="H20" s="1"/>
      <c r="I20" s="1"/>
    </row>
    <row r="21" spans="1:9" x14ac:dyDescent="0.25">
      <c r="A21" s="8" t="s">
        <v>58</v>
      </c>
      <c r="B21" s="112">
        <v>3283168</v>
      </c>
      <c r="C21" s="106">
        <v>2377133</v>
      </c>
      <c r="D21" s="110">
        <v>26507463</v>
      </c>
      <c r="E21" s="108">
        <v>27443839</v>
      </c>
      <c r="F21" s="10">
        <f t="shared" si="0"/>
        <v>3.5324995077801304</v>
      </c>
      <c r="G21" s="1"/>
      <c r="H21" s="1"/>
      <c r="I21" s="1"/>
    </row>
    <row r="22" spans="1:9" x14ac:dyDescent="0.25">
      <c r="A22" s="11" t="s">
        <v>59</v>
      </c>
      <c r="B22" s="113">
        <v>1725771</v>
      </c>
      <c r="C22" s="107">
        <v>1941947</v>
      </c>
      <c r="D22" s="111">
        <v>21841110</v>
      </c>
      <c r="E22" s="109">
        <v>22216940</v>
      </c>
      <c r="F22" s="13">
        <f t="shared" si="0"/>
        <v>1.7207458778422904</v>
      </c>
      <c r="G22" s="1"/>
      <c r="H22" s="1"/>
      <c r="I22" s="1"/>
    </row>
    <row r="23" spans="1:9" x14ac:dyDescent="0.25">
      <c r="A23" s="8" t="s">
        <v>60</v>
      </c>
      <c r="B23" s="112">
        <v>282498</v>
      </c>
      <c r="C23" s="106">
        <v>199158</v>
      </c>
      <c r="D23" s="110">
        <v>2901023</v>
      </c>
      <c r="E23" s="108">
        <v>2317157</v>
      </c>
      <c r="F23" s="10">
        <f t="shared" si="0"/>
        <v>-20.1262106505188</v>
      </c>
      <c r="G23" s="1"/>
      <c r="H23" s="1"/>
      <c r="I23" s="1"/>
    </row>
    <row r="24" spans="1:9" x14ac:dyDescent="0.25">
      <c r="A24" s="11" t="s">
        <v>61</v>
      </c>
      <c r="B24" s="113">
        <v>153578</v>
      </c>
      <c r="C24" s="107">
        <v>154208</v>
      </c>
      <c r="D24" s="111">
        <v>1871553</v>
      </c>
      <c r="E24" s="109">
        <v>1926996</v>
      </c>
      <c r="F24" s="13">
        <f t="shared" si="0"/>
        <v>2.9624060873509848</v>
      </c>
      <c r="G24" s="1"/>
      <c r="H24" s="1"/>
      <c r="I24" s="1"/>
    </row>
    <row r="25" spans="1:9" x14ac:dyDescent="0.25">
      <c r="A25" s="8" t="s">
        <v>62</v>
      </c>
      <c r="B25" s="112">
        <v>84173</v>
      </c>
      <c r="C25" s="106">
        <v>77956</v>
      </c>
      <c r="D25" s="110">
        <v>989395</v>
      </c>
      <c r="E25" s="108">
        <v>1005948</v>
      </c>
      <c r="F25" s="10">
        <f t="shared" si="0"/>
        <v>1.6730426169527846</v>
      </c>
      <c r="G25" s="1"/>
      <c r="H25" s="1"/>
      <c r="I25" s="1"/>
    </row>
    <row r="26" spans="1:9" x14ac:dyDescent="0.25">
      <c r="A26" s="11" t="s">
        <v>63</v>
      </c>
      <c r="B26" s="113">
        <v>149962</v>
      </c>
      <c r="C26" s="107">
        <v>178436</v>
      </c>
      <c r="D26" s="111">
        <v>1957952</v>
      </c>
      <c r="E26" s="109">
        <v>1928058</v>
      </c>
      <c r="F26" s="13">
        <f t="shared" si="0"/>
        <v>-1.5267994312424378</v>
      </c>
      <c r="G26" s="1"/>
      <c r="H26" s="1"/>
      <c r="I26" s="1"/>
    </row>
    <row r="27" spans="1:9" x14ac:dyDescent="0.25">
      <c r="A27" s="8" t="s">
        <v>64</v>
      </c>
      <c r="B27" s="112">
        <v>309529</v>
      </c>
      <c r="C27" s="106">
        <v>333061</v>
      </c>
      <c r="D27" s="110">
        <v>2955578</v>
      </c>
      <c r="E27" s="108">
        <v>3503230</v>
      </c>
      <c r="F27" s="10">
        <f t="shared" si="0"/>
        <v>18.529438235093096</v>
      </c>
      <c r="G27" s="1"/>
      <c r="H27" s="1"/>
      <c r="I27" s="1"/>
    </row>
    <row r="28" spans="1:9" x14ac:dyDescent="0.25">
      <c r="A28" s="11" t="s">
        <v>65</v>
      </c>
      <c r="B28" s="113">
        <v>977066</v>
      </c>
      <c r="C28" s="107">
        <v>1036853</v>
      </c>
      <c r="D28" s="111">
        <v>13145624</v>
      </c>
      <c r="E28" s="109">
        <v>12411315</v>
      </c>
      <c r="F28" s="13">
        <f t="shared" si="0"/>
        <v>-5.585957730116121</v>
      </c>
      <c r="G28" s="1"/>
      <c r="H28" s="1"/>
      <c r="I28" s="1"/>
    </row>
    <row r="29" spans="1:9" x14ac:dyDescent="0.25">
      <c r="A29" s="8" t="s">
        <v>66</v>
      </c>
      <c r="B29" s="112">
        <v>423549</v>
      </c>
      <c r="C29" s="106">
        <v>362928</v>
      </c>
      <c r="D29" s="110">
        <v>4979051</v>
      </c>
      <c r="E29" s="108">
        <v>5317869</v>
      </c>
      <c r="F29" s="10">
        <f t="shared" si="0"/>
        <v>6.8048710487199315</v>
      </c>
      <c r="G29" s="1"/>
      <c r="H29" s="1"/>
      <c r="I29" s="1"/>
    </row>
    <row r="30" spans="1:9" x14ac:dyDescent="0.25">
      <c r="A30" s="11" t="s">
        <v>67</v>
      </c>
      <c r="B30" s="113">
        <v>328676</v>
      </c>
      <c r="C30" s="107">
        <v>379761</v>
      </c>
      <c r="D30" s="111">
        <v>4427666</v>
      </c>
      <c r="E30" s="109">
        <v>4398232</v>
      </c>
      <c r="F30" s="13">
        <f t="shared" si="0"/>
        <v>-0.66477462392150244</v>
      </c>
      <c r="G30" s="1"/>
      <c r="H30" s="1"/>
      <c r="I30" s="1"/>
    </row>
    <row r="31" spans="1:9" x14ac:dyDescent="0.25">
      <c r="A31" s="8" t="s">
        <v>68</v>
      </c>
      <c r="B31" s="112">
        <v>2074347</v>
      </c>
      <c r="C31" s="106">
        <v>3103574</v>
      </c>
      <c r="D31" s="110">
        <v>28058947</v>
      </c>
      <c r="E31" s="108">
        <v>31881574</v>
      </c>
      <c r="F31" s="10">
        <f t="shared" si="0"/>
        <v>13.623558289625052</v>
      </c>
      <c r="G31" s="1"/>
      <c r="H31" s="1"/>
      <c r="I31" s="1"/>
    </row>
    <row r="32" spans="1:9" x14ac:dyDescent="0.25">
      <c r="A32" s="11" t="s">
        <v>69</v>
      </c>
      <c r="B32" s="113">
        <v>5510810</v>
      </c>
      <c r="C32" s="107">
        <v>5757984</v>
      </c>
      <c r="D32" s="111">
        <v>65009905</v>
      </c>
      <c r="E32" s="109">
        <v>67019770</v>
      </c>
      <c r="F32" s="13">
        <f t="shared" si="0"/>
        <v>3.0916288833217038</v>
      </c>
      <c r="G32" s="1"/>
      <c r="H32" s="1"/>
      <c r="I32" s="1"/>
    </row>
    <row r="33" spans="1:9" x14ac:dyDescent="0.25">
      <c r="A33" s="8" t="s">
        <v>70</v>
      </c>
      <c r="B33" s="112">
        <v>341340</v>
      </c>
      <c r="C33" s="106">
        <v>341469</v>
      </c>
      <c r="D33" s="110">
        <v>4185933</v>
      </c>
      <c r="E33" s="108">
        <v>4087398</v>
      </c>
      <c r="F33" s="10">
        <f t="shared" si="0"/>
        <v>-2.3539554980932564</v>
      </c>
      <c r="G33" s="1"/>
      <c r="H33" s="1"/>
      <c r="I33" s="1"/>
    </row>
    <row r="34" spans="1:9" x14ac:dyDescent="0.25">
      <c r="A34" s="11" t="s">
        <v>71</v>
      </c>
      <c r="B34" s="113">
        <v>75755</v>
      </c>
      <c r="C34" s="107">
        <v>64015</v>
      </c>
      <c r="D34" s="111">
        <v>966491</v>
      </c>
      <c r="E34" s="109">
        <v>989083</v>
      </c>
      <c r="F34" s="13">
        <f t="shared" si="0"/>
        <v>2.3375282335789933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38137951</v>
      </c>
      <c r="C35" s="15">
        <f>SUM(C7:C34)</f>
        <v>40842202</v>
      </c>
      <c r="D35" s="15">
        <f>SUM(D7:D34)</f>
        <v>458878905</v>
      </c>
      <c r="E35" s="15">
        <f>SUM(E7:E34)</f>
        <v>482083946</v>
      </c>
      <c r="F35" s="16">
        <f t="shared" si="0"/>
        <v>5.0568986168584047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11956979</v>
      </c>
      <c r="C38" s="41">
        <f>D7</f>
        <v>11700463</v>
      </c>
      <c r="D38" s="41">
        <f>_xlfn.RANK.EQ(B38,$B$38:$B$65)+COUNTIF($B$38:$B$65,B38)-1</f>
        <v>14</v>
      </c>
      <c r="E38" s="42" t="str">
        <f t="shared" ref="E38:E65" si="1">INDEX($A$38:$B$65,MATCH(ROW()-37,$D$38:$D$65,0),1)</f>
        <v>BAHIA DE ALGECIRAS</v>
      </c>
      <c r="F38" s="42">
        <f>LOOKUP(E38,$A$38:$A$65,$B$38:$B$65)</f>
        <v>94934927</v>
      </c>
      <c r="G38" s="42">
        <f>LOOKUP(E38,$A$38:$A$65,$C$38:$C$65)</f>
        <v>91149549</v>
      </c>
    </row>
    <row r="39" spans="1:9" x14ac:dyDescent="0.25">
      <c r="A39" s="42" t="str">
        <f t="shared" ref="A39:A65" si="2">A8</f>
        <v>ALICANTE</v>
      </c>
      <c r="B39" s="41">
        <f t="shared" ref="B39:B65" si="3">E8</f>
        <v>2461723</v>
      </c>
      <c r="C39" s="41">
        <f t="shared" ref="C39:C65" si="4">D8</f>
        <v>2348150</v>
      </c>
      <c r="D39" s="41">
        <f t="shared" ref="D39:D65" si="5">_xlfn.RANK.EQ(B39,$B$38:$B$65)+COUNTIF($B$38:$B$65,B39)-1</f>
        <v>22</v>
      </c>
      <c r="E39" s="42" t="str">
        <f t="shared" si="1"/>
        <v>VALENCIA</v>
      </c>
      <c r="F39" s="42">
        <f t="shared" ref="F39:F65" si="6">LOOKUP(E39,$A$38:$A$65,$B$38:$B$65)</f>
        <v>67019770</v>
      </c>
      <c r="G39" s="42">
        <f t="shared" ref="G39:G65" si="7">LOOKUP(E39,$A$38:$A$65,$C$38:$C$65)</f>
        <v>65009905</v>
      </c>
    </row>
    <row r="40" spans="1:9" x14ac:dyDescent="0.25">
      <c r="A40" s="42" t="str">
        <f t="shared" si="2"/>
        <v>ALMERIA</v>
      </c>
      <c r="B40" s="41">
        <f t="shared" si="3"/>
        <v>5140883</v>
      </c>
      <c r="C40" s="41">
        <f t="shared" si="4"/>
        <v>4874427</v>
      </c>
      <c r="D40" s="41">
        <f t="shared" si="5"/>
        <v>16</v>
      </c>
      <c r="E40" s="42" t="str">
        <f t="shared" si="1"/>
        <v>BARCELONA</v>
      </c>
      <c r="F40" s="42">
        <f t="shared" si="6"/>
        <v>46346854</v>
      </c>
      <c r="G40" s="42">
        <f t="shared" si="7"/>
        <v>42434325</v>
      </c>
    </row>
    <row r="41" spans="1:9" x14ac:dyDescent="0.25">
      <c r="A41" s="42" t="str">
        <f t="shared" si="2"/>
        <v>AVILES</v>
      </c>
      <c r="B41" s="41">
        <f t="shared" si="3"/>
        <v>4860386</v>
      </c>
      <c r="C41" s="41">
        <f t="shared" si="4"/>
        <v>4682666</v>
      </c>
      <c r="D41" s="41">
        <f t="shared" si="5"/>
        <v>17</v>
      </c>
      <c r="E41" s="42" t="str">
        <f t="shared" si="1"/>
        <v>CARTAGENA</v>
      </c>
      <c r="F41" s="42">
        <f t="shared" si="6"/>
        <v>32512808</v>
      </c>
      <c r="G41" s="42">
        <f t="shared" si="7"/>
        <v>29511258</v>
      </c>
    </row>
    <row r="42" spans="1:9" x14ac:dyDescent="0.25">
      <c r="A42" s="42" t="str">
        <f t="shared" si="2"/>
        <v>BAHIA DE ALGECIRAS</v>
      </c>
      <c r="B42" s="41">
        <f t="shared" si="3"/>
        <v>94934927</v>
      </c>
      <c r="C42" s="41">
        <f t="shared" si="4"/>
        <v>91149549</v>
      </c>
      <c r="D42" s="41">
        <f t="shared" si="5"/>
        <v>1</v>
      </c>
      <c r="E42" s="42" t="str">
        <f t="shared" si="1"/>
        <v>TARRAGONA</v>
      </c>
      <c r="F42" s="42">
        <f t="shared" si="6"/>
        <v>31881574</v>
      </c>
      <c r="G42" s="42">
        <f t="shared" si="7"/>
        <v>28058947</v>
      </c>
    </row>
    <row r="43" spans="1:9" x14ac:dyDescent="0.25">
      <c r="A43" s="42" t="str">
        <f t="shared" si="2"/>
        <v>BAHIA DE CADIZ</v>
      </c>
      <c r="B43" s="41">
        <f t="shared" si="3"/>
        <v>3543330</v>
      </c>
      <c r="C43" s="41">
        <f t="shared" si="4"/>
        <v>3728763</v>
      </c>
      <c r="D43" s="41">
        <f t="shared" si="5"/>
        <v>20</v>
      </c>
      <c r="E43" s="42" t="str">
        <f t="shared" si="1"/>
        <v>BILBAO</v>
      </c>
      <c r="F43" s="42">
        <f t="shared" si="6"/>
        <v>31007347</v>
      </c>
      <c r="G43" s="42">
        <f t="shared" si="7"/>
        <v>30071322</v>
      </c>
    </row>
    <row r="44" spans="1:9" x14ac:dyDescent="0.25">
      <c r="A44" s="42" t="str">
        <f t="shared" si="2"/>
        <v>BALEARES</v>
      </c>
      <c r="B44" s="41">
        <f t="shared" si="3"/>
        <v>12854005</v>
      </c>
      <c r="C44" s="41">
        <f t="shared" si="4"/>
        <v>11741566</v>
      </c>
      <c r="D44" s="41">
        <f t="shared" si="5"/>
        <v>12</v>
      </c>
      <c r="E44" s="42" t="str">
        <f t="shared" si="1"/>
        <v>HUELVA</v>
      </c>
      <c r="F44" s="42">
        <f t="shared" si="6"/>
        <v>27443839</v>
      </c>
      <c r="G44" s="42">
        <f t="shared" si="7"/>
        <v>26507463</v>
      </c>
    </row>
    <row r="45" spans="1:9" x14ac:dyDescent="0.25">
      <c r="A45" s="42" t="str">
        <f t="shared" si="2"/>
        <v>BARCELONA</v>
      </c>
      <c r="B45" s="41">
        <f t="shared" si="3"/>
        <v>46346854</v>
      </c>
      <c r="C45" s="41">
        <f t="shared" si="4"/>
        <v>42434325</v>
      </c>
      <c r="D45" s="41">
        <f t="shared" si="5"/>
        <v>3</v>
      </c>
      <c r="E45" s="42" t="str">
        <f t="shared" si="1"/>
        <v>LAS PALMAS</v>
      </c>
      <c r="F45" s="42">
        <f t="shared" si="6"/>
        <v>22216940</v>
      </c>
      <c r="G45" s="42">
        <f t="shared" si="7"/>
        <v>21841110</v>
      </c>
    </row>
    <row r="46" spans="1:9" x14ac:dyDescent="0.25">
      <c r="A46" s="42" t="str">
        <f t="shared" si="2"/>
        <v>BILBAO</v>
      </c>
      <c r="B46" s="41">
        <f t="shared" si="3"/>
        <v>31007347</v>
      </c>
      <c r="C46" s="41">
        <f t="shared" si="4"/>
        <v>30071322</v>
      </c>
      <c r="D46" s="41">
        <f t="shared" si="5"/>
        <v>6</v>
      </c>
      <c r="E46" s="42" t="str">
        <f t="shared" si="1"/>
        <v>GIJON</v>
      </c>
      <c r="F46" s="42">
        <f t="shared" si="6"/>
        <v>18995803</v>
      </c>
      <c r="G46" s="42">
        <f t="shared" si="7"/>
        <v>17874404</v>
      </c>
    </row>
    <row r="47" spans="1:9" x14ac:dyDescent="0.25">
      <c r="A47" s="42" t="str">
        <f t="shared" si="2"/>
        <v>CARTAGENA</v>
      </c>
      <c r="B47" s="41">
        <f t="shared" si="3"/>
        <v>32512808</v>
      </c>
      <c r="C47" s="41">
        <f t="shared" si="4"/>
        <v>29511258</v>
      </c>
      <c r="D47" s="41">
        <f t="shared" si="5"/>
        <v>4</v>
      </c>
      <c r="E47" s="42" t="str">
        <f t="shared" si="1"/>
        <v>CASTELLON</v>
      </c>
      <c r="F47" s="42">
        <f t="shared" si="6"/>
        <v>15618071</v>
      </c>
      <c r="G47" s="42">
        <f t="shared" si="7"/>
        <v>13912976</v>
      </c>
    </row>
    <row r="48" spans="1:9" x14ac:dyDescent="0.25">
      <c r="A48" s="42" t="str">
        <f t="shared" si="2"/>
        <v>CASTELLON</v>
      </c>
      <c r="B48" s="41">
        <f t="shared" si="3"/>
        <v>15618071</v>
      </c>
      <c r="C48" s="41">
        <f t="shared" si="4"/>
        <v>13912976</v>
      </c>
      <c r="D48" s="41">
        <f t="shared" si="5"/>
        <v>10</v>
      </c>
      <c r="E48" s="42" t="str">
        <f t="shared" si="1"/>
        <v>FERROL-SAN CIBRAO</v>
      </c>
      <c r="F48" s="42">
        <f t="shared" si="6"/>
        <v>13091672</v>
      </c>
      <c r="G48" s="42">
        <f t="shared" si="7"/>
        <v>12539644</v>
      </c>
    </row>
    <row r="49" spans="1:7" x14ac:dyDescent="0.25">
      <c r="A49" s="42" t="str">
        <f t="shared" si="2"/>
        <v>CEUTA</v>
      </c>
      <c r="B49" s="41">
        <f t="shared" si="3"/>
        <v>2311749</v>
      </c>
      <c r="C49" s="41">
        <f t="shared" si="4"/>
        <v>2511701</v>
      </c>
      <c r="D49" s="41">
        <f t="shared" si="5"/>
        <v>24</v>
      </c>
      <c r="E49" s="42" t="str">
        <f t="shared" si="1"/>
        <v>BALEARES</v>
      </c>
      <c r="F49" s="42">
        <f t="shared" si="6"/>
        <v>12854005</v>
      </c>
      <c r="G49" s="42">
        <f t="shared" si="7"/>
        <v>11741566</v>
      </c>
    </row>
    <row r="50" spans="1:7" x14ac:dyDescent="0.25">
      <c r="A50" s="42" t="str">
        <f t="shared" si="2"/>
        <v>FERROL-SAN CIBRAO</v>
      </c>
      <c r="B50" s="41">
        <f t="shared" si="3"/>
        <v>13091672</v>
      </c>
      <c r="C50" s="41">
        <f t="shared" si="4"/>
        <v>12539644</v>
      </c>
      <c r="D50" s="41">
        <f t="shared" si="5"/>
        <v>11</v>
      </c>
      <c r="E50" s="42" t="str">
        <f t="shared" si="1"/>
        <v>SANTA CRUZ DE TENERIFE</v>
      </c>
      <c r="F50" s="42">
        <f t="shared" si="6"/>
        <v>12411315</v>
      </c>
      <c r="G50" s="42">
        <f t="shared" si="7"/>
        <v>13145624</v>
      </c>
    </row>
    <row r="51" spans="1:7" x14ac:dyDescent="0.25">
      <c r="A51" s="42" t="str">
        <f t="shared" si="2"/>
        <v>GIJON</v>
      </c>
      <c r="B51" s="41">
        <f t="shared" si="3"/>
        <v>18995803</v>
      </c>
      <c r="C51" s="41">
        <f t="shared" si="4"/>
        <v>17874404</v>
      </c>
      <c r="D51" s="41">
        <f t="shared" si="5"/>
        <v>9</v>
      </c>
      <c r="E51" s="42" t="str">
        <f t="shared" si="1"/>
        <v>A CORUÑA</v>
      </c>
      <c r="F51" s="42">
        <f t="shared" si="6"/>
        <v>11956979</v>
      </c>
      <c r="G51" s="42">
        <f t="shared" si="7"/>
        <v>11700463</v>
      </c>
    </row>
    <row r="52" spans="1:7" x14ac:dyDescent="0.25">
      <c r="A52" s="42" t="str">
        <f t="shared" si="2"/>
        <v>HUELVA</v>
      </c>
      <c r="B52" s="41">
        <f t="shared" si="3"/>
        <v>27443839</v>
      </c>
      <c r="C52" s="41">
        <f t="shared" si="4"/>
        <v>26507463</v>
      </c>
      <c r="D52" s="41">
        <f t="shared" si="5"/>
        <v>7</v>
      </c>
      <c r="E52" s="42" t="str">
        <f t="shared" si="1"/>
        <v>SANTANDER</v>
      </c>
      <c r="F52" s="42">
        <f t="shared" si="6"/>
        <v>5317869</v>
      </c>
      <c r="G52" s="42">
        <f t="shared" si="7"/>
        <v>4979051</v>
      </c>
    </row>
    <row r="53" spans="1:7" x14ac:dyDescent="0.25">
      <c r="A53" s="42" t="str">
        <f t="shared" si="2"/>
        <v>LAS PALMAS</v>
      </c>
      <c r="B53" s="41">
        <f t="shared" si="3"/>
        <v>22216940</v>
      </c>
      <c r="C53" s="41">
        <f t="shared" si="4"/>
        <v>21841110</v>
      </c>
      <c r="D53" s="41">
        <f t="shared" si="5"/>
        <v>8</v>
      </c>
      <c r="E53" s="42" t="str">
        <f t="shared" si="1"/>
        <v>ALMERIA</v>
      </c>
      <c r="F53" s="42">
        <f t="shared" si="6"/>
        <v>5140883</v>
      </c>
      <c r="G53" s="42">
        <f t="shared" si="7"/>
        <v>4874427</v>
      </c>
    </row>
    <row r="54" spans="1:7" x14ac:dyDescent="0.25">
      <c r="A54" s="42" t="str">
        <f t="shared" si="2"/>
        <v>MALAGA</v>
      </c>
      <c r="B54" s="41">
        <f t="shared" si="3"/>
        <v>2317157</v>
      </c>
      <c r="C54" s="41">
        <f t="shared" si="4"/>
        <v>2901023</v>
      </c>
      <c r="D54" s="41">
        <f t="shared" si="5"/>
        <v>23</v>
      </c>
      <c r="E54" s="42" t="str">
        <f t="shared" si="1"/>
        <v>AVILES</v>
      </c>
      <c r="F54" s="42">
        <f t="shared" si="6"/>
        <v>4860386</v>
      </c>
      <c r="G54" s="42">
        <f t="shared" si="7"/>
        <v>4682666</v>
      </c>
    </row>
    <row r="55" spans="1:7" x14ac:dyDescent="0.25">
      <c r="A55" s="42" t="str">
        <f t="shared" si="2"/>
        <v>MARIN Y RIA DE PONTEVEDRA</v>
      </c>
      <c r="B55" s="41">
        <f t="shared" si="3"/>
        <v>1926996</v>
      </c>
      <c r="C55" s="41">
        <f t="shared" si="4"/>
        <v>1871553</v>
      </c>
      <c r="D55" s="41">
        <f t="shared" si="5"/>
        <v>26</v>
      </c>
      <c r="E55" s="42" t="str">
        <f t="shared" si="1"/>
        <v>SEVILLA</v>
      </c>
      <c r="F55" s="42">
        <f t="shared" si="6"/>
        <v>4398232</v>
      </c>
      <c r="G55" s="42">
        <f t="shared" si="7"/>
        <v>4427666</v>
      </c>
    </row>
    <row r="56" spans="1:7" x14ac:dyDescent="0.25">
      <c r="A56" s="42" t="str">
        <f t="shared" si="2"/>
        <v>MELILLA</v>
      </c>
      <c r="B56" s="41">
        <f t="shared" si="3"/>
        <v>1005948</v>
      </c>
      <c r="C56" s="41">
        <f t="shared" si="4"/>
        <v>989395</v>
      </c>
      <c r="D56" s="41">
        <f t="shared" si="5"/>
        <v>27</v>
      </c>
      <c r="E56" s="42" t="str">
        <f t="shared" si="1"/>
        <v>VIGO</v>
      </c>
      <c r="F56" s="42">
        <f t="shared" si="6"/>
        <v>4087398</v>
      </c>
      <c r="G56" s="42">
        <f t="shared" si="7"/>
        <v>4185933</v>
      </c>
    </row>
    <row r="57" spans="1:7" x14ac:dyDescent="0.25">
      <c r="A57" s="42" t="str">
        <f t="shared" si="2"/>
        <v>MOTRIL</v>
      </c>
      <c r="B57" s="41">
        <f t="shared" si="3"/>
        <v>1928058</v>
      </c>
      <c r="C57" s="41">
        <f t="shared" si="4"/>
        <v>1957952</v>
      </c>
      <c r="D57" s="41">
        <f t="shared" si="5"/>
        <v>25</v>
      </c>
      <c r="E57" s="42" t="str">
        <f t="shared" si="1"/>
        <v>BAHIA DE CADIZ</v>
      </c>
      <c r="F57" s="42">
        <f t="shared" si="6"/>
        <v>3543330</v>
      </c>
      <c r="G57" s="42">
        <f t="shared" si="7"/>
        <v>3728763</v>
      </c>
    </row>
    <row r="58" spans="1:7" x14ac:dyDescent="0.25">
      <c r="A58" s="42" t="str">
        <f t="shared" si="2"/>
        <v>PASAIA</v>
      </c>
      <c r="B58" s="41">
        <f t="shared" si="3"/>
        <v>3503230</v>
      </c>
      <c r="C58" s="41">
        <f t="shared" si="4"/>
        <v>2955578</v>
      </c>
      <c r="D58" s="41">
        <f t="shared" si="5"/>
        <v>21</v>
      </c>
      <c r="E58" s="42" t="str">
        <f t="shared" si="1"/>
        <v>PASAIA</v>
      </c>
      <c r="F58" s="42">
        <f t="shared" si="6"/>
        <v>3503230</v>
      </c>
      <c r="G58" s="42">
        <f t="shared" si="7"/>
        <v>2955578</v>
      </c>
    </row>
    <row r="59" spans="1:7" x14ac:dyDescent="0.25">
      <c r="A59" s="42" t="str">
        <f t="shared" si="2"/>
        <v>SANTA CRUZ DE TENERIFE</v>
      </c>
      <c r="B59" s="41">
        <f t="shared" si="3"/>
        <v>12411315</v>
      </c>
      <c r="C59" s="41">
        <f t="shared" si="4"/>
        <v>13145624</v>
      </c>
      <c r="D59" s="41">
        <f t="shared" si="5"/>
        <v>13</v>
      </c>
      <c r="E59" s="42" t="str">
        <f t="shared" si="1"/>
        <v>ALICANTE</v>
      </c>
      <c r="F59" s="42">
        <f t="shared" si="6"/>
        <v>2461723</v>
      </c>
      <c r="G59" s="42">
        <f t="shared" si="7"/>
        <v>2348150</v>
      </c>
    </row>
    <row r="60" spans="1:7" x14ac:dyDescent="0.25">
      <c r="A60" s="42" t="str">
        <f t="shared" si="2"/>
        <v>SANTANDER</v>
      </c>
      <c r="B60" s="41">
        <f t="shared" si="3"/>
        <v>5317869</v>
      </c>
      <c r="C60" s="41">
        <f t="shared" si="4"/>
        <v>4979051</v>
      </c>
      <c r="D60" s="41">
        <f t="shared" si="5"/>
        <v>15</v>
      </c>
      <c r="E60" s="42" t="str">
        <f t="shared" si="1"/>
        <v>MALAGA</v>
      </c>
      <c r="F60" s="42">
        <f t="shared" si="6"/>
        <v>2317157</v>
      </c>
      <c r="G60" s="42">
        <f t="shared" si="7"/>
        <v>2901023</v>
      </c>
    </row>
    <row r="61" spans="1:7" x14ac:dyDescent="0.25">
      <c r="A61" s="42" t="str">
        <f t="shared" si="2"/>
        <v>SEVILLA</v>
      </c>
      <c r="B61" s="41">
        <f t="shared" si="3"/>
        <v>4398232</v>
      </c>
      <c r="C61" s="41">
        <f t="shared" si="4"/>
        <v>4427666</v>
      </c>
      <c r="D61" s="41">
        <f t="shared" si="5"/>
        <v>18</v>
      </c>
      <c r="E61" s="42" t="str">
        <f t="shared" si="1"/>
        <v>CEUTA</v>
      </c>
      <c r="F61" s="42">
        <f t="shared" si="6"/>
        <v>2311749</v>
      </c>
      <c r="G61" s="42">
        <f t="shared" si="7"/>
        <v>2511701</v>
      </c>
    </row>
    <row r="62" spans="1:7" x14ac:dyDescent="0.25">
      <c r="A62" s="42" t="str">
        <f t="shared" si="2"/>
        <v>TARRAGONA</v>
      </c>
      <c r="B62" s="41">
        <f t="shared" si="3"/>
        <v>31881574</v>
      </c>
      <c r="C62" s="41">
        <f t="shared" si="4"/>
        <v>28058947</v>
      </c>
      <c r="D62" s="41">
        <f t="shared" si="5"/>
        <v>5</v>
      </c>
      <c r="E62" s="42" t="str">
        <f t="shared" si="1"/>
        <v>MOTRIL</v>
      </c>
      <c r="F62" s="42">
        <f t="shared" si="6"/>
        <v>1928058</v>
      </c>
      <c r="G62" s="42">
        <f t="shared" si="7"/>
        <v>1957952</v>
      </c>
    </row>
    <row r="63" spans="1:7" x14ac:dyDescent="0.25">
      <c r="A63" s="42" t="str">
        <f t="shared" si="2"/>
        <v>VALENCIA</v>
      </c>
      <c r="B63" s="41">
        <f t="shared" si="3"/>
        <v>67019770</v>
      </c>
      <c r="C63" s="41">
        <f t="shared" si="4"/>
        <v>65009905</v>
      </c>
      <c r="D63" s="41">
        <f t="shared" si="5"/>
        <v>2</v>
      </c>
      <c r="E63" s="42" t="str">
        <f t="shared" si="1"/>
        <v>MARIN Y RIA DE PONTEVEDRA</v>
      </c>
      <c r="F63" s="42">
        <f t="shared" si="6"/>
        <v>1926996</v>
      </c>
      <c r="G63" s="42">
        <f t="shared" si="7"/>
        <v>1871553</v>
      </c>
    </row>
    <row r="64" spans="1:7" x14ac:dyDescent="0.25">
      <c r="A64" s="42" t="str">
        <f t="shared" si="2"/>
        <v>VIGO</v>
      </c>
      <c r="B64" s="41">
        <f t="shared" si="3"/>
        <v>4087398</v>
      </c>
      <c r="C64" s="41">
        <f t="shared" si="4"/>
        <v>4185933</v>
      </c>
      <c r="D64" s="41">
        <f t="shared" si="5"/>
        <v>19</v>
      </c>
      <c r="E64" s="42" t="str">
        <f t="shared" si="1"/>
        <v>MELILLA</v>
      </c>
      <c r="F64" s="42">
        <f t="shared" si="6"/>
        <v>1005948</v>
      </c>
      <c r="G64" s="42">
        <f t="shared" si="7"/>
        <v>989395</v>
      </c>
    </row>
    <row r="65" spans="1:7" x14ac:dyDescent="0.25">
      <c r="A65" s="42" t="str">
        <f t="shared" si="2"/>
        <v>VILAGARCIA</v>
      </c>
      <c r="B65" s="41">
        <f t="shared" si="3"/>
        <v>989083</v>
      </c>
      <c r="C65" s="41">
        <f t="shared" si="4"/>
        <v>966491</v>
      </c>
      <c r="D65" s="41">
        <f t="shared" si="5"/>
        <v>28</v>
      </c>
      <c r="E65" s="42" t="str">
        <f t="shared" si="1"/>
        <v>VILAGARCIA</v>
      </c>
      <c r="F65" s="42">
        <f t="shared" si="6"/>
        <v>989083</v>
      </c>
      <c r="G65" s="42">
        <f t="shared" si="7"/>
        <v>966491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7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594210</v>
      </c>
      <c r="C7" s="37">
        <v>1036106</v>
      </c>
      <c r="D7" s="37">
        <v>11407647</v>
      </c>
      <c r="E7" s="37">
        <v>11609992</v>
      </c>
      <c r="F7" s="10">
        <f>((E7*100)/D7)-100</f>
        <v>1.7737663165769391</v>
      </c>
      <c r="G7" s="1"/>
      <c r="H7" s="1"/>
      <c r="I7" s="1"/>
    </row>
    <row r="8" spans="1:12" x14ac:dyDescent="0.25">
      <c r="A8" s="11" t="s">
        <v>45</v>
      </c>
      <c r="B8" s="38">
        <v>152299</v>
      </c>
      <c r="C8" s="38">
        <v>151980</v>
      </c>
      <c r="D8" s="38">
        <v>2337711</v>
      </c>
      <c r="E8" s="38">
        <v>2450694</v>
      </c>
      <c r="F8" s="13">
        <f t="shared" ref="F8:F35" si="0">((E8*100)/D8)-100</f>
        <v>4.8330610584456366</v>
      </c>
      <c r="G8" s="1"/>
      <c r="H8" s="1"/>
      <c r="I8" s="1"/>
    </row>
    <row r="9" spans="1:12" x14ac:dyDescent="0.25">
      <c r="A9" s="8" t="s">
        <v>46</v>
      </c>
      <c r="B9" s="37">
        <v>441864</v>
      </c>
      <c r="C9" s="37">
        <v>532937</v>
      </c>
      <c r="D9" s="37">
        <v>4810704</v>
      </c>
      <c r="E9" s="37">
        <v>5071771</v>
      </c>
      <c r="F9" s="10">
        <f t="shared" si="0"/>
        <v>5.4267940825292982</v>
      </c>
      <c r="G9" s="1"/>
      <c r="H9" s="1"/>
      <c r="I9" s="1"/>
    </row>
    <row r="10" spans="1:12" x14ac:dyDescent="0.25">
      <c r="A10" s="11" t="s">
        <v>47</v>
      </c>
      <c r="B10" s="38">
        <v>328194</v>
      </c>
      <c r="C10" s="38">
        <v>443539</v>
      </c>
      <c r="D10" s="38">
        <v>4625652</v>
      </c>
      <c r="E10" s="38">
        <v>4804191</v>
      </c>
      <c r="F10" s="13">
        <f t="shared" si="0"/>
        <v>3.859758581060575</v>
      </c>
      <c r="G10" s="1"/>
      <c r="H10" s="1"/>
      <c r="I10" s="1"/>
    </row>
    <row r="11" spans="1:12" x14ac:dyDescent="0.25">
      <c r="A11" s="8" t="s">
        <v>48</v>
      </c>
      <c r="B11" s="37">
        <v>7235332</v>
      </c>
      <c r="C11" s="37">
        <v>7091587</v>
      </c>
      <c r="D11" s="37">
        <v>85865259</v>
      </c>
      <c r="E11" s="37">
        <v>87965346</v>
      </c>
      <c r="F11" s="10">
        <f t="shared" si="0"/>
        <v>2.4457935892326361</v>
      </c>
      <c r="G11" s="1"/>
      <c r="H11" s="1"/>
      <c r="I11" s="1"/>
    </row>
    <row r="12" spans="1:12" x14ac:dyDescent="0.25">
      <c r="A12" s="11" t="s">
        <v>49</v>
      </c>
      <c r="B12" s="38">
        <v>280445</v>
      </c>
      <c r="C12" s="38">
        <v>372997</v>
      </c>
      <c r="D12" s="38">
        <v>3583875</v>
      </c>
      <c r="E12" s="38">
        <v>3409913</v>
      </c>
      <c r="F12" s="13">
        <f t="shared" si="0"/>
        <v>-4.8540197412019097</v>
      </c>
      <c r="G12" s="1"/>
      <c r="H12" s="1"/>
      <c r="I12" s="1"/>
    </row>
    <row r="13" spans="1:12" x14ac:dyDescent="0.25">
      <c r="A13" s="8" t="s">
        <v>50</v>
      </c>
      <c r="B13" s="37">
        <v>764656</v>
      </c>
      <c r="C13" s="37">
        <v>884092</v>
      </c>
      <c r="D13" s="37">
        <v>11471149</v>
      </c>
      <c r="E13" s="37">
        <v>12638870</v>
      </c>
      <c r="F13" s="10">
        <f t="shared" si="0"/>
        <v>10.179634141270412</v>
      </c>
      <c r="G13" s="1"/>
      <c r="H13" s="1"/>
      <c r="I13" s="1"/>
    </row>
    <row r="14" spans="1:12" x14ac:dyDescent="0.25">
      <c r="A14" s="11" t="s">
        <v>51</v>
      </c>
      <c r="B14" s="38">
        <v>3041161</v>
      </c>
      <c r="C14" s="38">
        <v>3263294</v>
      </c>
      <c r="D14" s="38">
        <v>41391199</v>
      </c>
      <c r="E14" s="38">
        <v>45313912</v>
      </c>
      <c r="F14" s="13">
        <f t="shared" si="0"/>
        <v>9.4771668730833341</v>
      </c>
      <c r="G14" s="1"/>
      <c r="H14" s="1"/>
      <c r="I14" s="1"/>
    </row>
    <row r="15" spans="1:12" x14ac:dyDescent="0.25">
      <c r="A15" s="8" t="s">
        <v>52</v>
      </c>
      <c r="B15" s="37">
        <v>2478777</v>
      </c>
      <c r="C15" s="37">
        <v>2749359</v>
      </c>
      <c r="D15" s="37">
        <v>29600772</v>
      </c>
      <c r="E15" s="37">
        <v>30820330</v>
      </c>
      <c r="F15" s="10">
        <f t="shared" si="0"/>
        <v>4.1200209237786112</v>
      </c>
      <c r="G15" s="1"/>
      <c r="H15" s="1"/>
      <c r="I15" s="1"/>
    </row>
    <row r="16" spans="1:12" x14ac:dyDescent="0.25">
      <c r="A16" s="11" t="s">
        <v>53</v>
      </c>
      <c r="B16" s="38">
        <v>2711888</v>
      </c>
      <c r="C16" s="38">
        <v>3253403</v>
      </c>
      <c r="D16" s="38">
        <v>29374439</v>
      </c>
      <c r="E16" s="38">
        <v>32445111</v>
      </c>
      <c r="F16" s="13">
        <f t="shared" si="0"/>
        <v>10.453551129946689</v>
      </c>
      <c r="G16" s="1"/>
      <c r="H16" s="1"/>
      <c r="I16" s="1"/>
    </row>
    <row r="17" spans="1:9" x14ac:dyDescent="0.25">
      <c r="A17" s="8" t="s">
        <v>54</v>
      </c>
      <c r="B17" s="37">
        <v>1078139</v>
      </c>
      <c r="C17" s="37">
        <v>1259602</v>
      </c>
      <c r="D17" s="37">
        <v>13879800</v>
      </c>
      <c r="E17" s="37">
        <v>15590256</v>
      </c>
      <c r="F17" s="10">
        <f t="shared" si="0"/>
        <v>12.323347598668562</v>
      </c>
      <c r="G17" s="1"/>
      <c r="H17" s="1"/>
      <c r="I17" s="1"/>
    </row>
    <row r="18" spans="1:9" x14ac:dyDescent="0.25">
      <c r="A18" s="11" t="s">
        <v>55</v>
      </c>
      <c r="B18" s="38">
        <v>139241</v>
      </c>
      <c r="C18" s="38">
        <v>119869</v>
      </c>
      <c r="D18" s="38">
        <v>1893843</v>
      </c>
      <c r="E18" s="38">
        <v>1762741</v>
      </c>
      <c r="F18" s="13">
        <f t="shared" si="0"/>
        <v>-6.9225379294904599</v>
      </c>
      <c r="G18" s="1"/>
      <c r="H18" s="1"/>
      <c r="I18" s="1"/>
    </row>
    <row r="19" spans="1:9" x14ac:dyDescent="0.25">
      <c r="A19" s="8" t="s">
        <v>56</v>
      </c>
      <c r="B19" s="37">
        <v>980987</v>
      </c>
      <c r="C19" s="37">
        <v>1321461</v>
      </c>
      <c r="D19" s="37">
        <v>12511478</v>
      </c>
      <c r="E19" s="37">
        <v>13053105</v>
      </c>
      <c r="F19" s="10">
        <f t="shared" si="0"/>
        <v>4.3290409014826281</v>
      </c>
      <c r="G19" s="1"/>
      <c r="H19" s="1"/>
      <c r="I19" s="1"/>
    </row>
    <row r="20" spans="1:9" x14ac:dyDescent="0.25">
      <c r="A20" s="11" t="s">
        <v>57</v>
      </c>
      <c r="B20" s="38">
        <v>1439772</v>
      </c>
      <c r="C20" s="38">
        <v>1340791</v>
      </c>
      <c r="D20" s="38">
        <v>17768033</v>
      </c>
      <c r="E20" s="38">
        <v>18896859</v>
      </c>
      <c r="F20" s="13">
        <f t="shared" si="0"/>
        <v>6.3531286777776756</v>
      </c>
      <c r="G20" s="1"/>
      <c r="H20" s="1"/>
      <c r="I20" s="1"/>
    </row>
    <row r="21" spans="1:9" x14ac:dyDescent="0.25">
      <c r="A21" s="8" t="s">
        <v>58</v>
      </c>
      <c r="B21" s="37">
        <v>3270462</v>
      </c>
      <c r="C21" s="37">
        <v>2351629</v>
      </c>
      <c r="D21" s="37">
        <v>26369503</v>
      </c>
      <c r="E21" s="37">
        <v>27246080</v>
      </c>
      <c r="F21" s="10">
        <f t="shared" si="0"/>
        <v>3.3242075135052858</v>
      </c>
      <c r="G21" s="1"/>
      <c r="H21" s="1"/>
      <c r="I21" s="1"/>
    </row>
    <row r="22" spans="1:9" x14ac:dyDescent="0.25">
      <c r="A22" s="11" t="s">
        <v>59</v>
      </c>
      <c r="B22" s="38">
        <v>1521318</v>
      </c>
      <c r="C22" s="38">
        <v>1721697</v>
      </c>
      <c r="D22" s="38">
        <v>19418499</v>
      </c>
      <c r="E22" s="38">
        <v>20069702</v>
      </c>
      <c r="F22" s="13">
        <f t="shared" si="0"/>
        <v>3.353518724593485</v>
      </c>
      <c r="G22" s="1"/>
      <c r="H22" s="1"/>
      <c r="I22" s="1"/>
    </row>
    <row r="23" spans="1:9" x14ac:dyDescent="0.25">
      <c r="A23" s="8" t="s">
        <v>60</v>
      </c>
      <c r="B23" s="37">
        <v>278121</v>
      </c>
      <c r="C23" s="37">
        <v>194390</v>
      </c>
      <c r="D23" s="37">
        <v>2798794</v>
      </c>
      <c r="E23" s="37">
        <v>2215731</v>
      </c>
      <c r="F23" s="10">
        <f t="shared" si="0"/>
        <v>-20.832651492035495</v>
      </c>
      <c r="G23" s="1"/>
      <c r="H23" s="1"/>
      <c r="I23" s="1"/>
    </row>
    <row r="24" spans="1:9" x14ac:dyDescent="0.25">
      <c r="A24" s="11" t="s">
        <v>61</v>
      </c>
      <c r="B24" s="38">
        <v>151933</v>
      </c>
      <c r="C24" s="38">
        <v>152968</v>
      </c>
      <c r="D24" s="38">
        <v>1842874</v>
      </c>
      <c r="E24" s="38">
        <v>1900463</v>
      </c>
      <c r="F24" s="13">
        <f t="shared" si="0"/>
        <v>3.1249559112560092</v>
      </c>
      <c r="G24" s="1"/>
      <c r="H24" s="1"/>
      <c r="I24" s="1"/>
    </row>
    <row r="25" spans="1:9" x14ac:dyDescent="0.25">
      <c r="A25" s="8" t="s">
        <v>62</v>
      </c>
      <c r="B25" s="37">
        <v>79473</v>
      </c>
      <c r="C25" s="37">
        <v>76623</v>
      </c>
      <c r="D25" s="37">
        <v>965731</v>
      </c>
      <c r="E25" s="37">
        <v>983272</v>
      </c>
      <c r="F25" s="10">
        <f t="shared" si="0"/>
        <v>1.8163443029166473</v>
      </c>
      <c r="G25" s="1"/>
      <c r="H25" s="1"/>
      <c r="I25" s="1"/>
    </row>
    <row r="26" spans="1:9" x14ac:dyDescent="0.25">
      <c r="A26" s="11" t="s">
        <v>63</v>
      </c>
      <c r="B26" s="38">
        <v>147973</v>
      </c>
      <c r="C26" s="38">
        <v>176260</v>
      </c>
      <c r="D26" s="38">
        <v>1923303</v>
      </c>
      <c r="E26" s="38">
        <v>1897865</v>
      </c>
      <c r="F26" s="13">
        <f t="shared" si="0"/>
        <v>-1.3226205127325272</v>
      </c>
      <c r="G26" s="1"/>
      <c r="H26" s="1"/>
      <c r="I26" s="1"/>
    </row>
    <row r="27" spans="1:9" x14ac:dyDescent="0.25">
      <c r="A27" s="8" t="s">
        <v>64</v>
      </c>
      <c r="B27" s="37">
        <v>304952</v>
      </c>
      <c r="C27" s="37">
        <v>327792</v>
      </c>
      <c r="D27" s="37">
        <v>2906009</v>
      </c>
      <c r="E27" s="37">
        <v>3452197</v>
      </c>
      <c r="F27" s="10">
        <f t="shared" si="0"/>
        <v>18.795124172017367</v>
      </c>
      <c r="G27" s="1"/>
      <c r="H27" s="1"/>
      <c r="I27" s="1"/>
    </row>
    <row r="28" spans="1:9" x14ac:dyDescent="0.25">
      <c r="A28" s="11" t="s">
        <v>65</v>
      </c>
      <c r="B28" s="38">
        <v>894019</v>
      </c>
      <c r="C28" s="38">
        <v>954437</v>
      </c>
      <c r="D28" s="38">
        <v>12273384</v>
      </c>
      <c r="E28" s="38">
        <v>11680678</v>
      </c>
      <c r="F28" s="13">
        <f t="shared" si="0"/>
        <v>-4.8291978805519307</v>
      </c>
      <c r="G28" s="1"/>
      <c r="H28" s="1"/>
      <c r="I28" s="1"/>
    </row>
    <row r="29" spans="1:9" x14ac:dyDescent="0.25">
      <c r="A29" s="8" t="s">
        <v>66</v>
      </c>
      <c r="B29" s="37">
        <v>417738</v>
      </c>
      <c r="C29" s="37">
        <v>359972</v>
      </c>
      <c r="D29" s="37">
        <v>4928746</v>
      </c>
      <c r="E29" s="37">
        <v>5270391</v>
      </c>
      <c r="F29" s="10">
        <f t="shared" si="0"/>
        <v>6.9316820140457622</v>
      </c>
      <c r="G29" s="1"/>
      <c r="H29" s="1"/>
      <c r="I29" s="1"/>
    </row>
    <row r="30" spans="1:9" x14ac:dyDescent="0.25">
      <c r="A30" s="11" t="s">
        <v>67</v>
      </c>
      <c r="B30" s="38">
        <v>327018</v>
      </c>
      <c r="C30" s="38">
        <v>378180</v>
      </c>
      <c r="D30" s="38">
        <v>4386290</v>
      </c>
      <c r="E30" s="38">
        <v>4371201</v>
      </c>
      <c r="F30" s="13">
        <f t="shared" si="0"/>
        <v>-0.34400370244557621</v>
      </c>
      <c r="G30" s="1"/>
      <c r="H30" s="1"/>
      <c r="I30" s="1"/>
    </row>
    <row r="31" spans="1:9" x14ac:dyDescent="0.25">
      <c r="A31" s="8" t="s">
        <v>68</v>
      </c>
      <c r="B31" s="37">
        <v>2068082</v>
      </c>
      <c r="C31" s="37">
        <v>3101262</v>
      </c>
      <c r="D31" s="37">
        <v>27889362</v>
      </c>
      <c r="E31" s="37">
        <v>31771960</v>
      </c>
      <c r="F31" s="10">
        <f t="shared" si="0"/>
        <v>13.921429970323459</v>
      </c>
      <c r="G31" s="1"/>
      <c r="H31" s="1"/>
      <c r="I31" s="1"/>
    </row>
    <row r="32" spans="1:9" x14ac:dyDescent="0.25">
      <c r="A32" s="11" t="s">
        <v>69</v>
      </c>
      <c r="B32" s="38">
        <v>5482243</v>
      </c>
      <c r="C32" s="38">
        <v>5719139</v>
      </c>
      <c r="D32" s="38">
        <v>64553077</v>
      </c>
      <c r="E32" s="38">
        <v>66628663</v>
      </c>
      <c r="F32" s="13">
        <f t="shared" si="0"/>
        <v>3.2153169089058338</v>
      </c>
      <c r="G32" s="1"/>
      <c r="H32" s="1"/>
      <c r="I32" s="1"/>
    </row>
    <row r="33" spans="1:9" x14ac:dyDescent="0.25">
      <c r="A33" s="8" t="s">
        <v>70</v>
      </c>
      <c r="B33" s="37">
        <v>312511</v>
      </c>
      <c r="C33" s="37">
        <v>314513</v>
      </c>
      <c r="D33" s="37">
        <v>3886763</v>
      </c>
      <c r="E33" s="37">
        <v>3797499</v>
      </c>
      <c r="F33" s="10">
        <f t="shared" si="0"/>
        <v>-2.2966154612462901</v>
      </c>
      <c r="G33" s="1"/>
      <c r="H33" s="1"/>
      <c r="I33" s="1"/>
    </row>
    <row r="34" spans="1:9" x14ac:dyDescent="0.25">
      <c r="A34" s="11" t="s">
        <v>71</v>
      </c>
      <c r="B34" s="38">
        <v>75600</v>
      </c>
      <c r="C34" s="38">
        <v>63466</v>
      </c>
      <c r="D34" s="38">
        <v>962788</v>
      </c>
      <c r="E34" s="38">
        <v>983278</v>
      </c>
      <c r="F34" s="13">
        <f t="shared" si="0"/>
        <v>2.1281943688537837</v>
      </c>
      <c r="G34" s="1"/>
      <c r="H34" s="1"/>
      <c r="I34" s="1"/>
    </row>
    <row r="35" spans="1:9" x14ac:dyDescent="0.25">
      <c r="A35" s="14" t="s">
        <v>72</v>
      </c>
      <c r="B35" s="15">
        <f>SUM(B7:B34)</f>
        <v>36998408</v>
      </c>
      <c r="C35" s="15">
        <f t="shared" ref="C35:E35" si="1">SUM(C7:C34)</f>
        <v>39713345</v>
      </c>
      <c r="D35" s="15">
        <f t="shared" si="1"/>
        <v>445626684</v>
      </c>
      <c r="E35" s="15">
        <f t="shared" si="1"/>
        <v>468102071</v>
      </c>
      <c r="F35" s="16">
        <f t="shared" si="0"/>
        <v>5.0435460458198236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11609992</v>
      </c>
      <c r="C38" s="41">
        <f>D7</f>
        <v>11407647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87965346</v>
      </c>
      <c r="G38" s="42">
        <f>LOOKUP(E38,$A$38:$A$65,$C$38:$C$65)</f>
        <v>85865259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2450694</v>
      </c>
      <c r="C39" s="41">
        <f t="shared" ref="C39:C65" si="5">D8</f>
        <v>2337711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66628663</v>
      </c>
      <c r="G39" s="42">
        <f t="shared" ref="G39:G65" si="8">LOOKUP(E39,$A$38:$A$65,$C$38:$C$65)</f>
        <v>64553077</v>
      </c>
    </row>
    <row r="40" spans="1:9" x14ac:dyDescent="0.25">
      <c r="A40" s="42" t="str">
        <f t="shared" si="3"/>
        <v>ALMERIA</v>
      </c>
      <c r="B40" s="41">
        <f t="shared" si="4"/>
        <v>5071771</v>
      </c>
      <c r="C40" s="41">
        <f t="shared" si="5"/>
        <v>4810704</v>
      </c>
      <c r="D40" s="41">
        <f t="shared" si="6"/>
        <v>16</v>
      </c>
      <c r="E40" s="42" t="str">
        <f t="shared" si="2"/>
        <v>BARCELONA</v>
      </c>
      <c r="F40" s="42">
        <f t="shared" si="7"/>
        <v>45313912</v>
      </c>
      <c r="G40" s="42">
        <f t="shared" si="8"/>
        <v>41391199</v>
      </c>
    </row>
    <row r="41" spans="1:9" x14ac:dyDescent="0.25">
      <c r="A41" s="42" t="str">
        <f t="shared" si="3"/>
        <v>AVILES</v>
      </c>
      <c r="B41" s="41">
        <f t="shared" si="4"/>
        <v>4804191</v>
      </c>
      <c r="C41" s="41">
        <f t="shared" si="5"/>
        <v>4625652</v>
      </c>
      <c r="D41" s="41">
        <f t="shared" si="6"/>
        <v>17</v>
      </c>
      <c r="E41" s="42" t="str">
        <f t="shared" si="2"/>
        <v>CARTAGENA</v>
      </c>
      <c r="F41" s="42">
        <f t="shared" si="7"/>
        <v>32445111</v>
      </c>
      <c r="G41" s="42">
        <f t="shared" si="8"/>
        <v>29374439</v>
      </c>
    </row>
    <row r="42" spans="1:9" x14ac:dyDescent="0.25">
      <c r="A42" s="42" t="str">
        <f t="shared" si="3"/>
        <v>BAHIA DE ALGECIRAS</v>
      </c>
      <c r="B42" s="41">
        <f t="shared" si="4"/>
        <v>87965346</v>
      </c>
      <c r="C42" s="41">
        <f t="shared" si="5"/>
        <v>85865259</v>
      </c>
      <c r="D42" s="41">
        <f t="shared" si="6"/>
        <v>1</v>
      </c>
      <c r="E42" s="42" t="str">
        <f t="shared" si="2"/>
        <v>TARRAGONA</v>
      </c>
      <c r="F42" s="42">
        <f t="shared" si="7"/>
        <v>31771960</v>
      </c>
      <c r="G42" s="42">
        <f t="shared" si="8"/>
        <v>27889362</v>
      </c>
    </row>
    <row r="43" spans="1:9" x14ac:dyDescent="0.25">
      <c r="A43" s="42" t="str">
        <f t="shared" si="3"/>
        <v>BAHIA DE CADIZ</v>
      </c>
      <c r="B43" s="41">
        <f t="shared" si="4"/>
        <v>3409913</v>
      </c>
      <c r="C43" s="41">
        <f t="shared" si="5"/>
        <v>3583875</v>
      </c>
      <c r="D43" s="41">
        <f t="shared" si="6"/>
        <v>21</v>
      </c>
      <c r="E43" s="42" t="str">
        <f t="shared" si="2"/>
        <v>BILBAO</v>
      </c>
      <c r="F43" s="42">
        <f t="shared" si="7"/>
        <v>30820330</v>
      </c>
      <c r="G43" s="42">
        <f t="shared" si="8"/>
        <v>29600772</v>
      </c>
    </row>
    <row r="44" spans="1:9" x14ac:dyDescent="0.25">
      <c r="A44" s="42" t="str">
        <f t="shared" si="3"/>
        <v>BALEARES</v>
      </c>
      <c r="B44" s="41">
        <f t="shared" si="4"/>
        <v>12638870</v>
      </c>
      <c r="C44" s="41">
        <f t="shared" si="5"/>
        <v>11471149</v>
      </c>
      <c r="D44" s="41">
        <f t="shared" si="6"/>
        <v>12</v>
      </c>
      <c r="E44" s="42" t="str">
        <f t="shared" si="2"/>
        <v>HUELVA</v>
      </c>
      <c r="F44" s="42">
        <f t="shared" si="7"/>
        <v>27246080</v>
      </c>
      <c r="G44" s="42">
        <f t="shared" si="8"/>
        <v>26369503</v>
      </c>
    </row>
    <row r="45" spans="1:9" x14ac:dyDescent="0.25">
      <c r="A45" s="42" t="str">
        <f t="shared" si="3"/>
        <v>BARCELONA</v>
      </c>
      <c r="B45" s="41">
        <f t="shared" si="4"/>
        <v>45313912</v>
      </c>
      <c r="C45" s="41">
        <f t="shared" si="5"/>
        <v>41391199</v>
      </c>
      <c r="D45" s="41">
        <f t="shared" si="6"/>
        <v>3</v>
      </c>
      <c r="E45" s="42" t="str">
        <f t="shared" si="2"/>
        <v>LAS PALMAS</v>
      </c>
      <c r="F45" s="42">
        <f t="shared" si="7"/>
        <v>20069702</v>
      </c>
      <c r="G45" s="42">
        <f t="shared" si="8"/>
        <v>19418499</v>
      </c>
    </row>
    <row r="46" spans="1:9" x14ac:dyDescent="0.25">
      <c r="A46" s="42" t="str">
        <f t="shared" si="3"/>
        <v>BILBAO</v>
      </c>
      <c r="B46" s="41">
        <f t="shared" si="4"/>
        <v>30820330</v>
      </c>
      <c r="C46" s="41">
        <f t="shared" si="5"/>
        <v>29600772</v>
      </c>
      <c r="D46" s="41">
        <f t="shared" si="6"/>
        <v>6</v>
      </c>
      <c r="E46" s="42" t="str">
        <f t="shared" si="2"/>
        <v>GIJON</v>
      </c>
      <c r="F46" s="42">
        <f t="shared" si="7"/>
        <v>18896859</v>
      </c>
      <c r="G46" s="42">
        <f t="shared" si="8"/>
        <v>17768033</v>
      </c>
    </row>
    <row r="47" spans="1:9" x14ac:dyDescent="0.25">
      <c r="A47" s="42" t="str">
        <f t="shared" si="3"/>
        <v>CARTAGENA</v>
      </c>
      <c r="B47" s="41">
        <f t="shared" si="4"/>
        <v>32445111</v>
      </c>
      <c r="C47" s="41">
        <f t="shared" si="5"/>
        <v>29374439</v>
      </c>
      <c r="D47" s="41">
        <f t="shared" si="6"/>
        <v>4</v>
      </c>
      <c r="E47" s="42" t="str">
        <f t="shared" si="2"/>
        <v>CASTELLON</v>
      </c>
      <c r="F47" s="42">
        <f t="shared" si="7"/>
        <v>15590256</v>
      </c>
      <c r="G47" s="42">
        <f t="shared" si="8"/>
        <v>13879800</v>
      </c>
    </row>
    <row r="48" spans="1:9" x14ac:dyDescent="0.25">
      <c r="A48" s="42" t="str">
        <f t="shared" si="3"/>
        <v>CASTELLON</v>
      </c>
      <c r="B48" s="41">
        <f t="shared" si="4"/>
        <v>15590256</v>
      </c>
      <c r="C48" s="41">
        <f t="shared" si="5"/>
        <v>13879800</v>
      </c>
      <c r="D48" s="41">
        <f t="shared" si="6"/>
        <v>10</v>
      </c>
      <c r="E48" s="42" t="str">
        <f t="shared" si="2"/>
        <v>FERROL-SAN CIBRAO</v>
      </c>
      <c r="F48" s="42">
        <f t="shared" si="7"/>
        <v>13053105</v>
      </c>
      <c r="G48" s="42">
        <f t="shared" si="8"/>
        <v>12511478</v>
      </c>
    </row>
    <row r="49" spans="1:7" x14ac:dyDescent="0.25">
      <c r="A49" s="42" t="str">
        <f t="shared" si="3"/>
        <v>CEUTA</v>
      </c>
      <c r="B49" s="41">
        <f t="shared" si="4"/>
        <v>1762741</v>
      </c>
      <c r="C49" s="41">
        <f t="shared" si="5"/>
        <v>1893843</v>
      </c>
      <c r="D49" s="41">
        <f t="shared" si="6"/>
        <v>26</v>
      </c>
      <c r="E49" s="42" t="str">
        <f t="shared" si="2"/>
        <v>BALEARES</v>
      </c>
      <c r="F49" s="42">
        <f t="shared" si="7"/>
        <v>12638870</v>
      </c>
      <c r="G49" s="42">
        <f t="shared" si="8"/>
        <v>11471149</v>
      </c>
    </row>
    <row r="50" spans="1:7" x14ac:dyDescent="0.25">
      <c r="A50" s="42" t="str">
        <f t="shared" si="3"/>
        <v>FERROL-SAN CIBRAO</v>
      </c>
      <c r="B50" s="41">
        <f t="shared" si="4"/>
        <v>13053105</v>
      </c>
      <c r="C50" s="41">
        <f t="shared" si="5"/>
        <v>12511478</v>
      </c>
      <c r="D50" s="41">
        <f t="shared" si="6"/>
        <v>11</v>
      </c>
      <c r="E50" s="42" t="str">
        <f t="shared" si="2"/>
        <v>SANTA CRUZ DE TENERIFE</v>
      </c>
      <c r="F50" s="42">
        <f t="shared" si="7"/>
        <v>11680678</v>
      </c>
      <c r="G50" s="42">
        <f t="shared" si="8"/>
        <v>12273384</v>
      </c>
    </row>
    <row r="51" spans="1:7" x14ac:dyDescent="0.25">
      <c r="A51" s="42" t="str">
        <f t="shared" si="3"/>
        <v>GIJON</v>
      </c>
      <c r="B51" s="41">
        <f t="shared" si="4"/>
        <v>18896859</v>
      </c>
      <c r="C51" s="41">
        <f t="shared" si="5"/>
        <v>17768033</v>
      </c>
      <c r="D51" s="41">
        <f t="shared" si="6"/>
        <v>9</v>
      </c>
      <c r="E51" s="42" t="str">
        <f t="shared" si="2"/>
        <v>A CORUÑA</v>
      </c>
      <c r="F51" s="42">
        <f t="shared" si="7"/>
        <v>11609992</v>
      </c>
      <c r="G51" s="42">
        <f t="shared" si="8"/>
        <v>11407647</v>
      </c>
    </row>
    <row r="52" spans="1:7" x14ac:dyDescent="0.25">
      <c r="A52" s="42" t="str">
        <f t="shared" si="3"/>
        <v>HUELVA</v>
      </c>
      <c r="B52" s="41">
        <f t="shared" si="4"/>
        <v>27246080</v>
      </c>
      <c r="C52" s="41">
        <f t="shared" si="5"/>
        <v>26369503</v>
      </c>
      <c r="D52" s="41">
        <f t="shared" si="6"/>
        <v>7</v>
      </c>
      <c r="E52" s="42" t="str">
        <f t="shared" si="2"/>
        <v>SANTANDER</v>
      </c>
      <c r="F52" s="42">
        <f t="shared" si="7"/>
        <v>5270391</v>
      </c>
      <c r="G52" s="42">
        <f t="shared" si="8"/>
        <v>4928746</v>
      </c>
    </row>
    <row r="53" spans="1:7" x14ac:dyDescent="0.25">
      <c r="A53" s="42" t="str">
        <f t="shared" si="3"/>
        <v>LAS PALMAS</v>
      </c>
      <c r="B53" s="41">
        <f t="shared" si="4"/>
        <v>20069702</v>
      </c>
      <c r="C53" s="41">
        <f t="shared" si="5"/>
        <v>19418499</v>
      </c>
      <c r="D53" s="41">
        <f t="shared" si="6"/>
        <v>8</v>
      </c>
      <c r="E53" s="42" t="str">
        <f t="shared" si="2"/>
        <v>ALMERIA</v>
      </c>
      <c r="F53" s="42">
        <f t="shared" si="7"/>
        <v>5071771</v>
      </c>
      <c r="G53" s="42">
        <f t="shared" si="8"/>
        <v>4810704</v>
      </c>
    </row>
    <row r="54" spans="1:7" x14ac:dyDescent="0.25">
      <c r="A54" s="42" t="str">
        <f t="shared" si="3"/>
        <v>MALAGA</v>
      </c>
      <c r="B54" s="41">
        <f t="shared" si="4"/>
        <v>2215731</v>
      </c>
      <c r="C54" s="41">
        <f t="shared" si="5"/>
        <v>2798794</v>
      </c>
      <c r="D54" s="41">
        <f t="shared" si="6"/>
        <v>23</v>
      </c>
      <c r="E54" s="42" t="str">
        <f t="shared" si="2"/>
        <v>AVILES</v>
      </c>
      <c r="F54" s="42">
        <f t="shared" si="7"/>
        <v>4804191</v>
      </c>
      <c r="G54" s="42">
        <f t="shared" si="8"/>
        <v>4625652</v>
      </c>
    </row>
    <row r="55" spans="1:7" x14ac:dyDescent="0.25">
      <c r="A55" s="42" t="str">
        <f t="shared" si="3"/>
        <v>MARIN Y RIA DE PONTEVEDRA</v>
      </c>
      <c r="B55" s="41">
        <f t="shared" si="4"/>
        <v>1900463</v>
      </c>
      <c r="C55" s="41">
        <f t="shared" si="5"/>
        <v>1842874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4371201</v>
      </c>
      <c r="G55" s="42">
        <f t="shared" si="8"/>
        <v>4386290</v>
      </c>
    </row>
    <row r="56" spans="1:7" x14ac:dyDescent="0.25">
      <c r="A56" s="42" t="str">
        <f t="shared" si="3"/>
        <v>MELILLA</v>
      </c>
      <c r="B56" s="41">
        <f t="shared" si="4"/>
        <v>983272</v>
      </c>
      <c r="C56" s="41">
        <f t="shared" si="5"/>
        <v>965731</v>
      </c>
      <c r="D56" s="41">
        <f t="shared" si="6"/>
        <v>28</v>
      </c>
      <c r="E56" s="42" t="str">
        <f t="shared" si="2"/>
        <v>VIGO</v>
      </c>
      <c r="F56" s="42">
        <f t="shared" si="9"/>
        <v>3797499</v>
      </c>
      <c r="G56" s="42">
        <f t="shared" si="8"/>
        <v>3886763</v>
      </c>
    </row>
    <row r="57" spans="1:7" x14ac:dyDescent="0.25">
      <c r="A57" s="42" t="str">
        <f t="shared" si="3"/>
        <v>MOTRIL</v>
      </c>
      <c r="B57" s="41">
        <f t="shared" si="4"/>
        <v>1897865</v>
      </c>
      <c r="C57" s="41">
        <f t="shared" si="5"/>
        <v>1923303</v>
      </c>
      <c r="D57" s="41">
        <f t="shared" si="6"/>
        <v>25</v>
      </c>
      <c r="E57" s="42" t="str">
        <f t="shared" si="2"/>
        <v>PASAIA</v>
      </c>
      <c r="F57" s="42">
        <f t="shared" si="9"/>
        <v>3452197</v>
      </c>
      <c r="G57" s="42">
        <f t="shared" si="8"/>
        <v>2906009</v>
      </c>
    </row>
    <row r="58" spans="1:7" x14ac:dyDescent="0.25">
      <c r="A58" s="42" t="str">
        <f t="shared" si="3"/>
        <v>PASAIA</v>
      </c>
      <c r="B58" s="41">
        <f t="shared" si="4"/>
        <v>3452197</v>
      </c>
      <c r="C58" s="41">
        <f t="shared" si="5"/>
        <v>2906009</v>
      </c>
      <c r="D58" s="41">
        <f t="shared" si="6"/>
        <v>20</v>
      </c>
      <c r="E58" s="42" t="str">
        <f t="shared" si="2"/>
        <v>BAHIA DE CADIZ</v>
      </c>
      <c r="F58" s="42">
        <f t="shared" si="9"/>
        <v>3409913</v>
      </c>
      <c r="G58" s="42">
        <f t="shared" si="8"/>
        <v>3583875</v>
      </c>
    </row>
    <row r="59" spans="1:7" x14ac:dyDescent="0.25">
      <c r="A59" s="42" t="str">
        <f t="shared" si="3"/>
        <v>SANTA CRUZ DE TENERIFE</v>
      </c>
      <c r="B59" s="41">
        <f t="shared" si="4"/>
        <v>11680678</v>
      </c>
      <c r="C59" s="41">
        <f t="shared" si="5"/>
        <v>12273384</v>
      </c>
      <c r="D59" s="41">
        <f t="shared" si="6"/>
        <v>13</v>
      </c>
      <c r="E59" s="42" t="str">
        <f t="shared" si="2"/>
        <v>ALICANTE</v>
      </c>
      <c r="F59" s="42">
        <f t="shared" si="9"/>
        <v>2450694</v>
      </c>
      <c r="G59" s="42">
        <f t="shared" si="8"/>
        <v>2337711</v>
      </c>
    </row>
    <row r="60" spans="1:7" x14ac:dyDescent="0.25">
      <c r="A60" s="42" t="str">
        <f t="shared" si="3"/>
        <v>SANTANDER</v>
      </c>
      <c r="B60" s="41">
        <f t="shared" si="4"/>
        <v>5270391</v>
      </c>
      <c r="C60" s="41">
        <f t="shared" si="5"/>
        <v>4928746</v>
      </c>
      <c r="D60" s="41">
        <f t="shared" si="6"/>
        <v>15</v>
      </c>
      <c r="E60" s="42" t="str">
        <f t="shared" si="2"/>
        <v>MALAGA</v>
      </c>
      <c r="F60" s="42">
        <f t="shared" si="9"/>
        <v>2215731</v>
      </c>
      <c r="G60" s="42">
        <f t="shared" si="8"/>
        <v>2798794</v>
      </c>
    </row>
    <row r="61" spans="1:7" x14ac:dyDescent="0.25">
      <c r="A61" s="42" t="str">
        <f t="shared" si="3"/>
        <v>SEVILLA</v>
      </c>
      <c r="B61" s="41">
        <f t="shared" si="4"/>
        <v>4371201</v>
      </c>
      <c r="C61" s="41">
        <f t="shared" si="5"/>
        <v>4386290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1900463</v>
      </c>
      <c r="G61" s="42">
        <f t="shared" si="8"/>
        <v>1842874</v>
      </c>
    </row>
    <row r="62" spans="1:7" x14ac:dyDescent="0.25">
      <c r="A62" s="42" t="str">
        <f t="shared" si="3"/>
        <v>TARRAGONA</v>
      </c>
      <c r="B62" s="41">
        <f t="shared" si="4"/>
        <v>31771960</v>
      </c>
      <c r="C62" s="41">
        <f t="shared" si="5"/>
        <v>27889362</v>
      </c>
      <c r="D62" s="41">
        <f t="shared" si="6"/>
        <v>5</v>
      </c>
      <c r="E62" s="42" t="str">
        <f t="shared" si="2"/>
        <v>MOTRIL</v>
      </c>
      <c r="F62" s="42">
        <f t="shared" si="9"/>
        <v>1897865</v>
      </c>
      <c r="G62" s="42">
        <f t="shared" si="8"/>
        <v>1923303</v>
      </c>
    </row>
    <row r="63" spans="1:7" x14ac:dyDescent="0.25">
      <c r="A63" s="42" t="str">
        <f t="shared" si="3"/>
        <v>VALENCIA</v>
      </c>
      <c r="B63" s="41">
        <f t="shared" si="4"/>
        <v>66628663</v>
      </c>
      <c r="C63" s="41">
        <f t="shared" si="5"/>
        <v>64553077</v>
      </c>
      <c r="D63" s="41">
        <f t="shared" si="6"/>
        <v>2</v>
      </c>
      <c r="E63" s="42" t="str">
        <f t="shared" si="2"/>
        <v>CEUTA</v>
      </c>
      <c r="F63" s="42">
        <f t="shared" si="9"/>
        <v>1762741</v>
      </c>
      <c r="G63" s="42">
        <f t="shared" si="8"/>
        <v>1893843</v>
      </c>
    </row>
    <row r="64" spans="1:7" x14ac:dyDescent="0.25">
      <c r="A64" s="42" t="str">
        <f t="shared" si="3"/>
        <v>VIGO</v>
      </c>
      <c r="B64" s="41">
        <f t="shared" si="4"/>
        <v>3797499</v>
      </c>
      <c r="C64" s="41">
        <f t="shared" si="5"/>
        <v>3886763</v>
      </c>
      <c r="D64" s="41">
        <f t="shared" si="6"/>
        <v>19</v>
      </c>
      <c r="E64" s="42" t="str">
        <f t="shared" si="2"/>
        <v>VILAGARCIA</v>
      </c>
      <c r="F64" s="42">
        <f t="shared" si="9"/>
        <v>983278</v>
      </c>
      <c r="G64" s="42">
        <f t="shared" si="8"/>
        <v>962788</v>
      </c>
    </row>
    <row r="65" spans="1:7" x14ac:dyDescent="0.25">
      <c r="A65" s="42" t="str">
        <f t="shared" si="3"/>
        <v>VILAGARCIA</v>
      </c>
      <c r="B65" s="41">
        <f t="shared" si="4"/>
        <v>983278</v>
      </c>
      <c r="C65" s="41">
        <f t="shared" si="5"/>
        <v>962788</v>
      </c>
      <c r="D65" s="41">
        <f t="shared" si="6"/>
        <v>27</v>
      </c>
      <c r="E65" s="42" t="str">
        <f t="shared" si="2"/>
        <v>MELILLA</v>
      </c>
      <c r="F65" s="42">
        <f t="shared" si="9"/>
        <v>983272</v>
      </c>
      <c r="G65" s="42">
        <f t="shared" si="8"/>
        <v>965731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195674</v>
      </c>
      <c r="C7" s="37">
        <v>534470</v>
      </c>
      <c r="D7" s="37">
        <v>6560700</v>
      </c>
      <c r="E7" s="37">
        <v>6255873</v>
      </c>
      <c r="F7" s="10">
        <f>((E7*100)/D7)-100</f>
        <v>-4.6462572591339324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5497</v>
      </c>
      <c r="D8" s="38">
        <v>60623</v>
      </c>
      <c r="E8" s="38">
        <v>59353</v>
      </c>
      <c r="F8" s="13">
        <f t="shared" ref="F8:F35" si="0">((E8*100)/D8)-100</f>
        <v>-2.0949144714052466</v>
      </c>
      <c r="G8" s="1"/>
      <c r="H8" s="1"/>
      <c r="I8" s="1"/>
    </row>
    <row r="9" spans="1:12" x14ac:dyDescent="0.25">
      <c r="A9" s="8" t="s">
        <v>46</v>
      </c>
      <c r="B9" s="37">
        <v>3073</v>
      </c>
      <c r="C9" s="37">
        <v>0</v>
      </c>
      <c r="D9" s="37">
        <v>13421</v>
      </c>
      <c r="E9" s="37">
        <v>12451</v>
      </c>
      <c r="F9" s="10">
        <f t="shared" si="0"/>
        <v>-7.2274793234483212</v>
      </c>
      <c r="G9" s="1"/>
      <c r="H9" s="1"/>
      <c r="I9" s="1"/>
    </row>
    <row r="10" spans="1:12" x14ac:dyDescent="0.25">
      <c r="A10" s="11" t="s">
        <v>47</v>
      </c>
      <c r="B10" s="38">
        <v>35699</v>
      </c>
      <c r="C10" s="38">
        <v>66489</v>
      </c>
      <c r="D10" s="38">
        <v>636719</v>
      </c>
      <c r="E10" s="38">
        <v>610734</v>
      </c>
      <c r="F10" s="13">
        <f t="shared" si="0"/>
        <v>-4.0810781522147153</v>
      </c>
      <c r="G10" s="1"/>
      <c r="H10" s="1"/>
      <c r="I10" s="1"/>
    </row>
    <row r="11" spans="1:12" x14ac:dyDescent="0.25">
      <c r="A11" s="8" t="s">
        <v>48</v>
      </c>
      <c r="B11" s="37">
        <v>1947922</v>
      </c>
      <c r="C11" s="37">
        <v>2327363</v>
      </c>
      <c r="D11" s="37">
        <v>24181475</v>
      </c>
      <c r="E11" s="37">
        <v>25178849</v>
      </c>
      <c r="F11" s="10">
        <f t="shared" si="0"/>
        <v>4.1245374816879519</v>
      </c>
      <c r="G11" s="1"/>
      <c r="H11" s="1"/>
      <c r="I11" s="1"/>
    </row>
    <row r="12" spans="1:12" x14ac:dyDescent="0.25">
      <c r="A12" s="11" t="s">
        <v>49</v>
      </c>
      <c r="B12" s="38">
        <v>2</v>
      </c>
      <c r="C12" s="38">
        <v>29081</v>
      </c>
      <c r="D12" s="38">
        <v>94990</v>
      </c>
      <c r="E12" s="38">
        <v>157509</v>
      </c>
      <c r="F12" s="13">
        <f t="shared" si="0"/>
        <v>65.816401726497531</v>
      </c>
      <c r="G12" s="1"/>
      <c r="H12" s="1"/>
      <c r="I12" s="1"/>
    </row>
    <row r="13" spans="1:12" x14ac:dyDescent="0.25">
      <c r="A13" s="8" t="s">
        <v>50</v>
      </c>
      <c r="B13" s="37">
        <v>66235</v>
      </c>
      <c r="C13" s="37">
        <v>96418</v>
      </c>
      <c r="D13" s="37">
        <v>1424636</v>
      </c>
      <c r="E13" s="37">
        <v>1447365</v>
      </c>
      <c r="F13" s="10">
        <f t="shared" si="0"/>
        <v>1.595425077002119</v>
      </c>
      <c r="G13" s="1"/>
      <c r="H13" s="1"/>
      <c r="I13" s="1"/>
    </row>
    <row r="14" spans="1:12" x14ac:dyDescent="0.25">
      <c r="A14" s="11" t="s">
        <v>51</v>
      </c>
      <c r="B14" s="38">
        <v>641374</v>
      </c>
      <c r="C14" s="38">
        <v>784635</v>
      </c>
      <c r="D14" s="38">
        <v>10609949</v>
      </c>
      <c r="E14" s="38">
        <v>12949028</v>
      </c>
      <c r="F14" s="13">
        <f t="shared" si="0"/>
        <v>22.046090890729076</v>
      </c>
      <c r="G14" s="1"/>
      <c r="H14" s="1"/>
      <c r="I14" s="1"/>
    </row>
    <row r="15" spans="1:12" x14ac:dyDescent="0.25">
      <c r="A15" s="8" t="s">
        <v>52</v>
      </c>
      <c r="B15" s="37">
        <v>1206210</v>
      </c>
      <c r="C15" s="37">
        <v>1376119</v>
      </c>
      <c r="D15" s="37">
        <v>15761452</v>
      </c>
      <c r="E15" s="37">
        <v>16344900</v>
      </c>
      <c r="F15" s="10">
        <f t="shared" si="0"/>
        <v>3.7017401696239602</v>
      </c>
      <c r="G15" s="1"/>
      <c r="H15" s="1"/>
      <c r="I15" s="1"/>
    </row>
    <row r="16" spans="1:12" x14ac:dyDescent="0.25">
      <c r="A16" s="11" t="s">
        <v>53</v>
      </c>
      <c r="B16" s="38">
        <v>2049341</v>
      </c>
      <c r="C16" s="38">
        <v>2562850</v>
      </c>
      <c r="D16" s="38">
        <v>23719898</v>
      </c>
      <c r="E16" s="38">
        <v>25918606</v>
      </c>
      <c r="F16" s="13">
        <f t="shared" si="0"/>
        <v>9.2694665044512448</v>
      </c>
      <c r="G16" s="1"/>
      <c r="H16" s="1"/>
      <c r="I16" s="1"/>
    </row>
    <row r="17" spans="1:9" x14ac:dyDescent="0.25">
      <c r="A17" s="8" t="s">
        <v>54</v>
      </c>
      <c r="B17" s="37">
        <v>513333</v>
      </c>
      <c r="C17" s="37">
        <v>717340</v>
      </c>
      <c r="D17" s="37">
        <v>7848217</v>
      </c>
      <c r="E17" s="37">
        <v>8396473</v>
      </c>
      <c r="F17" s="10">
        <f t="shared" si="0"/>
        <v>6.9857395635212498</v>
      </c>
      <c r="G17" s="1"/>
      <c r="H17" s="1"/>
      <c r="I17" s="1"/>
    </row>
    <row r="18" spans="1:9" x14ac:dyDescent="0.25">
      <c r="A18" s="11" t="s">
        <v>55</v>
      </c>
      <c r="B18" s="38">
        <v>61238</v>
      </c>
      <c r="C18" s="38">
        <v>42683</v>
      </c>
      <c r="D18" s="38">
        <v>858230</v>
      </c>
      <c r="E18" s="38">
        <v>766708</v>
      </c>
      <c r="F18" s="13">
        <f t="shared" si="0"/>
        <v>-10.664041107861536</v>
      </c>
      <c r="G18" s="1"/>
      <c r="H18" s="1"/>
      <c r="I18" s="1"/>
    </row>
    <row r="19" spans="1:9" x14ac:dyDescent="0.25">
      <c r="A19" s="8" t="s">
        <v>56</v>
      </c>
      <c r="B19" s="37">
        <v>114994</v>
      </c>
      <c r="C19" s="37">
        <v>165349</v>
      </c>
      <c r="D19" s="37">
        <v>2530587</v>
      </c>
      <c r="E19" s="37">
        <v>2659099</v>
      </c>
      <c r="F19" s="10">
        <f t="shared" si="0"/>
        <v>5.0783474348046553</v>
      </c>
      <c r="G19" s="1"/>
      <c r="H19" s="1"/>
      <c r="I19" s="1"/>
    </row>
    <row r="20" spans="1:9" x14ac:dyDescent="0.25">
      <c r="A20" s="11" t="s">
        <v>57</v>
      </c>
      <c r="B20" s="38">
        <v>72457</v>
      </c>
      <c r="C20" s="38">
        <v>73658</v>
      </c>
      <c r="D20" s="38">
        <v>792388</v>
      </c>
      <c r="E20" s="38">
        <v>860913</v>
      </c>
      <c r="F20" s="13">
        <f t="shared" si="0"/>
        <v>8.6479098623401711</v>
      </c>
      <c r="G20" s="1"/>
      <c r="H20" s="1"/>
      <c r="I20" s="1"/>
    </row>
    <row r="21" spans="1:9" x14ac:dyDescent="0.25">
      <c r="A21" s="8" t="s">
        <v>58</v>
      </c>
      <c r="B21" s="37">
        <v>2440226</v>
      </c>
      <c r="C21" s="37">
        <v>1948273</v>
      </c>
      <c r="D21" s="37">
        <v>21488718</v>
      </c>
      <c r="E21" s="37">
        <v>21863372</v>
      </c>
      <c r="F21" s="10">
        <f t="shared" si="0"/>
        <v>1.7434916312829785</v>
      </c>
      <c r="G21" s="1"/>
      <c r="H21" s="1"/>
      <c r="I21" s="1"/>
    </row>
    <row r="22" spans="1:9" x14ac:dyDescent="0.25">
      <c r="A22" s="11" t="s">
        <v>59</v>
      </c>
      <c r="B22" s="38">
        <v>384312</v>
      </c>
      <c r="C22" s="38">
        <v>472606</v>
      </c>
      <c r="D22" s="38">
        <v>4686106</v>
      </c>
      <c r="E22" s="38">
        <v>4845160</v>
      </c>
      <c r="F22" s="13">
        <f t="shared" si="0"/>
        <v>3.3941613783384383</v>
      </c>
      <c r="G22" s="1"/>
      <c r="H22" s="1"/>
      <c r="I22" s="1"/>
    </row>
    <row r="23" spans="1:9" x14ac:dyDescent="0.25">
      <c r="A23" s="8" t="s">
        <v>60</v>
      </c>
      <c r="B23" s="37">
        <v>15704</v>
      </c>
      <c r="C23" s="37">
        <v>10823</v>
      </c>
      <c r="D23" s="37">
        <v>76384</v>
      </c>
      <c r="E23" s="37">
        <v>138362</v>
      </c>
      <c r="F23" s="10">
        <f t="shared" si="0"/>
        <v>81.140029325513183</v>
      </c>
      <c r="G23" s="1"/>
      <c r="H23" s="1"/>
      <c r="I23" s="1"/>
    </row>
    <row r="24" spans="1:9" x14ac:dyDescent="0.25">
      <c r="A24" s="11" t="s">
        <v>61</v>
      </c>
      <c r="B24" s="38">
        <v>72</v>
      </c>
      <c r="C24" s="38">
        <v>0</v>
      </c>
      <c r="D24" s="38">
        <v>174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5907</v>
      </c>
      <c r="C25" s="37">
        <v>7210</v>
      </c>
      <c r="D25" s="37">
        <v>60771</v>
      </c>
      <c r="E25" s="37">
        <v>71614</v>
      </c>
      <c r="F25" s="10">
        <f t="shared" si="0"/>
        <v>17.842391930361515</v>
      </c>
      <c r="G25" s="1"/>
      <c r="H25" s="1"/>
      <c r="I25" s="1"/>
    </row>
    <row r="26" spans="1:9" x14ac:dyDescent="0.25">
      <c r="A26" s="11" t="s">
        <v>63</v>
      </c>
      <c r="B26" s="38">
        <v>87915</v>
      </c>
      <c r="C26" s="38">
        <v>107140</v>
      </c>
      <c r="D26" s="38">
        <v>1126967</v>
      </c>
      <c r="E26" s="38">
        <v>1150264</v>
      </c>
      <c r="F26" s="13">
        <f t="shared" si="0"/>
        <v>2.0672300076222285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373219</v>
      </c>
      <c r="C28" s="38">
        <v>463136</v>
      </c>
      <c r="D28" s="38">
        <v>6476510</v>
      </c>
      <c r="E28" s="38">
        <v>5735977</v>
      </c>
      <c r="F28" s="13">
        <f t="shared" si="0"/>
        <v>-11.434136595172404</v>
      </c>
      <c r="G28" s="1"/>
      <c r="H28" s="1"/>
      <c r="I28" s="1"/>
    </row>
    <row r="29" spans="1:9" x14ac:dyDescent="0.25">
      <c r="A29" s="8" t="s">
        <v>66</v>
      </c>
      <c r="B29" s="37">
        <v>26635</v>
      </c>
      <c r="C29" s="37">
        <v>5482</v>
      </c>
      <c r="D29" s="37">
        <v>239699</v>
      </c>
      <c r="E29" s="37">
        <v>234386</v>
      </c>
      <c r="F29" s="10">
        <f t="shared" si="0"/>
        <v>-2.216529897913631</v>
      </c>
      <c r="G29" s="1"/>
      <c r="H29" s="1"/>
      <c r="I29" s="1"/>
    </row>
    <row r="30" spans="1:9" x14ac:dyDescent="0.25">
      <c r="A30" s="11" t="s">
        <v>67</v>
      </c>
      <c r="B30" s="38">
        <v>9232</v>
      </c>
      <c r="C30" s="38">
        <v>17164</v>
      </c>
      <c r="D30" s="38">
        <v>285031</v>
      </c>
      <c r="E30" s="38">
        <v>257958</v>
      </c>
      <c r="F30" s="13">
        <f t="shared" si="0"/>
        <v>-9.4982651009890162</v>
      </c>
      <c r="G30" s="1"/>
      <c r="H30" s="1"/>
      <c r="I30" s="1"/>
    </row>
    <row r="31" spans="1:9" x14ac:dyDescent="0.25">
      <c r="A31" s="8" t="s">
        <v>68</v>
      </c>
      <c r="B31" s="37">
        <v>1230525</v>
      </c>
      <c r="C31" s="37">
        <v>1943406</v>
      </c>
      <c r="D31" s="37">
        <v>17924518</v>
      </c>
      <c r="E31" s="37">
        <v>19387114</v>
      </c>
      <c r="F31" s="10">
        <f t="shared" si="0"/>
        <v>8.1597507949725667</v>
      </c>
      <c r="G31" s="1"/>
      <c r="H31" s="1"/>
      <c r="I31" s="1"/>
    </row>
    <row r="32" spans="1:9" x14ac:dyDescent="0.25">
      <c r="A32" s="11" t="s">
        <v>69</v>
      </c>
      <c r="B32" s="38">
        <v>459050</v>
      </c>
      <c r="C32" s="38">
        <v>360323</v>
      </c>
      <c r="D32" s="38">
        <v>4164892</v>
      </c>
      <c r="E32" s="38">
        <v>5220698</v>
      </c>
      <c r="F32" s="13">
        <f t="shared" si="0"/>
        <v>25.350141132110991</v>
      </c>
      <c r="G32" s="1"/>
      <c r="H32" s="1"/>
      <c r="I32" s="1"/>
    </row>
    <row r="33" spans="1:9" x14ac:dyDescent="0.25">
      <c r="A33" s="8" t="s">
        <v>70</v>
      </c>
      <c r="B33" s="37">
        <v>6319</v>
      </c>
      <c r="C33" s="37">
        <v>3850</v>
      </c>
      <c r="D33" s="37">
        <v>80029</v>
      </c>
      <c r="E33" s="37">
        <v>64598</v>
      </c>
      <c r="F33" s="10">
        <f t="shared" si="0"/>
        <v>-19.28176036186882</v>
      </c>
      <c r="G33" s="1"/>
      <c r="H33" s="1"/>
      <c r="I33" s="1"/>
    </row>
    <row r="34" spans="1:9" x14ac:dyDescent="0.25">
      <c r="A34" s="11" t="s">
        <v>71</v>
      </c>
      <c r="B34" s="38">
        <v>6496</v>
      </c>
      <c r="C34" s="38">
        <v>6004</v>
      </c>
      <c r="D34" s="38">
        <v>262160</v>
      </c>
      <c r="E34" s="38">
        <v>125845</v>
      </c>
      <c r="F34" s="13">
        <f t="shared" si="0"/>
        <v>-51.996872139151662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11953164</v>
      </c>
      <c r="C35" s="15">
        <f t="shared" ref="C35:E35" si="1">SUM(C7:C34)</f>
        <v>14127369</v>
      </c>
      <c r="D35" s="15">
        <f t="shared" si="1"/>
        <v>151965244</v>
      </c>
      <c r="E35" s="15">
        <f t="shared" si="1"/>
        <v>160713209</v>
      </c>
      <c r="F35" s="16">
        <f t="shared" si="0"/>
        <v>5.7565564136494203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6255873</v>
      </c>
      <c r="C38" s="41">
        <f>D7</f>
        <v>6560700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25918606</v>
      </c>
      <c r="G38" s="42">
        <f>LOOKUP(E38,$A$38:$A$65,$C$38:$C$65)</f>
        <v>23719898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59353</v>
      </c>
      <c r="C39" s="41">
        <f t="shared" ref="C39:C65" si="5">D8</f>
        <v>60623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25178849</v>
      </c>
      <c r="G39" s="42">
        <f t="shared" ref="G39:G65" si="8">LOOKUP(E39,$A$38:$A$65,$C$38:$C$65)</f>
        <v>24181475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13421</v>
      </c>
      <c r="D40" s="41">
        <f t="shared" si="6"/>
        <v>26</v>
      </c>
      <c r="E40" s="42" t="str">
        <f t="shared" si="2"/>
        <v>HUELVA</v>
      </c>
      <c r="F40" s="42">
        <f t="shared" si="7"/>
        <v>21863372</v>
      </c>
      <c r="G40" s="42">
        <f t="shared" si="8"/>
        <v>21488718</v>
      </c>
    </row>
    <row r="41" spans="1:9" x14ac:dyDescent="0.25">
      <c r="A41" s="42" t="str">
        <f t="shared" si="3"/>
        <v>AVILES</v>
      </c>
      <c r="B41" s="41">
        <f t="shared" si="4"/>
        <v>610734</v>
      </c>
      <c r="C41" s="41">
        <f t="shared" si="5"/>
        <v>636719</v>
      </c>
      <c r="D41" s="41">
        <f t="shared" si="6"/>
        <v>17</v>
      </c>
      <c r="E41" s="42" t="str">
        <f t="shared" si="2"/>
        <v>TARRAGONA</v>
      </c>
      <c r="F41" s="42">
        <f t="shared" si="7"/>
        <v>19387114</v>
      </c>
      <c r="G41" s="42">
        <f t="shared" si="8"/>
        <v>17924518</v>
      </c>
    </row>
    <row r="42" spans="1:9" x14ac:dyDescent="0.25">
      <c r="A42" s="42" t="str">
        <f t="shared" si="3"/>
        <v>BAHIA DE ALGECIRAS</v>
      </c>
      <c r="B42" s="41">
        <f t="shared" si="4"/>
        <v>25178849</v>
      </c>
      <c r="C42" s="41">
        <f t="shared" si="5"/>
        <v>24181475</v>
      </c>
      <c r="D42" s="41">
        <f t="shared" si="6"/>
        <v>2</v>
      </c>
      <c r="E42" s="42" t="str">
        <f t="shared" si="2"/>
        <v>BILBAO</v>
      </c>
      <c r="F42" s="42">
        <f t="shared" si="7"/>
        <v>16344900</v>
      </c>
      <c r="G42" s="42">
        <f t="shared" si="8"/>
        <v>15761452</v>
      </c>
    </row>
    <row r="43" spans="1:9" x14ac:dyDescent="0.25">
      <c r="A43" s="42" t="str">
        <f t="shared" si="3"/>
        <v>BAHIA DE CADIZ</v>
      </c>
      <c r="B43" s="41">
        <f t="shared" si="4"/>
        <v>157509</v>
      </c>
      <c r="C43" s="41">
        <f t="shared" si="5"/>
        <v>94990</v>
      </c>
      <c r="D43" s="41">
        <f t="shared" si="6"/>
        <v>20</v>
      </c>
      <c r="E43" s="42" t="str">
        <f t="shared" si="2"/>
        <v>BARCELONA</v>
      </c>
      <c r="F43" s="42">
        <f t="shared" si="7"/>
        <v>12949028</v>
      </c>
      <c r="G43" s="42">
        <f t="shared" si="8"/>
        <v>10609949</v>
      </c>
    </row>
    <row r="44" spans="1:9" x14ac:dyDescent="0.25">
      <c r="A44" s="42" t="str">
        <f t="shared" si="3"/>
        <v>BALEARES</v>
      </c>
      <c r="B44" s="41">
        <f t="shared" si="4"/>
        <v>1447365</v>
      </c>
      <c r="C44" s="41">
        <f t="shared" si="5"/>
        <v>1424636</v>
      </c>
      <c r="D44" s="41">
        <f t="shared" si="6"/>
        <v>13</v>
      </c>
      <c r="E44" s="42" t="str">
        <f t="shared" si="2"/>
        <v>CASTELLON</v>
      </c>
      <c r="F44" s="42">
        <f t="shared" si="7"/>
        <v>8396473</v>
      </c>
      <c r="G44" s="42">
        <f t="shared" si="8"/>
        <v>7848217</v>
      </c>
    </row>
    <row r="45" spans="1:9" x14ac:dyDescent="0.25">
      <c r="A45" s="42" t="str">
        <f t="shared" si="3"/>
        <v>BARCELONA</v>
      </c>
      <c r="B45" s="41">
        <f t="shared" si="4"/>
        <v>12949028</v>
      </c>
      <c r="C45" s="41">
        <f t="shared" si="5"/>
        <v>10609949</v>
      </c>
      <c r="D45" s="41">
        <f t="shared" si="6"/>
        <v>6</v>
      </c>
      <c r="E45" s="42" t="str">
        <f t="shared" si="2"/>
        <v>A CORUÑA</v>
      </c>
      <c r="F45" s="42">
        <f t="shared" si="7"/>
        <v>6255873</v>
      </c>
      <c r="G45" s="42">
        <f t="shared" si="8"/>
        <v>6560700</v>
      </c>
    </row>
    <row r="46" spans="1:9" x14ac:dyDescent="0.25">
      <c r="A46" s="42" t="str">
        <f t="shared" si="3"/>
        <v>BILBAO</v>
      </c>
      <c r="B46" s="41">
        <f t="shared" si="4"/>
        <v>16344900</v>
      </c>
      <c r="C46" s="41">
        <f t="shared" si="5"/>
        <v>15761452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5735977</v>
      </c>
      <c r="G46" s="42">
        <f t="shared" si="8"/>
        <v>6476510</v>
      </c>
    </row>
    <row r="47" spans="1:9" x14ac:dyDescent="0.25">
      <c r="A47" s="42" t="str">
        <f t="shared" si="3"/>
        <v>CARTAGENA</v>
      </c>
      <c r="B47" s="41">
        <f t="shared" si="4"/>
        <v>25918606</v>
      </c>
      <c r="C47" s="41">
        <f t="shared" si="5"/>
        <v>23719898</v>
      </c>
      <c r="D47" s="41">
        <f t="shared" si="6"/>
        <v>1</v>
      </c>
      <c r="E47" s="42" t="str">
        <f t="shared" si="2"/>
        <v>VALENCIA</v>
      </c>
      <c r="F47" s="42">
        <f t="shared" si="7"/>
        <v>5220698</v>
      </c>
      <c r="G47" s="42">
        <f t="shared" si="8"/>
        <v>4164892</v>
      </c>
    </row>
    <row r="48" spans="1:9" x14ac:dyDescent="0.25">
      <c r="A48" s="42" t="str">
        <f t="shared" si="3"/>
        <v>CASTELLON</v>
      </c>
      <c r="B48" s="41">
        <f t="shared" si="4"/>
        <v>8396473</v>
      </c>
      <c r="C48" s="41">
        <f t="shared" si="5"/>
        <v>7848217</v>
      </c>
      <c r="D48" s="41">
        <f t="shared" si="6"/>
        <v>7</v>
      </c>
      <c r="E48" s="42" t="str">
        <f t="shared" si="2"/>
        <v>LAS PALMAS</v>
      </c>
      <c r="F48" s="42">
        <f t="shared" si="7"/>
        <v>4845160</v>
      </c>
      <c r="G48" s="42">
        <f t="shared" si="8"/>
        <v>4686106</v>
      </c>
    </row>
    <row r="49" spans="1:7" x14ac:dyDescent="0.25">
      <c r="A49" s="42" t="str">
        <f t="shared" si="3"/>
        <v>CEUTA</v>
      </c>
      <c r="B49" s="41">
        <f t="shared" si="4"/>
        <v>766708</v>
      </c>
      <c r="C49" s="41">
        <f t="shared" si="5"/>
        <v>858230</v>
      </c>
      <c r="D49" s="41">
        <f t="shared" si="6"/>
        <v>16</v>
      </c>
      <c r="E49" s="42" t="str">
        <f t="shared" si="2"/>
        <v>FERROL-SAN CIBRAO</v>
      </c>
      <c r="F49" s="42">
        <f t="shared" si="7"/>
        <v>2659099</v>
      </c>
      <c r="G49" s="42">
        <f t="shared" si="8"/>
        <v>2530587</v>
      </c>
    </row>
    <row r="50" spans="1:7" x14ac:dyDescent="0.25">
      <c r="A50" s="42" t="str">
        <f t="shared" si="3"/>
        <v>FERROL-SAN CIBRAO</v>
      </c>
      <c r="B50" s="41">
        <f t="shared" si="4"/>
        <v>2659099</v>
      </c>
      <c r="C50" s="41">
        <f t="shared" si="5"/>
        <v>2530587</v>
      </c>
      <c r="D50" s="41">
        <f t="shared" si="6"/>
        <v>12</v>
      </c>
      <c r="E50" s="42" t="str">
        <f t="shared" si="2"/>
        <v>BALEARES</v>
      </c>
      <c r="F50" s="42">
        <f t="shared" si="7"/>
        <v>1447365</v>
      </c>
      <c r="G50" s="42">
        <f t="shared" si="8"/>
        <v>1424636</v>
      </c>
    </row>
    <row r="51" spans="1:7" x14ac:dyDescent="0.25">
      <c r="A51" s="42" t="str">
        <f t="shared" si="3"/>
        <v>GIJON</v>
      </c>
      <c r="B51" s="41">
        <f t="shared" si="4"/>
        <v>860913</v>
      </c>
      <c r="C51" s="41">
        <f t="shared" si="5"/>
        <v>792388</v>
      </c>
      <c r="D51" s="41">
        <f t="shared" si="6"/>
        <v>15</v>
      </c>
      <c r="E51" s="42" t="str">
        <f t="shared" si="2"/>
        <v>MOTRIL</v>
      </c>
      <c r="F51" s="42">
        <f t="shared" si="7"/>
        <v>1150264</v>
      </c>
      <c r="G51" s="42">
        <f t="shared" si="8"/>
        <v>1126967</v>
      </c>
    </row>
    <row r="52" spans="1:7" x14ac:dyDescent="0.25">
      <c r="A52" s="42" t="str">
        <f t="shared" si="3"/>
        <v>HUELVA</v>
      </c>
      <c r="B52" s="41">
        <f t="shared" si="4"/>
        <v>21863372</v>
      </c>
      <c r="C52" s="41">
        <f t="shared" si="5"/>
        <v>21488718</v>
      </c>
      <c r="D52" s="41">
        <f t="shared" si="6"/>
        <v>3</v>
      </c>
      <c r="E52" s="42" t="str">
        <f t="shared" si="2"/>
        <v>GIJON</v>
      </c>
      <c r="F52" s="42">
        <f t="shared" si="7"/>
        <v>860913</v>
      </c>
      <c r="G52" s="42">
        <f t="shared" si="8"/>
        <v>792388</v>
      </c>
    </row>
    <row r="53" spans="1:7" x14ac:dyDescent="0.25">
      <c r="A53" s="42" t="str">
        <f t="shared" si="3"/>
        <v>LAS PALMAS</v>
      </c>
      <c r="B53" s="41">
        <f t="shared" si="4"/>
        <v>4845160</v>
      </c>
      <c r="C53" s="41">
        <f t="shared" si="5"/>
        <v>4686106</v>
      </c>
      <c r="D53" s="41">
        <f t="shared" si="6"/>
        <v>11</v>
      </c>
      <c r="E53" s="42" t="str">
        <f t="shared" si="2"/>
        <v>CEUTA</v>
      </c>
      <c r="F53" s="42">
        <f t="shared" si="7"/>
        <v>766708</v>
      </c>
      <c r="G53" s="42">
        <f t="shared" si="8"/>
        <v>858230</v>
      </c>
    </row>
    <row r="54" spans="1:7" x14ac:dyDescent="0.25">
      <c r="A54" s="42" t="str">
        <f t="shared" si="3"/>
        <v>MALAGA</v>
      </c>
      <c r="B54" s="41">
        <f t="shared" si="4"/>
        <v>138362</v>
      </c>
      <c r="C54" s="41">
        <f t="shared" si="5"/>
        <v>76384</v>
      </c>
      <c r="D54" s="41">
        <f t="shared" si="6"/>
        <v>21</v>
      </c>
      <c r="E54" s="42" t="str">
        <f t="shared" si="2"/>
        <v>AVILES</v>
      </c>
      <c r="F54" s="42">
        <f t="shared" si="7"/>
        <v>610734</v>
      </c>
      <c r="G54" s="42">
        <f t="shared" si="8"/>
        <v>636719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174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257958</v>
      </c>
      <c r="G55" s="42">
        <f t="shared" si="8"/>
        <v>285031</v>
      </c>
    </row>
    <row r="56" spans="1:7" x14ac:dyDescent="0.25">
      <c r="A56" s="42" t="str">
        <f t="shared" si="3"/>
        <v>MELILLA</v>
      </c>
      <c r="B56" s="41">
        <f t="shared" si="4"/>
        <v>71614</v>
      </c>
      <c r="C56" s="41">
        <f t="shared" si="5"/>
        <v>60771</v>
      </c>
      <c r="D56" s="41">
        <f t="shared" si="6"/>
        <v>23</v>
      </c>
      <c r="E56" s="42" t="str">
        <f t="shared" si="2"/>
        <v>SANTANDER</v>
      </c>
      <c r="F56" s="42">
        <f t="shared" si="9"/>
        <v>234386</v>
      </c>
      <c r="G56" s="42">
        <f t="shared" si="8"/>
        <v>239699</v>
      </c>
    </row>
    <row r="57" spans="1:7" x14ac:dyDescent="0.25">
      <c r="A57" s="42" t="str">
        <f t="shared" si="3"/>
        <v>MOTRIL</v>
      </c>
      <c r="B57" s="41">
        <f t="shared" si="4"/>
        <v>1150264</v>
      </c>
      <c r="C57" s="41">
        <f t="shared" si="5"/>
        <v>1126967</v>
      </c>
      <c r="D57" s="41">
        <f t="shared" si="6"/>
        <v>14</v>
      </c>
      <c r="E57" s="42" t="str">
        <f t="shared" si="2"/>
        <v>BAHIA DE CADIZ</v>
      </c>
      <c r="F57" s="42">
        <f t="shared" si="9"/>
        <v>157509</v>
      </c>
      <c r="G57" s="42">
        <f t="shared" si="8"/>
        <v>94990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138362</v>
      </c>
      <c r="G58" s="42">
        <f t="shared" si="8"/>
        <v>76384</v>
      </c>
    </row>
    <row r="59" spans="1:7" x14ac:dyDescent="0.25">
      <c r="A59" s="42" t="str">
        <f t="shared" si="3"/>
        <v>SANTA CRUZ DE TENERIFE</v>
      </c>
      <c r="B59" s="41">
        <f t="shared" si="4"/>
        <v>5735977</v>
      </c>
      <c r="C59" s="41">
        <f t="shared" si="5"/>
        <v>6476510</v>
      </c>
      <c r="D59" s="41">
        <f t="shared" si="6"/>
        <v>9</v>
      </c>
      <c r="E59" s="42" t="str">
        <f t="shared" si="2"/>
        <v>VILAGARCIA</v>
      </c>
      <c r="F59" s="42">
        <f t="shared" si="9"/>
        <v>125845</v>
      </c>
      <c r="G59" s="42">
        <f t="shared" si="8"/>
        <v>262160</v>
      </c>
    </row>
    <row r="60" spans="1:7" x14ac:dyDescent="0.25">
      <c r="A60" s="42" t="str">
        <f t="shared" si="3"/>
        <v>SANTANDER</v>
      </c>
      <c r="B60" s="41">
        <f t="shared" si="4"/>
        <v>234386</v>
      </c>
      <c r="C60" s="41">
        <f t="shared" si="5"/>
        <v>239699</v>
      </c>
      <c r="D60" s="41">
        <f t="shared" si="6"/>
        <v>19</v>
      </c>
      <c r="E60" s="42" t="str">
        <f t="shared" si="2"/>
        <v>MELILLA</v>
      </c>
      <c r="F60" s="42">
        <f t="shared" si="9"/>
        <v>71614</v>
      </c>
      <c r="G60" s="42">
        <f t="shared" si="8"/>
        <v>60771</v>
      </c>
    </row>
    <row r="61" spans="1:7" x14ac:dyDescent="0.25">
      <c r="A61" s="42" t="str">
        <f t="shared" si="3"/>
        <v>SEVILLA</v>
      </c>
      <c r="B61" s="41">
        <f t="shared" si="4"/>
        <v>257958</v>
      </c>
      <c r="C61" s="41">
        <f t="shared" si="5"/>
        <v>285031</v>
      </c>
      <c r="D61" s="41">
        <f t="shared" si="6"/>
        <v>18</v>
      </c>
      <c r="E61" s="42" t="str">
        <f t="shared" si="2"/>
        <v>VIGO</v>
      </c>
      <c r="F61" s="42">
        <f t="shared" si="9"/>
        <v>64598</v>
      </c>
      <c r="G61" s="42">
        <f t="shared" si="8"/>
        <v>80029</v>
      </c>
    </row>
    <row r="62" spans="1:7" x14ac:dyDescent="0.25">
      <c r="A62" s="42" t="str">
        <f t="shared" si="3"/>
        <v>TARRAGONA</v>
      </c>
      <c r="B62" s="41">
        <f t="shared" si="4"/>
        <v>19387114</v>
      </c>
      <c r="C62" s="41">
        <f t="shared" si="5"/>
        <v>17924518</v>
      </c>
      <c r="D62" s="41">
        <f t="shared" si="6"/>
        <v>4</v>
      </c>
      <c r="E62" s="42" t="str">
        <f t="shared" si="2"/>
        <v>ALICANTE</v>
      </c>
      <c r="F62" s="42">
        <f t="shared" si="9"/>
        <v>59353</v>
      </c>
      <c r="G62" s="42">
        <f t="shared" si="8"/>
        <v>60623</v>
      </c>
    </row>
    <row r="63" spans="1:7" x14ac:dyDescent="0.25">
      <c r="A63" s="42" t="str">
        <f t="shared" si="3"/>
        <v>VALENCIA</v>
      </c>
      <c r="B63" s="41">
        <f t="shared" si="4"/>
        <v>5220698</v>
      </c>
      <c r="C63" s="41">
        <f t="shared" si="5"/>
        <v>4164892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13421</v>
      </c>
    </row>
    <row r="64" spans="1:7" x14ac:dyDescent="0.25">
      <c r="A64" s="42" t="str">
        <f t="shared" si="3"/>
        <v>VIGO</v>
      </c>
      <c r="B64" s="41">
        <f t="shared" si="4"/>
        <v>64598</v>
      </c>
      <c r="C64" s="41">
        <f t="shared" si="5"/>
        <v>80029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125845</v>
      </c>
      <c r="C65" s="41">
        <f t="shared" si="5"/>
        <v>262160</v>
      </c>
      <c r="D65" s="41">
        <f t="shared" si="6"/>
        <v>22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7"/>
  <sheetViews>
    <sheetView workbookViewId="0">
      <selection activeCell="B35" sqref="B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316053</v>
      </c>
      <c r="C7" s="19">
        <v>454570</v>
      </c>
      <c r="D7" s="19">
        <v>3688168</v>
      </c>
      <c r="E7" s="19">
        <v>4310507</v>
      </c>
      <c r="F7" s="10">
        <f>((E7*100)/D7)-100</f>
        <v>16.873933074632177</v>
      </c>
      <c r="G7" s="1"/>
      <c r="H7" s="1"/>
      <c r="I7" s="1"/>
    </row>
    <row r="8" spans="1:12" x14ac:dyDescent="0.25">
      <c r="A8" s="11" t="s">
        <v>45</v>
      </c>
      <c r="B8" s="20">
        <v>42673</v>
      </c>
      <c r="C8" s="20">
        <v>56431</v>
      </c>
      <c r="D8" s="20">
        <v>940343</v>
      </c>
      <c r="E8" s="20">
        <v>1109761</v>
      </c>
      <c r="F8" s="13">
        <f t="shared" ref="F8:F35" si="0">((E8*100)/D8)-100</f>
        <v>18.01661734069377</v>
      </c>
      <c r="G8" s="1"/>
      <c r="H8" s="1"/>
      <c r="I8" s="1"/>
    </row>
    <row r="9" spans="1:12" x14ac:dyDescent="0.25">
      <c r="A9" s="8" t="s">
        <v>46</v>
      </c>
      <c r="B9" s="19">
        <v>385596</v>
      </c>
      <c r="C9" s="19">
        <v>474757</v>
      </c>
      <c r="D9" s="19">
        <v>4151806</v>
      </c>
      <c r="E9" s="19">
        <v>4406405</v>
      </c>
      <c r="F9" s="10">
        <f t="shared" si="0"/>
        <v>6.1322470269564633</v>
      </c>
      <c r="G9" s="1"/>
      <c r="H9" s="1"/>
      <c r="I9" s="1"/>
    </row>
    <row r="10" spans="1:12" x14ac:dyDescent="0.25">
      <c r="A10" s="11" t="s">
        <v>47</v>
      </c>
      <c r="B10" s="20">
        <v>211367</v>
      </c>
      <c r="C10" s="20">
        <v>228417</v>
      </c>
      <c r="D10" s="20">
        <v>2797247</v>
      </c>
      <c r="E10" s="20">
        <v>3012751</v>
      </c>
      <c r="F10" s="13">
        <f t="shared" si="0"/>
        <v>7.7041462552288067</v>
      </c>
      <c r="G10" s="1"/>
      <c r="H10" s="1"/>
      <c r="I10" s="1"/>
    </row>
    <row r="11" spans="1:12" x14ac:dyDescent="0.25">
      <c r="A11" s="8" t="s">
        <v>48</v>
      </c>
      <c r="B11" s="19">
        <v>197545</v>
      </c>
      <c r="C11" s="19">
        <v>65873</v>
      </c>
      <c r="D11" s="19">
        <v>1597565</v>
      </c>
      <c r="E11" s="19">
        <v>1603174</v>
      </c>
      <c r="F11" s="10">
        <f t="shared" si="0"/>
        <v>0.35109682548127807</v>
      </c>
      <c r="G11" s="1"/>
      <c r="H11" s="1"/>
      <c r="I11" s="1"/>
    </row>
    <row r="12" spans="1:12" x14ac:dyDescent="0.25">
      <c r="A12" s="11" t="s">
        <v>49</v>
      </c>
      <c r="B12" s="20">
        <v>170735</v>
      </c>
      <c r="C12" s="20">
        <v>216653</v>
      </c>
      <c r="D12" s="20">
        <v>1867533</v>
      </c>
      <c r="E12" s="20">
        <v>1776315</v>
      </c>
      <c r="F12" s="13">
        <f t="shared" si="0"/>
        <v>-4.8844116810787312</v>
      </c>
      <c r="G12" s="1"/>
      <c r="H12" s="1"/>
      <c r="I12" s="1"/>
    </row>
    <row r="13" spans="1:12" x14ac:dyDescent="0.25">
      <c r="A13" s="8" t="s">
        <v>50</v>
      </c>
      <c r="B13" s="19">
        <v>103940</v>
      </c>
      <c r="C13" s="19">
        <v>113837</v>
      </c>
      <c r="D13" s="19">
        <v>1309549</v>
      </c>
      <c r="E13" s="19">
        <v>1319455</v>
      </c>
      <c r="F13" s="10">
        <f t="shared" si="0"/>
        <v>0.75644363059343789</v>
      </c>
      <c r="G13" s="1"/>
      <c r="H13" s="1"/>
      <c r="I13" s="1"/>
    </row>
    <row r="14" spans="1:12" x14ac:dyDescent="0.25">
      <c r="A14" s="11" t="s">
        <v>51</v>
      </c>
      <c r="B14" s="20">
        <v>350092</v>
      </c>
      <c r="C14" s="20">
        <v>332229</v>
      </c>
      <c r="D14" s="20">
        <v>4373720</v>
      </c>
      <c r="E14" s="20">
        <v>4764706</v>
      </c>
      <c r="F14" s="13">
        <f t="shared" si="0"/>
        <v>8.9394382813714657</v>
      </c>
      <c r="G14" s="1"/>
      <c r="H14" s="1"/>
      <c r="I14" s="1"/>
    </row>
    <row r="15" spans="1:12" x14ac:dyDescent="0.25">
      <c r="A15" s="8" t="s">
        <v>52</v>
      </c>
      <c r="B15" s="19">
        <v>392110</v>
      </c>
      <c r="C15" s="19">
        <v>445078</v>
      </c>
      <c r="D15" s="19">
        <v>4421587</v>
      </c>
      <c r="E15" s="19">
        <v>4593976</v>
      </c>
      <c r="F15" s="10">
        <f t="shared" si="0"/>
        <v>3.8988037553032484</v>
      </c>
      <c r="G15" s="1"/>
      <c r="H15" s="1"/>
      <c r="I15" s="1"/>
    </row>
    <row r="16" spans="1:12" x14ac:dyDescent="0.25">
      <c r="A16" s="11" t="s">
        <v>53</v>
      </c>
      <c r="B16" s="20">
        <v>567560</v>
      </c>
      <c r="C16" s="20">
        <v>615441</v>
      </c>
      <c r="D16" s="20">
        <v>4519222</v>
      </c>
      <c r="E16" s="20">
        <v>5308274</v>
      </c>
      <c r="F16" s="13">
        <f t="shared" si="0"/>
        <v>17.459907922204309</v>
      </c>
      <c r="G16" s="1"/>
      <c r="H16" s="1"/>
      <c r="I16" s="1"/>
    </row>
    <row r="17" spans="1:9" x14ac:dyDescent="0.25">
      <c r="A17" s="8" t="s">
        <v>54</v>
      </c>
      <c r="B17" s="19">
        <v>314331</v>
      </c>
      <c r="C17" s="19">
        <v>303368</v>
      </c>
      <c r="D17" s="19">
        <v>3102799</v>
      </c>
      <c r="E17" s="19">
        <v>4192762</v>
      </c>
      <c r="F17" s="10">
        <f t="shared" si="0"/>
        <v>35.128379247253861</v>
      </c>
      <c r="G17" s="1"/>
      <c r="H17" s="1"/>
      <c r="I17" s="1"/>
    </row>
    <row r="18" spans="1:9" x14ac:dyDescent="0.25">
      <c r="A18" s="11" t="s">
        <v>55</v>
      </c>
      <c r="B18" s="20">
        <v>750</v>
      </c>
      <c r="C18" s="20">
        <v>0</v>
      </c>
      <c r="D18" s="20">
        <v>63426</v>
      </c>
      <c r="E18" s="20">
        <v>32645</v>
      </c>
      <c r="F18" s="13">
        <f t="shared" si="0"/>
        <v>-48.530571059187082</v>
      </c>
      <c r="G18" s="1"/>
      <c r="H18" s="1"/>
      <c r="I18" s="1"/>
    </row>
    <row r="19" spans="1:9" x14ac:dyDescent="0.25">
      <c r="A19" s="8" t="s">
        <v>56</v>
      </c>
      <c r="B19" s="19">
        <v>765340</v>
      </c>
      <c r="C19" s="19">
        <v>1087583</v>
      </c>
      <c r="D19" s="19">
        <v>8999195</v>
      </c>
      <c r="E19" s="19">
        <v>9498616</v>
      </c>
      <c r="F19" s="10">
        <f t="shared" si="0"/>
        <v>5.5496186047752047</v>
      </c>
      <c r="G19" s="1"/>
      <c r="H19" s="1"/>
      <c r="I19" s="1"/>
    </row>
    <row r="20" spans="1:9" x14ac:dyDescent="0.25">
      <c r="A20" s="11" t="s">
        <v>57</v>
      </c>
      <c r="B20" s="20">
        <v>1219383</v>
      </c>
      <c r="C20" s="20">
        <v>1160527</v>
      </c>
      <c r="D20" s="20">
        <v>14947162</v>
      </c>
      <c r="E20" s="20">
        <v>16218571</v>
      </c>
      <c r="F20" s="13">
        <f t="shared" si="0"/>
        <v>8.5060227486662683</v>
      </c>
      <c r="G20" s="1"/>
      <c r="H20" s="1"/>
      <c r="I20" s="1"/>
    </row>
    <row r="21" spans="1:9" x14ac:dyDescent="0.25">
      <c r="A21" s="8" t="s">
        <v>58</v>
      </c>
      <c r="B21" s="19">
        <v>731004</v>
      </c>
      <c r="C21" s="19">
        <v>363240</v>
      </c>
      <c r="D21" s="19">
        <v>4145909</v>
      </c>
      <c r="E21" s="19">
        <v>4662814</v>
      </c>
      <c r="F21" s="10">
        <f t="shared" si="0"/>
        <v>12.467832747896779</v>
      </c>
      <c r="G21" s="1"/>
      <c r="H21" s="1"/>
      <c r="I21" s="1"/>
    </row>
    <row r="22" spans="1:9" x14ac:dyDescent="0.25">
      <c r="A22" s="11" t="s">
        <v>59</v>
      </c>
      <c r="B22" s="20">
        <v>27005</v>
      </c>
      <c r="C22" s="20">
        <v>27845</v>
      </c>
      <c r="D22" s="20">
        <v>364102</v>
      </c>
      <c r="E22" s="20">
        <v>477533</v>
      </c>
      <c r="F22" s="13">
        <f t="shared" si="0"/>
        <v>31.15363277323388</v>
      </c>
      <c r="G22" s="1"/>
      <c r="H22" s="1"/>
      <c r="I22" s="1"/>
    </row>
    <row r="23" spans="1:9" x14ac:dyDescent="0.25">
      <c r="A23" s="8" t="s">
        <v>60</v>
      </c>
      <c r="B23" s="19">
        <v>81078</v>
      </c>
      <c r="C23" s="19">
        <v>114975</v>
      </c>
      <c r="D23" s="19">
        <v>868836</v>
      </c>
      <c r="E23" s="19">
        <v>1095103</v>
      </c>
      <c r="F23" s="10">
        <f t="shared" si="0"/>
        <v>26.042544277631222</v>
      </c>
      <c r="G23" s="1"/>
      <c r="H23" s="1"/>
      <c r="I23" s="1"/>
    </row>
    <row r="24" spans="1:9" x14ac:dyDescent="0.25">
      <c r="A24" s="11" t="s">
        <v>61</v>
      </c>
      <c r="B24" s="20">
        <v>73449</v>
      </c>
      <c r="C24" s="20">
        <v>54913</v>
      </c>
      <c r="D24" s="20">
        <v>826305</v>
      </c>
      <c r="E24" s="20">
        <v>853972</v>
      </c>
      <c r="F24" s="13">
        <f t="shared" si="0"/>
        <v>3.3482793883614335</v>
      </c>
      <c r="G24" s="1"/>
      <c r="H24" s="1"/>
      <c r="I24" s="1"/>
    </row>
    <row r="25" spans="1:9" x14ac:dyDescent="0.25">
      <c r="A25" s="8" t="s">
        <v>62</v>
      </c>
      <c r="B25" s="19">
        <v>2100</v>
      </c>
      <c r="C25" s="19">
        <v>0</v>
      </c>
      <c r="D25" s="19">
        <v>9000</v>
      </c>
      <c r="E25" s="19">
        <v>6815</v>
      </c>
      <c r="F25" s="10">
        <f t="shared" si="0"/>
        <v>-24.277777777777771</v>
      </c>
      <c r="G25" s="1"/>
      <c r="H25" s="1"/>
      <c r="I25" s="1"/>
    </row>
    <row r="26" spans="1:9" x14ac:dyDescent="0.25">
      <c r="A26" s="11" t="s">
        <v>63</v>
      </c>
      <c r="B26" s="20">
        <v>36805</v>
      </c>
      <c r="C26" s="20">
        <v>41937</v>
      </c>
      <c r="D26" s="20">
        <v>479197</v>
      </c>
      <c r="E26" s="20">
        <v>430807</v>
      </c>
      <c r="F26" s="13">
        <f t="shared" si="0"/>
        <v>-10.098143352316484</v>
      </c>
      <c r="G26" s="1"/>
      <c r="H26" s="1"/>
      <c r="I26" s="1"/>
    </row>
    <row r="27" spans="1:9" x14ac:dyDescent="0.25">
      <c r="A27" s="8" t="s">
        <v>64</v>
      </c>
      <c r="B27" s="19">
        <v>143419</v>
      </c>
      <c r="C27" s="19">
        <v>144705</v>
      </c>
      <c r="D27" s="19">
        <v>1212240</v>
      </c>
      <c r="E27" s="19">
        <v>1509001</v>
      </c>
      <c r="F27" s="10">
        <f t="shared" si="0"/>
        <v>24.480383422424609</v>
      </c>
      <c r="G27" s="1"/>
      <c r="H27" s="1"/>
      <c r="I27" s="1"/>
    </row>
    <row r="28" spans="1:9" x14ac:dyDescent="0.25">
      <c r="A28" s="11" t="s">
        <v>65</v>
      </c>
      <c r="B28" s="20">
        <v>65308</v>
      </c>
      <c r="C28" s="20">
        <v>16622</v>
      </c>
      <c r="D28" s="20">
        <v>488158</v>
      </c>
      <c r="E28" s="20">
        <v>437559</v>
      </c>
      <c r="F28" s="13">
        <f t="shared" si="0"/>
        <v>-10.365291565435783</v>
      </c>
      <c r="G28" s="1"/>
      <c r="H28" s="1"/>
      <c r="I28" s="1"/>
    </row>
    <row r="29" spans="1:9" x14ac:dyDescent="0.25">
      <c r="A29" s="8" t="s">
        <v>66</v>
      </c>
      <c r="B29" s="19">
        <v>246025</v>
      </c>
      <c r="C29" s="19">
        <v>188019</v>
      </c>
      <c r="D29" s="19">
        <v>2988773</v>
      </c>
      <c r="E29" s="19">
        <v>3189256</v>
      </c>
      <c r="F29" s="10">
        <f t="shared" si="0"/>
        <v>6.7078697512323657</v>
      </c>
      <c r="G29" s="1"/>
      <c r="H29" s="1"/>
      <c r="I29" s="1"/>
    </row>
    <row r="30" spans="1:9" x14ac:dyDescent="0.25">
      <c r="A30" s="11" t="s">
        <v>67</v>
      </c>
      <c r="B30" s="20">
        <v>125640</v>
      </c>
      <c r="C30" s="20">
        <v>132566</v>
      </c>
      <c r="D30" s="20">
        <v>1824074</v>
      </c>
      <c r="E30" s="20">
        <v>1739610</v>
      </c>
      <c r="F30" s="13">
        <f t="shared" si="0"/>
        <v>-4.6305138936249364</v>
      </c>
      <c r="G30" s="1"/>
      <c r="H30" s="1"/>
      <c r="I30" s="1"/>
    </row>
    <row r="31" spans="1:9" x14ac:dyDescent="0.25">
      <c r="A31" s="8" t="s">
        <v>68</v>
      </c>
      <c r="B31" s="19">
        <v>647446</v>
      </c>
      <c r="C31" s="19">
        <v>982169</v>
      </c>
      <c r="D31" s="19">
        <v>7375070</v>
      </c>
      <c r="E31" s="19">
        <v>9708015</v>
      </c>
      <c r="F31" s="10">
        <f t="shared" si="0"/>
        <v>31.632852298351054</v>
      </c>
      <c r="G31" s="1"/>
      <c r="H31" s="1"/>
      <c r="I31" s="1"/>
    </row>
    <row r="32" spans="1:9" x14ac:dyDescent="0.25">
      <c r="A32" s="11" t="s">
        <v>69</v>
      </c>
      <c r="B32" s="20">
        <v>265810</v>
      </c>
      <c r="C32" s="20">
        <v>264513</v>
      </c>
      <c r="D32" s="20">
        <v>2444573</v>
      </c>
      <c r="E32" s="20">
        <v>2680192</v>
      </c>
      <c r="F32" s="13">
        <f t="shared" si="0"/>
        <v>9.6384521959458738</v>
      </c>
      <c r="G32" s="1"/>
      <c r="H32" s="1"/>
      <c r="I32" s="1"/>
    </row>
    <row r="33" spans="1:9" x14ac:dyDescent="0.25">
      <c r="A33" s="8" t="s">
        <v>70</v>
      </c>
      <c r="B33" s="19">
        <v>20351</v>
      </c>
      <c r="C33" s="19">
        <v>29606</v>
      </c>
      <c r="D33" s="19">
        <v>289478</v>
      </c>
      <c r="E33" s="19">
        <v>299331</v>
      </c>
      <c r="F33" s="10">
        <f t="shared" si="0"/>
        <v>3.4037128900987312</v>
      </c>
      <c r="G33" s="1"/>
      <c r="H33" s="1"/>
      <c r="I33" s="1"/>
    </row>
    <row r="34" spans="1:9" x14ac:dyDescent="0.25">
      <c r="A34" s="11" t="s">
        <v>71</v>
      </c>
      <c r="B34" s="20">
        <v>35898</v>
      </c>
      <c r="C34" s="20">
        <v>21665</v>
      </c>
      <c r="D34" s="20">
        <v>202966</v>
      </c>
      <c r="E34" s="20">
        <v>323047</v>
      </c>
      <c r="F34" s="13">
        <f t="shared" si="0"/>
        <v>59.16311106293665</v>
      </c>
      <c r="G34" s="1"/>
      <c r="H34" s="1"/>
      <c r="I34" s="1"/>
    </row>
    <row r="35" spans="1:9" x14ac:dyDescent="0.25">
      <c r="A35" s="14" t="s">
        <v>72</v>
      </c>
      <c r="B35" s="15">
        <f>SUM(B7:B34)</f>
        <v>7538813</v>
      </c>
      <c r="C35" s="15">
        <f t="shared" ref="C35:E35" si="1">SUM(C7:C34)</f>
        <v>7937539</v>
      </c>
      <c r="D35" s="15">
        <f t="shared" si="1"/>
        <v>80298003</v>
      </c>
      <c r="E35" s="15">
        <f t="shared" si="1"/>
        <v>89560973</v>
      </c>
      <c r="F35" s="16">
        <f t="shared" si="0"/>
        <v>11.535741430580785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4310507</v>
      </c>
      <c r="C38" s="41">
        <f>D7</f>
        <v>3688168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16218571</v>
      </c>
      <c r="G38" s="42">
        <f>LOOKUP(E38,$A$38:$A$65,$C$38:$C$65)</f>
        <v>14947162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1109761</v>
      </c>
      <c r="C39" s="41">
        <f t="shared" ref="C39:C65" si="5">D8</f>
        <v>940343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9708015</v>
      </c>
      <c r="G39" s="42">
        <f t="shared" ref="G39:G65" si="8">LOOKUP(E39,$A$38:$A$65,$C$38:$C$65)</f>
        <v>7375070</v>
      </c>
    </row>
    <row r="40" spans="1:9" x14ac:dyDescent="0.25">
      <c r="A40" s="42" t="str">
        <f t="shared" si="3"/>
        <v>ALMERIA</v>
      </c>
      <c r="B40" s="41">
        <f t="shared" si="4"/>
        <v>4406405</v>
      </c>
      <c r="C40" s="41">
        <f t="shared" si="5"/>
        <v>4151806</v>
      </c>
      <c r="D40" s="41">
        <f t="shared" si="6"/>
        <v>8</v>
      </c>
      <c r="E40" s="42" t="str">
        <f t="shared" si="2"/>
        <v>FERROL-SAN CIBRAO</v>
      </c>
      <c r="F40" s="42">
        <f t="shared" si="7"/>
        <v>9498616</v>
      </c>
      <c r="G40" s="42">
        <f t="shared" si="8"/>
        <v>8999195</v>
      </c>
    </row>
    <row r="41" spans="1:9" x14ac:dyDescent="0.25">
      <c r="A41" s="42" t="str">
        <f t="shared" si="3"/>
        <v>AVILES</v>
      </c>
      <c r="B41" s="41">
        <f t="shared" si="4"/>
        <v>3012751</v>
      </c>
      <c r="C41" s="41">
        <f t="shared" si="5"/>
        <v>2797247</v>
      </c>
      <c r="D41" s="41">
        <f t="shared" si="6"/>
        <v>12</v>
      </c>
      <c r="E41" s="42" t="str">
        <f t="shared" si="2"/>
        <v>CARTAGENA</v>
      </c>
      <c r="F41" s="42">
        <f t="shared" si="7"/>
        <v>5308274</v>
      </c>
      <c r="G41" s="42">
        <f t="shared" si="8"/>
        <v>4519222</v>
      </c>
    </row>
    <row r="42" spans="1:9" x14ac:dyDescent="0.25">
      <c r="A42" s="42" t="str">
        <f t="shared" si="3"/>
        <v>BAHIA DE ALGECIRAS</v>
      </c>
      <c r="B42" s="41">
        <f t="shared" si="4"/>
        <v>1603174</v>
      </c>
      <c r="C42" s="41">
        <f t="shared" si="5"/>
        <v>1597565</v>
      </c>
      <c r="D42" s="41">
        <f t="shared" si="6"/>
        <v>16</v>
      </c>
      <c r="E42" s="42" t="str">
        <f t="shared" si="2"/>
        <v>BARCELONA</v>
      </c>
      <c r="F42" s="42">
        <f t="shared" si="7"/>
        <v>4764706</v>
      </c>
      <c r="G42" s="42">
        <f t="shared" si="8"/>
        <v>4373720</v>
      </c>
    </row>
    <row r="43" spans="1:9" x14ac:dyDescent="0.25">
      <c r="A43" s="42" t="str">
        <f t="shared" si="3"/>
        <v>BAHIA DE CADIZ</v>
      </c>
      <c r="B43" s="41">
        <f t="shared" si="4"/>
        <v>1776315</v>
      </c>
      <c r="C43" s="41">
        <f t="shared" si="5"/>
        <v>1867533</v>
      </c>
      <c r="D43" s="41">
        <f t="shared" si="6"/>
        <v>14</v>
      </c>
      <c r="E43" s="42" t="str">
        <f t="shared" si="2"/>
        <v>HUELVA</v>
      </c>
      <c r="F43" s="42">
        <f t="shared" si="7"/>
        <v>4662814</v>
      </c>
      <c r="G43" s="42">
        <f t="shared" si="8"/>
        <v>4145909</v>
      </c>
    </row>
    <row r="44" spans="1:9" x14ac:dyDescent="0.25">
      <c r="A44" s="42" t="str">
        <f t="shared" si="3"/>
        <v>BALEARES</v>
      </c>
      <c r="B44" s="41">
        <f t="shared" si="4"/>
        <v>1319455</v>
      </c>
      <c r="C44" s="41">
        <f t="shared" si="5"/>
        <v>1309549</v>
      </c>
      <c r="D44" s="41">
        <f t="shared" si="6"/>
        <v>18</v>
      </c>
      <c r="E44" s="42" t="str">
        <f t="shared" si="2"/>
        <v>BILBAO</v>
      </c>
      <c r="F44" s="42">
        <f t="shared" si="7"/>
        <v>4593976</v>
      </c>
      <c r="G44" s="42">
        <f t="shared" si="8"/>
        <v>4421587</v>
      </c>
    </row>
    <row r="45" spans="1:9" x14ac:dyDescent="0.25">
      <c r="A45" s="42" t="str">
        <f t="shared" si="3"/>
        <v>BARCELONA</v>
      </c>
      <c r="B45" s="41">
        <f t="shared" si="4"/>
        <v>4764706</v>
      </c>
      <c r="C45" s="41">
        <f t="shared" si="5"/>
        <v>4373720</v>
      </c>
      <c r="D45" s="41">
        <f t="shared" si="6"/>
        <v>5</v>
      </c>
      <c r="E45" s="42" t="str">
        <f t="shared" si="2"/>
        <v>ALMERIA</v>
      </c>
      <c r="F45" s="42">
        <f t="shared" si="7"/>
        <v>4406405</v>
      </c>
      <c r="G45" s="42">
        <f t="shared" si="8"/>
        <v>4151806</v>
      </c>
    </row>
    <row r="46" spans="1:9" x14ac:dyDescent="0.25">
      <c r="A46" s="42" t="str">
        <f t="shared" si="3"/>
        <v>BILBAO</v>
      </c>
      <c r="B46" s="41">
        <f t="shared" si="4"/>
        <v>4593976</v>
      </c>
      <c r="C46" s="41">
        <f t="shared" si="5"/>
        <v>4421587</v>
      </c>
      <c r="D46" s="41">
        <f t="shared" si="6"/>
        <v>7</v>
      </c>
      <c r="E46" s="42" t="str">
        <f t="shared" si="2"/>
        <v>A CORUÑA</v>
      </c>
      <c r="F46" s="42">
        <f t="shared" si="7"/>
        <v>4310507</v>
      </c>
      <c r="G46" s="42">
        <f t="shared" si="8"/>
        <v>3688168</v>
      </c>
    </row>
    <row r="47" spans="1:9" x14ac:dyDescent="0.25">
      <c r="A47" s="42" t="str">
        <f t="shared" si="3"/>
        <v>CARTAGENA</v>
      </c>
      <c r="B47" s="41">
        <f t="shared" si="4"/>
        <v>5308274</v>
      </c>
      <c r="C47" s="41">
        <f t="shared" si="5"/>
        <v>4519222</v>
      </c>
      <c r="D47" s="41">
        <f t="shared" si="6"/>
        <v>4</v>
      </c>
      <c r="E47" s="42" t="str">
        <f t="shared" si="2"/>
        <v>CASTELLON</v>
      </c>
      <c r="F47" s="42">
        <f t="shared" si="7"/>
        <v>4192762</v>
      </c>
      <c r="G47" s="42">
        <f t="shared" si="8"/>
        <v>3102799</v>
      </c>
    </row>
    <row r="48" spans="1:9" x14ac:dyDescent="0.25">
      <c r="A48" s="42" t="str">
        <f t="shared" si="3"/>
        <v>CASTELLON</v>
      </c>
      <c r="B48" s="41">
        <f t="shared" si="4"/>
        <v>4192762</v>
      </c>
      <c r="C48" s="41">
        <f t="shared" si="5"/>
        <v>3102799</v>
      </c>
      <c r="D48" s="41">
        <f t="shared" si="6"/>
        <v>10</v>
      </c>
      <c r="E48" s="42" t="str">
        <f t="shared" si="2"/>
        <v>SANTANDER</v>
      </c>
      <c r="F48" s="42">
        <f t="shared" si="7"/>
        <v>3189256</v>
      </c>
      <c r="G48" s="42">
        <f t="shared" si="8"/>
        <v>2988773</v>
      </c>
    </row>
    <row r="49" spans="1:7" x14ac:dyDescent="0.25">
      <c r="A49" s="42" t="str">
        <f t="shared" si="3"/>
        <v>CEUTA</v>
      </c>
      <c r="B49" s="41">
        <f t="shared" si="4"/>
        <v>32645</v>
      </c>
      <c r="C49" s="41">
        <f t="shared" si="5"/>
        <v>63426</v>
      </c>
      <c r="D49" s="41">
        <f t="shared" si="6"/>
        <v>27</v>
      </c>
      <c r="E49" s="42" t="str">
        <f t="shared" si="2"/>
        <v>AVILES</v>
      </c>
      <c r="F49" s="42">
        <f t="shared" si="7"/>
        <v>3012751</v>
      </c>
      <c r="G49" s="42">
        <f t="shared" si="8"/>
        <v>2797247</v>
      </c>
    </row>
    <row r="50" spans="1:7" x14ac:dyDescent="0.25">
      <c r="A50" s="42" t="str">
        <f t="shared" si="3"/>
        <v>FERROL-SAN CIBRAO</v>
      </c>
      <c r="B50" s="41">
        <f t="shared" si="4"/>
        <v>9498616</v>
      </c>
      <c r="C50" s="41">
        <f t="shared" si="5"/>
        <v>8999195</v>
      </c>
      <c r="D50" s="41">
        <f t="shared" si="6"/>
        <v>3</v>
      </c>
      <c r="E50" s="42" t="str">
        <f t="shared" si="2"/>
        <v>VALENCIA</v>
      </c>
      <c r="F50" s="42">
        <f t="shared" si="7"/>
        <v>2680192</v>
      </c>
      <c r="G50" s="42">
        <f t="shared" si="8"/>
        <v>2444573</v>
      </c>
    </row>
    <row r="51" spans="1:7" x14ac:dyDescent="0.25">
      <c r="A51" s="42" t="str">
        <f t="shared" si="3"/>
        <v>GIJON</v>
      </c>
      <c r="B51" s="41">
        <f t="shared" si="4"/>
        <v>16218571</v>
      </c>
      <c r="C51" s="41">
        <f t="shared" si="5"/>
        <v>14947162</v>
      </c>
      <c r="D51" s="41">
        <f t="shared" si="6"/>
        <v>1</v>
      </c>
      <c r="E51" s="42" t="str">
        <f t="shared" si="2"/>
        <v>BAHIA DE CADIZ</v>
      </c>
      <c r="F51" s="42">
        <f t="shared" si="7"/>
        <v>1776315</v>
      </c>
      <c r="G51" s="42">
        <f t="shared" si="8"/>
        <v>1867533</v>
      </c>
    </row>
    <row r="52" spans="1:7" x14ac:dyDescent="0.25">
      <c r="A52" s="42" t="str">
        <f t="shared" si="3"/>
        <v>HUELVA</v>
      </c>
      <c r="B52" s="41">
        <f t="shared" si="4"/>
        <v>4662814</v>
      </c>
      <c r="C52" s="41">
        <f t="shared" si="5"/>
        <v>4145909</v>
      </c>
      <c r="D52" s="41">
        <f t="shared" si="6"/>
        <v>6</v>
      </c>
      <c r="E52" s="42" t="str">
        <f t="shared" si="2"/>
        <v>SEVILLA</v>
      </c>
      <c r="F52" s="42">
        <f t="shared" si="7"/>
        <v>1739610</v>
      </c>
      <c r="G52" s="42">
        <f t="shared" si="8"/>
        <v>1824074</v>
      </c>
    </row>
    <row r="53" spans="1:7" x14ac:dyDescent="0.25">
      <c r="A53" s="42" t="str">
        <f t="shared" si="3"/>
        <v>LAS PALMAS</v>
      </c>
      <c r="B53" s="41">
        <f t="shared" si="4"/>
        <v>477533</v>
      </c>
      <c r="C53" s="41">
        <f t="shared" si="5"/>
        <v>364102</v>
      </c>
      <c r="D53" s="41">
        <f t="shared" si="6"/>
        <v>22</v>
      </c>
      <c r="E53" s="42" t="str">
        <f t="shared" si="2"/>
        <v>BAHIA DE ALGECIRAS</v>
      </c>
      <c r="F53" s="42">
        <f t="shared" si="7"/>
        <v>1603174</v>
      </c>
      <c r="G53" s="42">
        <f t="shared" si="8"/>
        <v>1597565</v>
      </c>
    </row>
    <row r="54" spans="1:7" x14ac:dyDescent="0.25">
      <c r="A54" s="42" t="str">
        <f t="shared" si="3"/>
        <v>MALAGA</v>
      </c>
      <c r="B54" s="41">
        <f t="shared" si="4"/>
        <v>1095103</v>
      </c>
      <c r="C54" s="41">
        <f t="shared" si="5"/>
        <v>868836</v>
      </c>
      <c r="D54" s="41">
        <f t="shared" si="6"/>
        <v>20</v>
      </c>
      <c r="E54" s="42" t="str">
        <f t="shared" si="2"/>
        <v>PASAIA</v>
      </c>
      <c r="F54" s="42">
        <f t="shared" si="7"/>
        <v>1509001</v>
      </c>
      <c r="G54" s="42">
        <f t="shared" si="8"/>
        <v>1212240</v>
      </c>
    </row>
    <row r="55" spans="1:7" x14ac:dyDescent="0.25">
      <c r="A55" s="42" t="str">
        <f t="shared" si="3"/>
        <v>MARIN Y RIA DE PONTEVEDRA</v>
      </c>
      <c r="B55" s="41">
        <f t="shared" si="4"/>
        <v>853972</v>
      </c>
      <c r="C55" s="41">
        <f t="shared" si="5"/>
        <v>826305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1319455</v>
      </c>
      <c r="G55" s="42">
        <f t="shared" si="8"/>
        <v>1309549</v>
      </c>
    </row>
    <row r="56" spans="1:7" x14ac:dyDescent="0.25">
      <c r="A56" s="42" t="str">
        <f t="shared" si="3"/>
        <v>MELILLA</v>
      </c>
      <c r="B56" s="41">
        <f t="shared" si="4"/>
        <v>6815</v>
      </c>
      <c r="C56" s="41">
        <f t="shared" si="5"/>
        <v>9000</v>
      </c>
      <c r="D56" s="41">
        <f t="shared" si="6"/>
        <v>28</v>
      </c>
      <c r="E56" s="42" t="str">
        <f t="shared" si="2"/>
        <v>ALICANTE</v>
      </c>
      <c r="F56" s="42">
        <f t="shared" si="9"/>
        <v>1109761</v>
      </c>
      <c r="G56" s="42">
        <f t="shared" si="8"/>
        <v>940343</v>
      </c>
    </row>
    <row r="57" spans="1:7" x14ac:dyDescent="0.25">
      <c r="A57" s="42" t="str">
        <f t="shared" si="3"/>
        <v>MOTRIL</v>
      </c>
      <c r="B57" s="41">
        <f t="shared" si="4"/>
        <v>430807</v>
      </c>
      <c r="C57" s="41">
        <f t="shared" si="5"/>
        <v>479197</v>
      </c>
      <c r="D57" s="41">
        <f t="shared" si="6"/>
        <v>24</v>
      </c>
      <c r="E57" s="42" t="str">
        <f t="shared" si="2"/>
        <v>MALAGA</v>
      </c>
      <c r="F57" s="42">
        <f t="shared" si="9"/>
        <v>1095103</v>
      </c>
      <c r="G57" s="42">
        <f t="shared" si="8"/>
        <v>868836</v>
      </c>
    </row>
    <row r="58" spans="1:7" x14ac:dyDescent="0.25">
      <c r="A58" s="42" t="str">
        <f t="shared" si="3"/>
        <v>PASAIA</v>
      </c>
      <c r="B58" s="41">
        <f t="shared" si="4"/>
        <v>1509001</v>
      </c>
      <c r="C58" s="41">
        <f t="shared" si="5"/>
        <v>1212240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853972</v>
      </c>
      <c r="G58" s="42">
        <f t="shared" si="8"/>
        <v>826305</v>
      </c>
    </row>
    <row r="59" spans="1:7" x14ac:dyDescent="0.25">
      <c r="A59" s="42" t="str">
        <f t="shared" si="3"/>
        <v>SANTA CRUZ DE TENERIFE</v>
      </c>
      <c r="B59" s="41">
        <f t="shared" si="4"/>
        <v>437559</v>
      </c>
      <c r="C59" s="41">
        <f t="shared" si="5"/>
        <v>488158</v>
      </c>
      <c r="D59" s="41">
        <f t="shared" si="6"/>
        <v>23</v>
      </c>
      <c r="E59" s="42" t="str">
        <f t="shared" si="2"/>
        <v>LAS PALMAS</v>
      </c>
      <c r="F59" s="42">
        <f t="shared" si="9"/>
        <v>477533</v>
      </c>
      <c r="G59" s="42">
        <f t="shared" si="8"/>
        <v>364102</v>
      </c>
    </row>
    <row r="60" spans="1:7" x14ac:dyDescent="0.25">
      <c r="A60" s="42" t="str">
        <f t="shared" si="3"/>
        <v>SANTANDER</v>
      </c>
      <c r="B60" s="41">
        <f t="shared" si="4"/>
        <v>3189256</v>
      </c>
      <c r="C60" s="41">
        <f t="shared" si="5"/>
        <v>2988773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437559</v>
      </c>
      <c r="G60" s="42">
        <f t="shared" si="8"/>
        <v>488158</v>
      </c>
    </row>
    <row r="61" spans="1:7" x14ac:dyDescent="0.25">
      <c r="A61" s="42" t="str">
        <f t="shared" si="3"/>
        <v>SEVILLA</v>
      </c>
      <c r="B61" s="41">
        <f t="shared" si="4"/>
        <v>1739610</v>
      </c>
      <c r="C61" s="41">
        <f t="shared" si="5"/>
        <v>1824074</v>
      </c>
      <c r="D61" s="41">
        <f t="shared" si="6"/>
        <v>15</v>
      </c>
      <c r="E61" s="42" t="str">
        <f t="shared" si="2"/>
        <v>MOTRIL</v>
      </c>
      <c r="F61" s="42">
        <f t="shared" si="9"/>
        <v>430807</v>
      </c>
      <c r="G61" s="42">
        <f t="shared" si="8"/>
        <v>479197</v>
      </c>
    </row>
    <row r="62" spans="1:7" x14ac:dyDescent="0.25">
      <c r="A62" s="42" t="str">
        <f t="shared" si="3"/>
        <v>TARRAGONA</v>
      </c>
      <c r="B62" s="41">
        <f t="shared" si="4"/>
        <v>9708015</v>
      </c>
      <c r="C62" s="41">
        <f t="shared" si="5"/>
        <v>7375070</v>
      </c>
      <c r="D62" s="41">
        <f t="shared" si="6"/>
        <v>2</v>
      </c>
      <c r="E62" s="42" t="str">
        <f t="shared" si="2"/>
        <v>VILAGARCIA</v>
      </c>
      <c r="F62" s="42">
        <f t="shared" si="9"/>
        <v>323047</v>
      </c>
      <c r="G62" s="42">
        <f t="shared" si="8"/>
        <v>202966</v>
      </c>
    </row>
    <row r="63" spans="1:7" x14ac:dyDescent="0.25">
      <c r="A63" s="42" t="str">
        <f t="shared" si="3"/>
        <v>VALENCIA</v>
      </c>
      <c r="B63" s="41">
        <f t="shared" si="4"/>
        <v>2680192</v>
      </c>
      <c r="C63" s="41">
        <f t="shared" si="5"/>
        <v>2444573</v>
      </c>
      <c r="D63" s="41">
        <f t="shared" si="6"/>
        <v>13</v>
      </c>
      <c r="E63" s="42" t="str">
        <f t="shared" si="2"/>
        <v>VIGO</v>
      </c>
      <c r="F63" s="42">
        <f t="shared" si="9"/>
        <v>299331</v>
      </c>
      <c r="G63" s="42">
        <f t="shared" si="8"/>
        <v>289478</v>
      </c>
    </row>
    <row r="64" spans="1:7" x14ac:dyDescent="0.25">
      <c r="A64" s="42" t="str">
        <f t="shared" si="3"/>
        <v>VIGO</v>
      </c>
      <c r="B64" s="41">
        <f t="shared" si="4"/>
        <v>299331</v>
      </c>
      <c r="C64" s="41">
        <f t="shared" si="5"/>
        <v>289478</v>
      </c>
      <c r="D64" s="41">
        <f t="shared" si="6"/>
        <v>26</v>
      </c>
      <c r="E64" s="42" t="str">
        <f t="shared" si="2"/>
        <v>CEUTA</v>
      </c>
      <c r="F64" s="42">
        <f t="shared" si="9"/>
        <v>32645</v>
      </c>
      <c r="G64" s="42">
        <f t="shared" si="8"/>
        <v>63426</v>
      </c>
    </row>
    <row r="65" spans="1:7" x14ac:dyDescent="0.25">
      <c r="A65" s="42" t="str">
        <f t="shared" si="3"/>
        <v>VILAGARCIA</v>
      </c>
      <c r="B65" s="41">
        <f t="shared" si="4"/>
        <v>323047</v>
      </c>
      <c r="C65" s="41">
        <f t="shared" si="5"/>
        <v>202966</v>
      </c>
      <c r="D65" s="41">
        <f t="shared" si="6"/>
        <v>25</v>
      </c>
      <c r="E65" s="42" t="str">
        <f t="shared" si="2"/>
        <v>MELILLA</v>
      </c>
      <c r="F65" s="42">
        <f t="shared" si="9"/>
        <v>6815</v>
      </c>
      <c r="G65" s="42">
        <f t="shared" si="8"/>
        <v>9000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82483</v>
      </c>
      <c r="C7" s="21">
        <v>47066</v>
      </c>
      <c r="D7" s="21">
        <v>1158779</v>
      </c>
      <c r="E7" s="21">
        <v>1043612</v>
      </c>
      <c r="F7" s="10">
        <f>((E7*100)/D7)-100</f>
        <v>-9.9386509420692022</v>
      </c>
      <c r="G7" s="1"/>
      <c r="H7" s="1"/>
      <c r="I7" s="1"/>
    </row>
    <row r="8" spans="1:12" x14ac:dyDescent="0.25">
      <c r="A8" s="11" t="s">
        <v>45</v>
      </c>
      <c r="B8" s="22">
        <v>109626</v>
      </c>
      <c r="C8" s="22">
        <v>90052</v>
      </c>
      <c r="D8" s="22">
        <v>1336745</v>
      </c>
      <c r="E8" s="22">
        <v>1281580</v>
      </c>
      <c r="F8" s="13">
        <f t="shared" ref="F8:F35" si="0">((E8*100)/D8)-100</f>
        <v>-4.1268155108117099</v>
      </c>
      <c r="G8" s="1"/>
      <c r="H8" s="1"/>
      <c r="I8" s="1"/>
    </row>
    <row r="9" spans="1:12" x14ac:dyDescent="0.25">
      <c r="A9" s="8" t="s">
        <v>46</v>
      </c>
      <c r="B9" s="21">
        <v>53195</v>
      </c>
      <c r="C9" s="21">
        <v>58180</v>
      </c>
      <c r="D9" s="21">
        <v>645477</v>
      </c>
      <c r="E9" s="21">
        <v>652915</v>
      </c>
      <c r="F9" s="10">
        <f t="shared" si="0"/>
        <v>1.1523261092184498</v>
      </c>
      <c r="G9" s="1"/>
      <c r="H9" s="1"/>
      <c r="I9" s="1"/>
    </row>
    <row r="10" spans="1:12" x14ac:dyDescent="0.25">
      <c r="A10" s="11" t="s">
        <v>47</v>
      </c>
      <c r="B10" s="22">
        <v>81128</v>
      </c>
      <c r="C10" s="22">
        <v>148633</v>
      </c>
      <c r="D10" s="22">
        <v>1191686</v>
      </c>
      <c r="E10" s="22">
        <v>1180706</v>
      </c>
      <c r="F10" s="13">
        <f t="shared" si="0"/>
        <v>-0.92138365307640413</v>
      </c>
      <c r="G10" s="1"/>
      <c r="H10" s="1"/>
      <c r="I10" s="1"/>
    </row>
    <row r="11" spans="1:12" x14ac:dyDescent="0.25">
      <c r="A11" s="8" t="s">
        <v>48</v>
      </c>
      <c r="B11" s="21">
        <v>5089865</v>
      </c>
      <c r="C11" s="21">
        <v>4698351</v>
      </c>
      <c r="D11" s="21">
        <v>60086219</v>
      </c>
      <c r="E11" s="21">
        <v>61183323</v>
      </c>
      <c r="F11" s="10">
        <f t="shared" si="0"/>
        <v>1.8258829033659083</v>
      </c>
      <c r="G11" s="1"/>
      <c r="H11" s="1"/>
      <c r="I11" s="1"/>
    </row>
    <row r="12" spans="1:12" x14ac:dyDescent="0.25">
      <c r="A12" s="11" t="s">
        <v>49</v>
      </c>
      <c r="B12" s="22">
        <v>109708</v>
      </c>
      <c r="C12" s="22">
        <v>127263</v>
      </c>
      <c r="D12" s="22">
        <v>1621352</v>
      </c>
      <c r="E12" s="22">
        <v>1476089</v>
      </c>
      <c r="F12" s="13">
        <f t="shared" si="0"/>
        <v>-8.9593746453576983</v>
      </c>
      <c r="G12" s="1"/>
      <c r="H12" s="1"/>
      <c r="I12" s="1"/>
    </row>
    <row r="13" spans="1:12" x14ac:dyDescent="0.25">
      <c r="A13" s="8" t="s">
        <v>50</v>
      </c>
      <c r="B13" s="21">
        <v>594481</v>
      </c>
      <c r="C13" s="21">
        <v>673837</v>
      </c>
      <c r="D13" s="21">
        <v>8736964</v>
      </c>
      <c r="E13" s="21">
        <v>9872050</v>
      </c>
      <c r="F13" s="10">
        <f t="shared" si="0"/>
        <v>12.991766934143257</v>
      </c>
      <c r="G13" s="1"/>
      <c r="H13" s="1"/>
      <c r="I13" s="1"/>
    </row>
    <row r="14" spans="1:12" x14ac:dyDescent="0.25">
      <c r="A14" s="11" t="s">
        <v>51</v>
      </c>
      <c r="B14" s="22">
        <v>2049695</v>
      </c>
      <c r="C14" s="22">
        <v>2146430</v>
      </c>
      <c r="D14" s="22">
        <v>26407530</v>
      </c>
      <c r="E14" s="22">
        <v>27600178</v>
      </c>
      <c r="F14" s="13">
        <f t="shared" si="0"/>
        <v>4.5163178835733646</v>
      </c>
      <c r="G14" s="1"/>
      <c r="H14" s="1"/>
      <c r="I14" s="1"/>
    </row>
    <row r="15" spans="1:12" x14ac:dyDescent="0.25">
      <c r="A15" s="8" t="s">
        <v>52</v>
      </c>
      <c r="B15" s="21">
        <v>880457</v>
      </c>
      <c r="C15" s="21">
        <v>928162</v>
      </c>
      <c r="D15" s="21">
        <v>9417733</v>
      </c>
      <c r="E15" s="21">
        <v>9881454</v>
      </c>
      <c r="F15" s="10">
        <f t="shared" si="0"/>
        <v>4.9239132177563363</v>
      </c>
      <c r="G15" s="1"/>
      <c r="H15" s="1"/>
      <c r="I15" s="1"/>
    </row>
    <row r="16" spans="1:12" x14ac:dyDescent="0.25">
      <c r="A16" s="11" t="s">
        <v>53</v>
      </c>
      <c r="B16" s="22">
        <v>94987</v>
      </c>
      <c r="C16" s="22">
        <v>75112</v>
      </c>
      <c r="D16" s="22">
        <v>1135319</v>
      </c>
      <c r="E16" s="22">
        <v>1218231</v>
      </c>
      <c r="F16" s="13">
        <f t="shared" si="0"/>
        <v>7.3029694737778499</v>
      </c>
      <c r="G16" s="1"/>
      <c r="H16" s="1"/>
      <c r="I16" s="1"/>
    </row>
    <row r="17" spans="1:9" x14ac:dyDescent="0.25">
      <c r="A17" s="8" t="s">
        <v>54</v>
      </c>
      <c r="B17" s="21">
        <v>250475</v>
      </c>
      <c r="C17" s="21">
        <v>238894</v>
      </c>
      <c r="D17" s="21">
        <v>2928784</v>
      </c>
      <c r="E17" s="21">
        <v>3001021</v>
      </c>
      <c r="F17" s="10">
        <f t="shared" si="0"/>
        <v>2.4664502400996469</v>
      </c>
      <c r="G17" s="1"/>
      <c r="H17" s="1"/>
      <c r="I17" s="1"/>
    </row>
    <row r="18" spans="1:9" x14ac:dyDescent="0.25">
      <c r="A18" s="11" t="s">
        <v>55</v>
      </c>
      <c r="B18" s="22">
        <v>77253</v>
      </c>
      <c r="C18" s="22">
        <v>77186</v>
      </c>
      <c r="D18" s="22">
        <v>972187</v>
      </c>
      <c r="E18" s="22">
        <v>963388</v>
      </c>
      <c r="F18" s="13">
        <f t="shared" si="0"/>
        <v>-0.90507278949419856</v>
      </c>
      <c r="G18" s="1"/>
      <c r="H18" s="1"/>
      <c r="I18" s="1"/>
    </row>
    <row r="19" spans="1:9" x14ac:dyDescent="0.25">
      <c r="A19" s="8" t="s">
        <v>56</v>
      </c>
      <c r="B19" s="21">
        <v>100653</v>
      </c>
      <c r="C19" s="21">
        <v>68529</v>
      </c>
      <c r="D19" s="21">
        <v>981696</v>
      </c>
      <c r="E19" s="21">
        <v>895390</v>
      </c>
      <c r="F19" s="10">
        <f t="shared" si="0"/>
        <v>-8.7915199817458785</v>
      </c>
      <c r="G19" s="1"/>
      <c r="H19" s="1"/>
      <c r="I19" s="1"/>
    </row>
    <row r="20" spans="1:9" x14ac:dyDescent="0.25">
      <c r="A20" s="11" t="s">
        <v>57</v>
      </c>
      <c r="B20" s="22">
        <v>147932</v>
      </c>
      <c r="C20" s="22">
        <v>106606</v>
      </c>
      <c r="D20" s="22">
        <v>2028483</v>
      </c>
      <c r="E20" s="22">
        <v>1817375</v>
      </c>
      <c r="F20" s="13">
        <f t="shared" si="0"/>
        <v>-10.40718605973035</v>
      </c>
      <c r="G20" s="1"/>
      <c r="H20" s="1"/>
      <c r="I20" s="1"/>
    </row>
    <row r="21" spans="1:9" x14ac:dyDescent="0.25">
      <c r="A21" s="8" t="s">
        <v>58</v>
      </c>
      <c r="B21" s="21">
        <v>99232</v>
      </c>
      <c r="C21" s="21">
        <v>40116</v>
      </c>
      <c r="D21" s="21">
        <v>734876</v>
      </c>
      <c r="E21" s="21">
        <v>719894</v>
      </c>
      <c r="F21" s="10">
        <f t="shared" si="0"/>
        <v>-2.0387112927895288</v>
      </c>
      <c r="G21" s="1"/>
      <c r="H21" s="1"/>
      <c r="I21" s="1"/>
    </row>
    <row r="22" spans="1:9" x14ac:dyDescent="0.25">
      <c r="A22" s="11" t="s">
        <v>59</v>
      </c>
      <c r="B22" s="22">
        <v>1110001</v>
      </c>
      <c r="C22" s="22">
        <v>1221246</v>
      </c>
      <c r="D22" s="22">
        <v>14368291</v>
      </c>
      <c r="E22" s="22">
        <v>14747009</v>
      </c>
      <c r="F22" s="13">
        <f t="shared" si="0"/>
        <v>2.63579015764644</v>
      </c>
      <c r="G22" s="1"/>
      <c r="H22" s="1"/>
      <c r="I22" s="1"/>
    </row>
    <row r="23" spans="1:9" x14ac:dyDescent="0.25">
      <c r="A23" s="8" t="s">
        <v>60</v>
      </c>
      <c r="B23" s="21">
        <v>181339</v>
      </c>
      <c r="C23" s="21">
        <v>68592</v>
      </c>
      <c r="D23" s="21">
        <v>1853574</v>
      </c>
      <c r="E23" s="21">
        <v>982266</v>
      </c>
      <c r="F23" s="10">
        <f t="shared" si="0"/>
        <v>-47.006917447050938</v>
      </c>
      <c r="G23" s="1"/>
      <c r="H23" s="1"/>
      <c r="I23" s="1"/>
    </row>
    <row r="24" spans="1:9" x14ac:dyDescent="0.25">
      <c r="A24" s="11" t="s">
        <v>61</v>
      </c>
      <c r="B24" s="22">
        <v>78412</v>
      </c>
      <c r="C24" s="22">
        <v>98055</v>
      </c>
      <c r="D24" s="22">
        <v>1016395</v>
      </c>
      <c r="E24" s="22">
        <v>1046491</v>
      </c>
      <c r="F24" s="13">
        <f t="shared" si="0"/>
        <v>2.9610535274179881</v>
      </c>
      <c r="G24" s="1"/>
      <c r="H24" s="1"/>
      <c r="I24" s="1"/>
    </row>
    <row r="25" spans="1:9" x14ac:dyDescent="0.25">
      <c r="A25" s="8" t="s">
        <v>62</v>
      </c>
      <c r="B25" s="21">
        <v>71466</v>
      </c>
      <c r="C25" s="21">
        <v>69413</v>
      </c>
      <c r="D25" s="21">
        <v>895960</v>
      </c>
      <c r="E25" s="21">
        <v>904843</v>
      </c>
      <c r="F25" s="10">
        <f t="shared" si="0"/>
        <v>0.99145051118352967</v>
      </c>
      <c r="G25" s="1"/>
      <c r="H25" s="1"/>
      <c r="I25" s="1"/>
    </row>
    <row r="26" spans="1:9" x14ac:dyDescent="0.25">
      <c r="A26" s="11" t="s">
        <v>63</v>
      </c>
      <c r="B26" s="22">
        <v>23253</v>
      </c>
      <c r="C26" s="22">
        <v>27183</v>
      </c>
      <c r="D26" s="22">
        <v>317139</v>
      </c>
      <c r="E26" s="22">
        <v>316794</v>
      </c>
      <c r="F26" s="13">
        <f t="shared" si="0"/>
        <v>-0.10878510684590026</v>
      </c>
      <c r="G26" s="1"/>
      <c r="H26" s="1"/>
      <c r="I26" s="1"/>
    </row>
    <row r="27" spans="1:9" x14ac:dyDescent="0.25">
      <c r="A27" s="8" t="s">
        <v>64</v>
      </c>
      <c r="B27" s="21">
        <v>161533</v>
      </c>
      <c r="C27" s="21">
        <v>183087</v>
      </c>
      <c r="D27" s="21">
        <v>1693769</v>
      </c>
      <c r="E27" s="21">
        <v>1943196</v>
      </c>
      <c r="F27" s="10">
        <f t="shared" si="0"/>
        <v>14.726152149437141</v>
      </c>
      <c r="G27" s="1"/>
      <c r="H27" s="1"/>
      <c r="I27" s="1"/>
    </row>
    <row r="28" spans="1:9" x14ac:dyDescent="0.25">
      <c r="A28" s="11" t="s">
        <v>65</v>
      </c>
      <c r="B28" s="22">
        <v>455492</v>
      </c>
      <c r="C28" s="22">
        <v>474679</v>
      </c>
      <c r="D28" s="22">
        <v>5308716</v>
      </c>
      <c r="E28" s="22">
        <v>5507142</v>
      </c>
      <c r="F28" s="13">
        <f t="shared" si="0"/>
        <v>3.737739973281677</v>
      </c>
      <c r="G28" s="1"/>
      <c r="H28" s="1"/>
      <c r="I28" s="1"/>
    </row>
    <row r="29" spans="1:9" x14ac:dyDescent="0.25">
      <c r="A29" s="8" t="s">
        <v>66</v>
      </c>
      <c r="B29" s="21">
        <v>145078</v>
      </c>
      <c r="C29" s="21">
        <v>166471</v>
      </c>
      <c r="D29" s="21">
        <v>1700274</v>
      </c>
      <c r="E29" s="21">
        <v>1846749</v>
      </c>
      <c r="F29" s="10">
        <f t="shared" si="0"/>
        <v>8.6147879694684519</v>
      </c>
      <c r="G29" s="1"/>
      <c r="H29" s="1"/>
      <c r="I29" s="1"/>
    </row>
    <row r="30" spans="1:9" x14ac:dyDescent="0.25">
      <c r="A30" s="11" t="s">
        <v>67</v>
      </c>
      <c r="B30" s="22">
        <v>192146</v>
      </c>
      <c r="C30" s="22">
        <v>228450</v>
      </c>
      <c r="D30" s="22">
        <v>2277185</v>
      </c>
      <c r="E30" s="22">
        <v>2373633</v>
      </c>
      <c r="F30" s="13">
        <f t="shared" si="0"/>
        <v>4.2354046772660041</v>
      </c>
      <c r="G30" s="1"/>
      <c r="H30" s="1"/>
      <c r="I30" s="1"/>
    </row>
    <row r="31" spans="1:9" x14ac:dyDescent="0.25">
      <c r="A31" s="8" t="s">
        <v>68</v>
      </c>
      <c r="B31" s="21">
        <v>190111</v>
      </c>
      <c r="C31" s="21">
        <v>175687</v>
      </c>
      <c r="D31" s="21">
        <v>2589774</v>
      </c>
      <c r="E31" s="21">
        <v>2676831</v>
      </c>
      <c r="F31" s="10">
        <f t="shared" si="0"/>
        <v>3.3615674572375838</v>
      </c>
      <c r="G31" s="1"/>
      <c r="H31" s="1"/>
      <c r="I31" s="1"/>
    </row>
    <row r="32" spans="1:9" x14ac:dyDescent="0.25">
      <c r="A32" s="11" t="s">
        <v>69</v>
      </c>
      <c r="B32" s="22">
        <v>4757383</v>
      </c>
      <c r="C32" s="22">
        <v>5094303</v>
      </c>
      <c r="D32" s="22">
        <v>57943612</v>
      </c>
      <c r="E32" s="22">
        <v>58727773</v>
      </c>
      <c r="F32" s="13">
        <f t="shared" si="0"/>
        <v>1.3533174286753109</v>
      </c>
      <c r="G32" s="1"/>
      <c r="H32" s="1"/>
      <c r="I32" s="1"/>
    </row>
    <row r="33" spans="1:9" x14ac:dyDescent="0.25">
      <c r="A33" s="8" t="s">
        <v>70</v>
      </c>
      <c r="B33" s="21">
        <v>285841</v>
      </c>
      <c r="C33" s="21">
        <v>281057</v>
      </c>
      <c r="D33" s="21">
        <v>3517256</v>
      </c>
      <c r="E33" s="21">
        <v>3433570</v>
      </c>
      <c r="F33" s="10">
        <f t="shared" si="0"/>
        <v>-2.37929795272224</v>
      </c>
      <c r="G33" s="1"/>
      <c r="H33" s="1"/>
      <c r="I33" s="1"/>
    </row>
    <row r="34" spans="1:9" x14ac:dyDescent="0.25">
      <c r="A34" s="11" t="s">
        <v>71</v>
      </c>
      <c r="B34" s="22">
        <v>33206</v>
      </c>
      <c r="C34" s="22">
        <v>35797</v>
      </c>
      <c r="D34" s="22">
        <v>497662</v>
      </c>
      <c r="E34" s="22">
        <v>534386</v>
      </c>
      <c r="F34" s="13">
        <f t="shared" si="0"/>
        <v>7.3793056331405609</v>
      </c>
      <c r="G34" s="1"/>
      <c r="H34" s="1"/>
      <c r="I34" s="1"/>
    </row>
    <row r="35" spans="1:9" x14ac:dyDescent="0.25">
      <c r="A35" s="14" t="s">
        <v>72</v>
      </c>
      <c r="B35" s="15">
        <f>SUM(B7:B34)</f>
        <v>17506431</v>
      </c>
      <c r="C35" s="15">
        <f t="shared" ref="C35:E35" si="1">SUM(C7:C34)</f>
        <v>17648437</v>
      </c>
      <c r="D35" s="15">
        <f t="shared" si="1"/>
        <v>213363437</v>
      </c>
      <c r="E35" s="15">
        <f t="shared" si="1"/>
        <v>217827889</v>
      </c>
      <c r="F35" s="16">
        <f t="shared" si="0"/>
        <v>2.0924166121302221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1043612</v>
      </c>
      <c r="C38" s="41">
        <f>D7</f>
        <v>1158779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61183323</v>
      </c>
      <c r="G38" s="42">
        <f>LOOKUP(E38,$A$38:$A$65,$C$38:$C$65)</f>
        <v>60086219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1281580</v>
      </c>
      <c r="C39" s="41">
        <f t="shared" ref="C39:C65" si="5">D8</f>
        <v>1336745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58727773</v>
      </c>
      <c r="G39" s="42">
        <f t="shared" ref="G39:G65" si="8">LOOKUP(E39,$A$38:$A$65,$C$38:$C$65)</f>
        <v>57943612</v>
      </c>
    </row>
    <row r="40" spans="1:9" x14ac:dyDescent="0.25">
      <c r="A40" s="42" t="str">
        <f t="shared" si="3"/>
        <v>ALMERIA</v>
      </c>
      <c r="B40" s="41">
        <f t="shared" si="4"/>
        <v>652915</v>
      </c>
      <c r="C40" s="41">
        <f t="shared" si="5"/>
        <v>645477</v>
      </c>
      <c r="D40" s="41">
        <f t="shared" si="6"/>
        <v>26</v>
      </c>
      <c r="E40" s="42" t="str">
        <f t="shared" si="2"/>
        <v>BARCELONA</v>
      </c>
      <c r="F40" s="42">
        <f t="shared" si="7"/>
        <v>27600178</v>
      </c>
      <c r="G40" s="42">
        <f t="shared" si="8"/>
        <v>26407530</v>
      </c>
    </row>
    <row r="41" spans="1:9" x14ac:dyDescent="0.25">
      <c r="A41" s="42" t="str">
        <f t="shared" si="3"/>
        <v>AVILES</v>
      </c>
      <c r="B41" s="41">
        <f t="shared" si="4"/>
        <v>1180706</v>
      </c>
      <c r="C41" s="41">
        <f t="shared" si="5"/>
        <v>1191686</v>
      </c>
      <c r="D41" s="41">
        <f t="shared" si="6"/>
        <v>18</v>
      </c>
      <c r="E41" s="42" t="str">
        <f t="shared" si="2"/>
        <v>LAS PALMAS</v>
      </c>
      <c r="F41" s="42">
        <f t="shared" si="7"/>
        <v>14747009</v>
      </c>
      <c r="G41" s="42">
        <f t="shared" si="8"/>
        <v>14368291</v>
      </c>
    </row>
    <row r="42" spans="1:9" x14ac:dyDescent="0.25">
      <c r="A42" s="42" t="str">
        <f t="shared" si="3"/>
        <v>BAHIA DE ALGECIRAS</v>
      </c>
      <c r="B42" s="41">
        <f t="shared" si="4"/>
        <v>61183323</v>
      </c>
      <c r="C42" s="41">
        <f t="shared" si="5"/>
        <v>60086219</v>
      </c>
      <c r="D42" s="41">
        <f t="shared" si="6"/>
        <v>1</v>
      </c>
      <c r="E42" s="42" t="str">
        <f t="shared" si="2"/>
        <v>BILBAO</v>
      </c>
      <c r="F42" s="42">
        <f t="shared" si="7"/>
        <v>9881454</v>
      </c>
      <c r="G42" s="42">
        <f t="shared" si="8"/>
        <v>9417733</v>
      </c>
    </row>
    <row r="43" spans="1:9" x14ac:dyDescent="0.25">
      <c r="A43" s="42" t="str">
        <f t="shared" si="3"/>
        <v>BAHIA DE CADIZ</v>
      </c>
      <c r="B43" s="41">
        <f t="shared" si="4"/>
        <v>1476089</v>
      </c>
      <c r="C43" s="41">
        <f t="shared" si="5"/>
        <v>1621352</v>
      </c>
      <c r="D43" s="41">
        <f t="shared" si="6"/>
        <v>15</v>
      </c>
      <c r="E43" s="42" t="str">
        <f t="shared" si="2"/>
        <v>BALEARES</v>
      </c>
      <c r="F43" s="42">
        <f t="shared" si="7"/>
        <v>9872050</v>
      </c>
      <c r="G43" s="42">
        <f t="shared" si="8"/>
        <v>8736964</v>
      </c>
    </row>
    <row r="44" spans="1:9" x14ac:dyDescent="0.25">
      <c r="A44" s="42" t="str">
        <f t="shared" si="3"/>
        <v>BALEARES</v>
      </c>
      <c r="B44" s="41">
        <f t="shared" si="4"/>
        <v>9872050</v>
      </c>
      <c r="C44" s="41">
        <f t="shared" si="5"/>
        <v>8736964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5507142</v>
      </c>
      <c r="G44" s="42">
        <f t="shared" si="8"/>
        <v>5308716</v>
      </c>
    </row>
    <row r="45" spans="1:9" x14ac:dyDescent="0.25">
      <c r="A45" s="42" t="str">
        <f t="shared" si="3"/>
        <v>BARCELONA</v>
      </c>
      <c r="B45" s="41">
        <f t="shared" si="4"/>
        <v>27600178</v>
      </c>
      <c r="C45" s="41">
        <f t="shared" si="5"/>
        <v>26407530</v>
      </c>
      <c r="D45" s="41">
        <f t="shared" si="6"/>
        <v>3</v>
      </c>
      <c r="E45" s="42" t="str">
        <f t="shared" si="2"/>
        <v>VIGO</v>
      </c>
      <c r="F45" s="42">
        <f t="shared" si="7"/>
        <v>3433570</v>
      </c>
      <c r="G45" s="42">
        <f t="shared" si="8"/>
        <v>3517256</v>
      </c>
    </row>
    <row r="46" spans="1:9" x14ac:dyDescent="0.25">
      <c r="A46" s="42" t="str">
        <f t="shared" si="3"/>
        <v>BILBAO</v>
      </c>
      <c r="B46" s="41">
        <f t="shared" si="4"/>
        <v>9881454</v>
      </c>
      <c r="C46" s="41">
        <f t="shared" si="5"/>
        <v>9417733</v>
      </c>
      <c r="D46" s="41">
        <f t="shared" si="6"/>
        <v>5</v>
      </c>
      <c r="E46" s="42" t="str">
        <f t="shared" si="2"/>
        <v>CASTELLON</v>
      </c>
      <c r="F46" s="42">
        <f t="shared" si="7"/>
        <v>3001021</v>
      </c>
      <c r="G46" s="42">
        <f t="shared" si="8"/>
        <v>2928784</v>
      </c>
    </row>
    <row r="47" spans="1:9" x14ac:dyDescent="0.25">
      <c r="A47" s="42" t="str">
        <f t="shared" si="3"/>
        <v>CARTAGENA</v>
      </c>
      <c r="B47" s="41">
        <f t="shared" si="4"/>
        <v>1218231</v>
      </c>
      <c r="C47" s="41">
        <f t="shared" si="5"/>
        <v>1135319</v>
      </c>
      <c r="D47" s="41">
        <f t="shared" si="6"/>
        <v>17</v>
      </c>
      <c r="E47" s="42" t="str">
        <f t="shared" si="2"/>
        <v>TARRAGONA</v>
      </c>
      <c r="F47" s="42">
        <f t="shared" si="7"/>
        <v>2676831</v>
      </c>
      <c r="G47" s="42">
        <f t="shared" si="8"/>
        <v>2589774</v>
      </c>
    </row>
    <row r="48" spans="1:9" x14ac:dyDescent="0.25">
      <c r="A48" s="42" t="str">
        <f t="shared" si="3"/>
        <v>CASTELLON</v>
      </c>
      <c r="B48" s="41">
        <f t="shared" si="4"/>
        <v>3001021</v>
      </c>
      <c r="C48" s="41">
        <f t="shared" si="5"/>
        <v>2928784</v>
      </c>
      <c r="D48" s="41">
        <f t="shared" si="6"/>
        <v>9</v>
      </c>
      <c r="E48" s="42" t="str">
        <f t="shared" si="2"/>
        <v>SEVILLA</v>
      </c>
      <c r="F48" s="42">
        <f t="shared" si="7"/>
        <v>2373633</v>
      </c>
      <c r="G48" s="42">
        <f t="shared" si="8"/>
        <v>2277185</v>
      </c>
    </row>
    <row r="49" spans="1:7" x14ac:dyDescent="0.25">
      <c r="A49" s="42" t="str">
        <f t="shared" si="3"/>
        <v>CEUTA</v>
      </c>
      <c r="B49" s="41">
        <f t="shared" si="4"/>
        <v>963388</v>
      </c>
      <c r="C49" s="41">
        <f t="shared" si="5"/>
        <v>972187</v>
      </c>
      <c r="D49" s="41">
        <f t="shared" si="6"/>
        <v>22</v>
      </c>
      <c r="E49" s="42" t="str">
        <f t="shared" si="2"/>
        <v>PASAIA</v>
      </c>
      <c r="F49" s="42">
        <f t="shared" si="7"/>
        <v>1943196</v>
      </c>
      <c r="G49" s="42">
        <f t="shared" si="8"/>
        <v>1693769</v>
      </c>
    </row>
    <row r="50" spans="1:7" x14ac:dyDescent="0.25">
      <c r="A50" s="42" t="str">
        <f t="shared" si="3"/>
        <v>FERROL-SAN CIBRAO</v>
      </c>
      <c r="B50" s="41">
        <f t="shared" si="4"/>
        <v>895390</v>
      </c>
      <c r="C50" s="41">
        <f t="shared" si="5"/>
        <v>981696</v>
      </c>
      <c r="D50" s="41">
        <f t="shared" si="6"/>
        <v>24</v>
      </c>
      <c r="E50" s="42" t="str">
        <f t="shared" si="2"/>
        <v>SANTANDER</v>
      </c>
      <c r="F50" s="42">
        <f t="shared" si="7"/>
        <v>1846749</v>
      </c>
      <c r="G50" s="42">
        <f t="shared" si="8"/>
        <v>1700274</v>
      </c>
    </row>
    <row r="51" spans="1:7" x14ac:dyDescent="0.25">
      <c r="A51" s="42" t="str">
        <f t="shared" si="3"/>
        <v>GIJON</v>
      </c>
      <c r="B51" s="41">
        <f t="shared" si="4"/>
        <v>1817375</v>
      </c>
      <c r="C51" s="41">
        <f t="shared" si="5"/>
        <v>2028483</v>
      </c>
      <c r="D51" s="41">
        <f t="shared" si="6"/>
        <v>14</v>
      </c>
      <c r="E51" s="42" t="str">
        <f t="shared" si="2"/>
        <v>GIJON</v>
      </c>
      <c r="F51" s="42">
        <f t="shared" si="7"/>
        <v>1817375</v>
      </c>
      <c r="G51" s="42">
        <f t="shared" si="8"/>
        <v>2028483</v>
      </c>
    </row>
    <row r="52" spans="1:7" x14ac:dyDescent="0.25">
      <c r="A52" s="42" t="str">
        <f t="shared" si="3"/>
        <v>HUELVA</v>
      </c>
      <c r="B52" s="41">
        <f t="shared" si="4"/>
        <v>719894</v>
      </c>
      <c r="C52" s="41">
        <f t="shared" si="5"/>
        <v>734876</v>
      </c>
      <c r="D52" s="41">
        <f t="shared" si="6"/>
        <v>25</v>
      </c>
      <c r="E52" s="42" t="str">
        <f t="shared" si="2"/>
        <v>BAHIA DE CADIZ</v>
      </c>
      <c r="F52" s="42">
        <f t="shared" si="7"/>
        <v>1476089</v>
      </c>
      <c r="G52" s="42">
        <f t="shared" si="8"/>
        <v>1621352</v>
      </c>
    </row>
    <row r="53" spans="1:7" x14ac:dyDescent="0.25">
      <c r="A53" s="42" t="str">
        <f t="shared" si="3"/>
        <v>LAS PALMAS</v>
      </c>
      <c r="B53" s="41">
        <f t="shared" si="4"/>
        <v>14747009</v>
      </c>
      <c r="C53" s="41">
        <f t="shared" si="5"/>
        <v>14368291</v>
      </c>
      <c r="D53" s="41">
        <f t="shared" si="6"/>
        <v>4</v>
      </c>
      <c r="E53" s="42" t="str">
        <f t="shared" si="2"/>
        <v>ALICANTE</v>
      </c>
      <c r="F53" s="42">
        <f t="shared" si="7"/>
        <v>1281580</v>
      </c>
      <c r="G53" s="42">
        <f t="shared" si="8"/>
        <v>1336745</v>
      </c>
    </row>
    <row r="54" spans="1:7" x14ac:dyDescent="0.25">
      <c r="A54" s="42" t="str">
        <f t="shared" si="3"/>
        <v>MALAGA</v>
      </c>
      <c r="B54" s="41">
        <f t="shared" si="4"/>
        <v>982266</v>
      </c>
      <c r="C54" s="41">
        <f t="shared" si="5"/>
        <v>1853574</v>
      </c>
      <c r="D54" s="41">
        <f t="shared" si="6"/>
        <v>21</v>
      </c>
      <c r="E54" s="42" t="str">
        <f t="shared" si="2"/>
        <v>CARTAGENA</v>
      </c>
      <c r="F54" s="42">
        <f t="shared" si="7"/>
        <v>1218231</v>
      </c>
      <c r="G54" s="42">
        <f t="shared" si="8"/>
        <v>1135319</v>
      </c>
    </row>
    <row r="55" spans="1:7" x14ac:dyDescent="0.25">
      <c r="A55" s="42" t="str">
        <f t="shared" si="3"/>
        <v>MARIN Y RIA DE PONTEVEDRA</v>
      </c>
      <c r="B55" s="41">
        <f t="shared" si="4"/>
        <v>1046491</v>
      </c>
      <c r="C55" s="41">
        <f t="shared" si="5"/>
        <v>1016395</v>
      </c>
      <c r="D55" s="41">
        <f t="shared" si="6"/>
        <v>19</v>
      </c>
      <c r="E55" s="42" t="str">
        <f t="shared" si="2"/>
        <v>AVILES</v>
      </c>
      <c r="F55" s="42">
        <f t="shared" ref="F55:F65" si="9">LOOKUP(E55,$A$38:$A$65,$B$38:$B$65)</f>
        <v>1180706</v>
      </c>
      <c r="G55" s="42">
        <f t="shared" si="8"/>
        <v>1191686</v>
      </c>
    </row>
    <row r="56" spans="1:7" x14ac:dyDescent="0.25">
      <c r="A56" s="42" t="str">
        <f t="shared" si="3"/>
        <v>MELILLA</v>
      </c>
      <c r="B56" s="41">
        <f t="shared" si="4"/>
        <v>904843</v>
      </c>
      <c r="C56" s="41">
        <f t="shared" si="5"/>
        <v>895960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1046491</v>
      </c>
      <c r="G56" s="42">
        <f t="shared" si="8"/>
        <v>1016395</v>
      </c>
    </row>
    <row r="57" spans="1:7" x14ac:dyDescent="0.25">
      <c r="A57" s="42" t="str">
        <f t="shared" si="3"/>
        <v>MOTRIL</v>
      </c>
      <c r="B57" s="41">
        <f t="shared" si="4"/>
        <v>316794</v>
      </c>
      <c r="C57" s="41">
        <f t="shared" si="5"/>
        <v>317139</v>
      </c>
      <c r="D57" s="41">
        <f t="shared" si="6"/>
        <v>28</v>
      </c>
      <c r="E57" s="42" t="str">
        <f t="shared" si="2"/>
        <v>A CORUÑA</v>
      </c>
      <c r="F57" s="42">
        <f t="shared" si="9"/>
        <v>1043612</v>
      </c>
      <c r="G57" s="42">
        <f t="shared" si="8"/>
        <v>1158779</v>
      </c>
    </row>
    <row r="58" spans="1:7" x14ac:dyDescent="0.25">
      <c r="A58" s="42" t="str">
        <f t="shared" si="3"/>
        <v>PASAIA</v>
      </c>
      <c r="B58" s="41">
        <f t="shared" si="4"/>
        <v>1943196</v>
      </c>
      <c r="C58" s="41">
        <f t="shared" si="5"/>
        <v>1693769</v>
      </c>
      <c r="D58" s="41">
        <f t="shared" si="6"/>
        <v>12</v>
      </c>
      <c r="E58" s="42" t="str">
        <f t="shared" si="2"/>
        <v>MALAGA</v>
      </c>
      <c r="F58" s="42">
        <f t="shared" si="9"/>
        <v>982266</v>
      </c>
      <c r="G58" s="42">
        <f t="shared" si="8"/>
        <v>1853574</v>
      </c>
    </row>
    <row r="59" spans="1:7" x14ac:dyDescent="0.25">
      <c r="A59" s="42" t="str">
        <f t="shared" si="3"/>
        <v>SANTA CRUZ DE TENERIFE</v>
      </c>
      <c r="B59" s="41">
        <f t="shared" si="4"/>
        <v>5507142</v>
      </c>
      <c r="C59" s="41">
        <f t="shared" si="5"/>
        <v>5308716</v>
      </c>
      <c r="D59" s="41">
        <f t="shared" si="6"/>
        <v>7</v>
      </c>
      <c r="E59" s="42" t="str">
        <f t="shared" si="2"/>
        <v>CEUTA</v>
      </c>
      <c r="F59" s="42">
        <f t="shared" si="9"/>
        <v>963388</v>
      </c>
      <c r="G59" s="42">
        <f t="shared" si="8"/>
        <v>972187</v>
      </c>
    </row>
    <row r="60" spans="1:7" x14ac:dyDescent="0.25">
      <c r="A60" s="42" t="str">
        <f t="shared" si="3"/>
        <v>SANTANDER</v>
      </c>
      <c r="B60" s="41">
        <f t="shared" si="4"/>
        <v>1846749</v>
      </c>
      <c r="C60" s="41">
        <f t="shared" si="5"/>
        <v>1700274</v>
      </c>
      <c r="D60" s="41">
        <f t="shared" si="6"/>
        <v>13</v>
      </c>
      <c r="E60" s="42" t="str">
        <f t="shared" si="2"/>
        <v>MELILLA</v>
      </c>
      <c r="F60" s="42">
        <f t="shared" si="9"/>
        <v>904843</v>
      </c>
      <c r="G60" s="42">
        <f t="shared" si="8"/>
        <v>895960</v>
      </c>
    </row>
    <row r="61" spans="1:7" x14ac:dyDescent="0.25">
      <c r="A61" s="42" t="str">
        <f t="shared" si="3"/>
        <v>SEVILLA</v>
      </c>
      <c r="B61" s="41">
        <f t="shared" si="4"/>
        <v>2373633</v>
      </c>
      <c r="C61" s="41">
        <f t="shared" si="5"/>
        <v>2277185</v>
      </c>
      <c r="D61" s="41">
        <f t="shared" si="6"/>
        <v>11</v>
      </c>
      <c r="E61" s="42" t="str">
        <f t="shared" si="2"/>
        <v>FERROL-SAN CIBRAO</v>
      </c>
      <c r="F61" s="42">
        <f t="shared" si="9"/>
        <v>895390</v>
      </c>
      <c r="G61" s="42">
        <f t="shared" si="8"/>
        <v>981696</v>
      </c>
    </row>
    <row r="62" spans="1:7" x14ac:dyDescent="0.25">
      <c r="A62" s="42" t="str">
        <f t="shared" si="3"/>
        <v>TARRAGONA</v>
      </c>
      <c r="B62" s="41">
        <f t="shared" si="4"/>
        <v>2676831</v>
      </c>
      <c r="C62" s="41">
        <f t="shared" si="5"/>
        <v>2589774</v>
      </c>
      <c r="D62" s="41">
        <f t="shared" si="6"/>
        <v>10</v>
      </c>
      <c r="E62" s="42" t="str">
        <f t="shared" si="2"/>
        <v>HUELVA</v>
      </c>
      <c r="F62" s="42">
        <f t="shared" si="9"/>
        <v>719894</v>
      </c>
      <c r="G62" s="42">
        <f t="shared" si="8"/>
        <v>734876</v>
      </c>
    </row>
    <row r="63" spans="1:7" x14ac:dyDescent="0.25">
      <c r="A63" s="42" t="str">
        <f t="shared" si="3"/>
        <v>VALENCIA</v>
      </c>
      <c r="B63" s="41">
        <f t="shared" si="4"/>
        <v>58727773</v>
      </c>
      <c r="C63" s="41">
        <f t="shared" si="5"/>
        <v>57943612</v>
      </c>
      <c r="D63" s="41">
        <f t="shared" si="6"/>
        <v>2</v>
      </c>
      <c r="E63" s="42" t="str">
        <f t="shared" si="2"/>
        <v>ALMERIA</v>
      </c>
      <c r="F63" s="42">
        <f t="shared" si="9"/>
        <v>652915</v>
      </c>
      <c r="G63" s="42">
        <f t="shared" si="8"/>
        <v>645477</v>
      </c>
    </row>
    <row r="64" spans="1:7" x14ac:dyDescent="0.25">
      <c r="A64" s="42" t="str">
        <f t="shared" si="3"/>
        <v>VIGO</v>
      </c>
      <c r="B64" s="41">
        <f t="shared" si="4"/>
        <v>3433570</v>
      </c>
      <c r="C64" s="41">
        <f t="shared" si="5"/>
        <v>3517256</v>
      </c>
      <c r="D64" s="41">
        <f t="shared" si="6"/>
        <v>8</v>
      </c>
      <c r="E64" s="42" t="str">
        <f t="shared" si="2"/>
        <v>VILAGARCIA</v>
      </c>
      <c r="F64" s="42">
        <f t="shared" si="9"/>
        <v>534386</v>
      </c>
      <c r="G64" s="42">
        <f t="shared" si="8"/>
        <v>497662</v>
      </c>
    </row>
    <row r="65" spans="1:7" x14ac:dyDescent="0.25">
      <c r="A65" s="42" t="str">
        <f t="shared" si="3"/>
        <v>VILAGARCIA</v>
      </c>
      <c r="B65" s="41">
        <f t="shared" si="4"/>
        <v>534386</v>
      </c>
      <c r="C65" s="41">
        <f t="shared" si="5"/>
        <v>497662</v>
      </c>
      <c r="D65" s="41">
        <f t="shared" si="6"/>
        <v>27</v>
      </c>
      <c r="E65" s="42" t="str">
        <f t="shared" si="2"/>
        <v>MOTRIL</v>
      </c>
      <c r="F65" s="42">
        <f t="shared" si="9"/>
        <v>316794</v>
      </c>
      <c r="G65" s="42">
        <f t="shared" si="8"/>
        <v>317139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7"/>
  <sheetViews>
    <sheetView workbookViewId="0">
      <selection activeCell="C37" sqref="C37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2704</v>
      </c>
      <c r="C7" s="23">
        <v>3009</v>
      </c>
      <c r="D7" s="23">
        <v>45481</v>
      </c>
      <c r="E7" s="23">
        <v>56474</v>
      </c>
      <c r="F7" s="10">
        <f>((E7*100)/D7)-100</f>
        <v>24.170532749939539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0</v>
      </c>
      <c r="D8" s="24">
        <v>305</v>
      </c>
      <c r="E8" s="24">
        <v>85</v>
      </c>
      <c r="F8" s="13">
        <f t="shared" ref="F8:F35" si="0">((E8*100)/D8)-100</f>
        <v>-72.131147540983605</v>
      </c>
      <c r="G8" s="1"/>
      <c r="H8" s="1"/>
      <c r="I8" s="1"/>
    </row>
    <row r="9" spans="1:12" x14ac:dyDescent="0.25">
      <c r="A9" s="8" t="s">
        <v>46</v>
      </c>
      <c r="B9" s="23">
        <v>340</v>
      </c>
      <c r="C9" s="23">
        <v>535</v>
      </c>
      <c r="D9" s="23">
        <v>4092</v>
      </c>
      <c r="E9" s="23">
        <v>4004</v>
      </c>
      <c r="F9" s="10">
        <f t="shared" si="0"/>
        <v>-2.1505376344086073</v>
      </c>
      <c r="G9" s="1"/>
      <c r="H9" s="1"/>
      <c r="I9" s="1"/>
    </row>
    <row r="10" spans="1:12" x14ac:dyDescent="0.25">
      <c r="A10" s="11" t="s">
        <v>47</v>
      </c>
      <c r="B10" s="24">
        <v>702</v>
      </c>
      <c r="C10" s="24">
        <v>802</v>
      </c>
      <c r="D10" s="24">
        <v>13344</v>
      </c>
      <c r="E10" s="24">
        <v>15893</v>
      </c>
      <c r="F10" s="13">
        <f t="shared" si="0"/>
        <v>19.102218225419662</v>
      </c>
      <c r="G10" s="1"/>
      <c r="H10" s="1"/>
      <c r="I10" s="1"/>
    </row>
    <row r="11" spans="1:12" x14ac:dyDescent="0.25">
      <c r="A11" s="8" t="s">
        <v>48</v>
      </c>
      <c r="B11" s="23">
        <v>19</v>
      </c>
      <c r="C11" s="23">
        <v>102</v>
      </c>
      <c r="D11" s="23">
        <v>1290</v>
      </c>
      <c r="E11" s="23">
        <v>1246</v>
      </c>
      <c r="F11" s="10">
        <f t="shared" si="0"/>
        <v>-3.4108527131783006</v>
      </c>
      <c r="G11" s="1"/>
      <c r="H11" s="1"/>
      <c r="I11" s="1"/>
    </row>
    <row r="12" spans="1:12" x14ac:dyDescent="0.25">
      <c r="A12" s="11" t="s">
        <v>49</v>
      </c>
      <c r="B12" s="24">
        <v>945</v>
      </c>
      <c r="C12" s="24">
        <v>427</v>
      </c>
      <c r="D12" s="24">
        <v>21362</v>
      </c>
      <c r="E12" s="24">
        <v>13653</v>
      </c>
      <c r="F12" s="13">
        <f t="shared" si="0"/>
        <v>-36.08744499578691</v>
      </c>
      <c r="G12" s="1"/>
      <c r="H12" s="1"/>
      <c r="I12" s="1"/>
    </row>
    <row r="13" spans="1:12" x14ac:dyDescent="0.25">
      <c r="A13" s="8" t="s">
        <v>50</v>
      </c>
      <c r="B13" s="23">
        <v>206</v>
      </c>
      <c r="C13" s="23">
        <v>167</v>
      </c>
      <c r="D13" s="23">
        <v>3375</v>
      </c>
      <c r="E13" s="23">
        <v>3177</v>
      </c>
      <c r="F13" s="10">
        <f t="shared" si="0"/>
        <v>-5.86666666666666</v>
      </c>
      <c r="G13" s="1"/>
      <c r="H13" s="1"/>
      <c r="I13" s="1"/>
    </row>
    <row r="14" spans="1:12" x14ac:dyDescent="0.25">
      <c r="A14" s="11" t="s">
        <v>51</v>
      </c>
      <c r="B14" s="24">
        <v>183</v>
      </c>
      <c r="C14" s="24">
        <v>38</v>
      </c>
      <c r="D14" s="24">
        <v>2743</v>
      </c>
      <c r="E14" s="24">
        <v>2514</v>
      </c>
      <c r="F14" s="13">
        <f t="shared" si="0"/>
        <v>-8.3485235144002985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42</v>
      </c>
      <c r="C16" s="24">
        <v>34</v>
      </c>
      <c r="D16" s="24">
        <v>656</v>
      </c>
      <c r="E16" s="24">
        <v>631</v>
      </c>
      <c r="F16" s="13">
        <f t="shared" si="0"/>
        <v>-3.8109756097560989</v>
      </c>
      <c r="G16" s="1"/>
      <c r="H16" s="1"/>
      <c r="I16" s="1"/>
    </row>
    <row r="17" spans="1:9" x14ac:dyDescent="0.25">
      <c r="A17" s="8" t="s">
        <v>54</v>
      </c>
      <c r="B17" s="23">
        <v>154</v>
      </c>
      <c r="C17" s="23">
        <v>144</v>
      </c>
      <c r="D17" s="23">
        <v>4616</v>
      </c>
      <c r="E17" s="23">
        <v>4483</v>
      </c>
      <c r="F17" s="10">
        <f t="shared" si="0"/>
        <v>-2.88128249566725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59</v>
      </c>
      <c r="E18" s="24">
        <v>18</v>
      </c>
      <c r="F18" s="13">
        <f t="shared" si="0"/>
        <v>-69.491525423728817</v>
      </c>
      <c r="G18" s="1"/>
      <c r="H18" s="1"/>
      <c r="I18" s="1"/>
    </row>
    <row r="19" spans="1:9" x14ac:dyDescent="0.25">
      <c r="A19" s="8" t="s">
        <v>56</v>
      </c>
      <c r="B19" s="23">
        <v>44</v>
      </c>
      <c r="C19" s="23">
        <v>26</v>
      </c>
      <c r="D19" s="23">
        <v>296</v>
      </c>
      <c r="E19" s="23">
        <v>276</v>
      </c>
      <c r="F19" s="10">
        <f t="shared" si="0"/>
        <v>-6.7567567567567579</v>
      </c>
      <c r="G19" s="1"/>
      <c r="H19" s="1"/>
      <c r="I19" s="1"/>
    </row>
    <row r="20" spans="1:9" x14ac:dyDescent="0.25">
      <c r="A20" s="11" t="s">
        <v>57</v>
      </c>
      <c r="B20" s="24">
        <v>422</v>
      </c>
      <c r="C20" s="24">
        <v>162</v>
      </c>
      <c r="D20" s="24">
        <v>10135</v>
      </c>
      <c r="E20" s="24">
        <v>6700</v>
      </c>
      <c r="F20" s="13">
        <f t="shared" si="0"/>
        <v>-33.892451899358662</v>
      </c>
      <c r="G20" s="1"/>
      <c r="H20" s="1"/>
      <c r="I20" s="1"/>
    </row>
    <row r="21" spans="1:9" x14ac:dyDescent="0.25">
      <c r="A21" s="8" t="s">
        <v>58</v>
      </c>
      <c r="B21" s="23">
        <v>193</v>
      </c>
      <c r="C21" s="23">
        <v>211</v>
      </c>
      <c r="D21" s="23">
        <v>2434</v>
      </c>
      <c r="E21" s="23">
        <v>2374</v>
      </c>
      <c r="F21" s="10">
        <f t="shared" si="0"/>
        <v>-2.4650780608052543</v>
      </c>
      <c r="G21" s="1"/>
      <c r="H21" s="1"/>
      <c r="I21" s="1"/>
    </row>
    <row r="22" spans="1:9" x14ac:dyDescent="0.25">
      <c r="A22" s="11" t="s">
        <v>59</v>
      </c>
      <c r="B22" s="24">
        <v>49</v>
      </c>
      <c r="C22" s="24">
        <v>90</v>
      </c>
      <c r="D22" s="24">
        <v>1164</v>
      </c>
      <c r="E22" s="24">
        <v>1544</v>
      </c>
      <c r="F22" s="13">
        <f t="shared" si="0"/>
        <v>32.646048109965648</v>
      </c>
      <c r="G22" s="1"/>
      <c r="H22" s="1"/>
      <c r="I22" s="1"/>
    </row>
    <row r="23" spans="1:9" x14ac:dyDescent="0.25">
      <c r="A23" s="8" t="s">
        <v>60</v>
      </c>
      <c r="B23" s="23">
        <v>97</v>
      </c>
      <c r="C23" s="23">
        <v>87</v>
      </c>
      <c r="D23" s="23">
        <v>562</v>
      </c>
      <c r="E23" s="23">
        <v>640</v>
      </c>
      <c r="F23" s="10">
        <f t="shared" si="0"/>
        <v>13.879003558718864</v>
      </c>
      <c r="G23" s="1"/>
      <c r="H23" s="1"/>
      <c r="I23" s="1"/>
    </row>
    <row r="24" spans="1:9" x14ac:dyDescent="0.25">
      <c r="A24" s="11" t="s">
        <v>61</v>
      </c>
      <c r="B24" s="24">
        <v>110</v>
      </c>
      <c r="C24" s="24">
        <v>135</v>
      </c>
      <c r="D24" s="24">
        <v>2084</v>
      </c>
      <c r="E24" s="24">
        <v>1822</v>
      </c>
      <c r="F24" s="13">
        <f t="shared" si="0"/>
        <v>-12.571976967370446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88</v>
      </c>
      <c r="C26" s="24">
        <v>152</v>
      </c>
      <c r="D26" s="24">
        <v>2399</v>
      </c>
      <c r="E26" s="24">
        <v>1154</v>
      </c>
      <c r="F26" s="13">
        <f t="shared" si="0"/>
        <v>-51.896623593163817</v>
      </c>
      <c r="G26" s="1"/>
      <c r="H26" s="1"/>
      <c r="I26" s="1"/>
    </row>
    <row r="27" spans="1:9" x14ac:dyDescent="0.25">
      <c r="A27" s="8" t="s">
        <v>64</v>
      </c>
      <c r="B27" s="23">
        <v>1790</v>
      </c>
      <c r="C27" s="23">
        <v>2182</v>
      </c>
      <c r="D27" s="23">
        <v>21863</v>
      </c>
      <c r="E27" s="23">
        <v>22737</v>
      </c>
      <c r="F27" s="10">
        <f t="shared" si="0"/>
        <v>3.9976215523944632</v>
      </c>
      <c r="G27" s="1"/>
      <c r="H27" s="1"/>
      <c r="I27" s="1"/>
    </row>
    <row r="28" spans="1:9" x14ac:dyDescent="0.25">
      <c r="A28" s="11" t="s">
        <v>65</v>
      </c>
      <c r="B28" s="24">
        <v>169</v>
      </c>
      <c r="C28" s="24">
        <v>158</v>
      </c>
      <c r="D28" s="24">
        <v>5537</v>
      </c>
      <c r="E28" s="24">
        <v>6526</v>
      </c>
      <c r="F28" s="13">
        <f t="shared" si="0"/>
        <v>17.861657937511282</v>
      </c>
      <c r="G28" s="1"/>
      <c r="H28" s="1"/>
      <c r="I28" s="1"/>
    </row>
    <row r="29" spans="1:9" x14ac:dyDescent="0.25">
      <c r="A29" s="8" t="s">
        <v>66</v>
      </c>
      <c r="B29" s="23">
        <v>246</v>
      </c>
      <c r="C29" s="23">
        <v>318</v>
      </c>
      <c r="D29" s="23">
        <v>4350</v>
      </c>
      <c r="E29" s="23">
        <v>3876</v>
      </c>
      <c r="F29" s="10">
        <f t="shared" si="0"/>
        <v>-10.896551724137936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511</v>
      </c>
      <c r="C31" s="23">
        <v>145</v>
      </c>
      <c r="D31" s="23">
        <v>4108</v>
      </c>
      <c r="E31" s="23">
        <v>4887</v>
      </c>
      <c r="F31" s="10">
        <f t="shared" si="0"/>
        <v>18.962999026290163</v>
      </c>
      <c r="G31" s="1"/>
      <c r="H31" s="1"/>
      <c r="I31" s="1"/>
    </row>
    <row r="32" spans="1:9" x14ac:dyDescent="0.25">
      <c r="A32" s="11" t="s">
        <v>69</v>
      </c>
      <c r="B32" s="24">
        <v>71</v>
      </c>
      <c r="C32" s="24">
        <v>76</v>
      </c>
      <c r="D32" s="24">
        <v>1886</v>
      </c>
      <c r="E32" s="24">
        <v>2507</v>
      </c>
      <c r="F32" s="13">
        <f t="shared" si="0"/>
        <v>32.926829268292693</v>
      </c>
      <c r="G32" s="1"/>
      <c r="H32" s="1"/>
      <c r="I32" s="1"/>
    </row>
    <row r="33" spans="1:9" x14ac:dyDescent="0.25">
      <c r="A33" s="8" t="s">
        <v>70</v>
      </c>
      <c r="B33" s="23">
        <v>10536</v>
      </c>
      <c r="C33" s="23">
        <v>11052</v>
      </c>
      <c r="D33" s="23">
        <v>80241</v>
      </c>
      <c r="E33" s="23">
        <v>79979</v>
      </c>
      <c r="F33" s="10">
        <f t="shared" si="0"/>
        <v>-0.32651636943707274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19646</v>
      </c>
      <c r="C35" s="15">
        <f t="shared" ref="C35:E35" si="1">SUM(C7:C34)</f>
        <v>20052</v>
      </c>
      <c r="D35" s="15">
        <f t="shared" si="1"/>
        <v>234382</v>
      </c>
      <c r="E35" s="15">
        <f t="shared" si="1"/>
        <v>237200</v>
      </c>
      <c r="F35" s="16">
        <f t="shared" si="0"/>
        <v>1.2023107576520431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56474</v>
      </c>
      <c r="C38" s="41">
        <f>D7</f>
        <v>45481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79979</v>
      </c>
      <c r="G38" s="42">
        <f>LOOKUP(E38,$A$38:$A$65,$C$38:$C$65)</f>
        <v>80241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305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56474</v>
      </c>
      <c r="G39" s="42">
        <f t="shared" ref="G39:G65" si="8">LOOKUP(E39,$A$38:$A$65,$C$38:$C$65)</f>
        <v>45481</v>
      </c>
    </row>
    <row r="40" spans="1:9" x14ac:dyDescent="0.25">
      <c r="A40" s="42" t="str">
        <f t="shared" si="3"/>
        <v>ALMERIA</v>
      </c>
      <c r="B40" s="41">
        <f t="shared" si="4"/>
        <v>4004</v>
      </c>
      <c r="C40" s="41">
        <f t="shared" si="5"/>
        <v>4092</v>
      </c>
      <c r="D40" s="41">
        <f t="shared" si="6"/>
        <v>10</v>
      </c>
      <c r="E40" s="42" t="str">
        <f t="shared" si="2"/>
        <v>PASAIA</v>
      </c>
      <c r="F40" s="42">
        <f t="shared" si="7"/>
        <v>22737</v>
      </c>
      <c r="G40" s="42">
        <f t="shared" si="8"/>
        <v>21863</v>
      </c>
    </row>
    <row r="41" spans="1:9" x14ac:dyDescent="0.25">
      <c r="A41" s="42" t="str">
        <f t="shared" si="3"/>
        <v>AVILES</v>
      </c>
      <c r="B41" s="41">
        <f t="shared" si="4"/>
        <v>15893</v>
      </c>
      <c r="C41" s="41">
        <f t="shared" si="5"/>
        <v>13344</v>
      </c>
      <c r="D41" s="41">
        <f t="shared" si="6"/>
        <v>4</v>
      </c>
      <c r="E41" s="42" t="str">
        <f t="shared" si="2"/>
        <v>AVILES</v>
      </c>
      <c r="F41" s="42">
        <f t="shared" si="7"/>
        <v>15893</v>
      </c>
      <c r="G41" s="42">
        <f t="shared" si="8"/>
        <v>13344</v>
      </c>
    </row>
    <row r="42" spans="1:9" x14ac:dyDescent="0.25">
      <c r="A42" s="42" t="str">
        <f t="shared" si="3"/>
        <v>BAHIA DE ALGECIRAS</v>
      </c>
      <c r="B42" s="41">
        <f t="shared" si="4"/>
        <v>1246</v>
      </c>
      <c r="C42" s="41">
        <f t="shared" si="5"/>
        <v>1290</v>
      </c>
      <c r="D42" s="41">
        <f t="shared" si="6"/>
        <v>18</v>
      </c>
      <c r="E42" s="42" t="str">
        <f t="shared" si="2"/>
        <v>BAHIA DE CADIZ</v>
      </c>
      <c r="F42" s="42">
        <f t="shared" si="7"/>
        <v>13653</v>
      </c>
      <c r="G42" s="42">
        <f t="shared" si="8"/>
        <v>21362</v>
      </c>
    </row>
    <row r="43" spans="1:9" x14ac:dyDescent="0.25">
      <c r="A43" s="42" t="str">
        <f t="shared" si="3"/>
        <v>BAHIA DE CADIZ</v>
      </c>
      <c r="B43" s="41">
        <f t="shared" si="4"/>
        <v>13653</v>
      </c>
      <c r="C43" s="41">
        <f t="shared" si="5"/>
        <v>21362</v>
      </c>
      <c r="D43" s="41">
        <f t="shared" si="6"/>
        <v>5</v>
      </c>
      <c r="E43" s="42" t="str">
        <f t="shared" si="2"/>
        <v>GIJON</v>
      </c>
      <c r="F43" s="42">
        <f t="shared" si="7"/>
        <v>6700</v>
      </c>
      <c r="G43" s="42">
        <f t="shared" si="8"/>
        <v>10135</v>
      </c>
    </row>
    <row r="44" spans="1:9" x14ac:dyDescent="0.25">
      <c r="A44" s="42" t="str">
        <f t="shared" si="3"/>
        <v>BALEARES</v>
      </c>
      <c r="B44" s="41">
        <f t="shared" si="4"/>
        <v>3177</v>
      </c>
      <c r="C44" s="41">
        <f t="shared" si="5"/>
        <v>3375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6526</v>
      </c>
      <c r="G44" s="42">
        <f t="shared" si="8"/>
        <v>5537</v>
      </c>
    </row>
    <row r="45" spans="1:9" x14ac:dyDescent="0.25">
      <c r="A45" s="42" t="str">
        <f t="shared" si="3"/>
        <v>BARCELONA</v>
      </c>
      <c r="B45" s="41">
        <f t="shared" si="4"/>
        <v>2514</v>
      </c>
      <c r="C45" s="41">
        <f t="shared" si="5"/>
        <v>2743</v>
      </c>
      <c r="D45" s="41">
        <f t="shared" si="6"/>
        <v>13</v>
      </c>
      <c r="E45" s="42" t="str">
        <f t="shared" si="2"/>
        <v>TARRAGONA</v>
      </c>
      <c r="F45" s="42">
        <f t="shared" si="7"/>
        <v>4887</v>
      </c>
      <c r="G45" s="42">
        <f t="shared" si="8"/>
        <v>4108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4483</v>
      </c>
      <c r="G46" s="42">
        <f t="shared" si="8"/>
        <v>4616</v>
      </c>
    </row>
    <row r="47" spans="1:9" x14ac:dyDescent="0.25">
      <c r="A47" s="42" t="str">
        <f t="shared" si="3"/>
        <v>CARTAGENA</v>
      </c>
      <c r="B47" s="41">
        <f t="shared" si="4"/>
        <v>631</v>
      </c>
      <c r="C47" s="41">
        <f t="shared" si="5"/>
        <v>656</v>
      </c>
      <c r="D47" s="41">
        <f t="shared" si="6"/>
        <v>21</v>
      </c>
      <c r="E47" s="42" t="str">
        <f t="shared" si="2"/>
        <v>ALMERIA</v>
      </c>
      <c r="F47" s="42">
        <f t="shared" si="7"/>
        <v>4004</v>
      </c>
      <c r="G47" s="42">
        <f t="shared" si="8"/>
        <v>4092</v>
      </c>
    </row>
    <row r="48" spans="1:9" x14ac:dyDescent="0.25">
      <c r="A48" s="42" t="str">
        <f t="shared" si="3"/>
        <v>CASTELLON</v>
      </c>
      <c r="B48" s="41">
        <f t="shared" si="4"/>
        <v>4483</v>
      </c>
      <c r="C48" s="41">
        <f t="shared" si="5"/>
        <v>4616</v>
      </c>
      <c r="D48" s="41">
        <f t="shared" si="6"/>
        <v>9</v>
      </c>
      <c r="E48" s="42" t="str">
        <f t="shared" si="2"/>
        <v>SANTANDER</v>
      </c>
      <c r="F48" s="42">
        <f t="shared" si="7"/>
        <v>3876</v>
      </c>
      <c r="G48" s="42">
        <f t="shared" si="8"/>
        <v>4350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59</v>
      </c>
      <c r="D49" s="41">
        <f t="shared" si="6"/>
        <v>24</v>
      </c>
      <c r="E49" s="42" t="str">
        <f t="shared" si="2"/>
        <v>BALEARES</v>
      </c>
      <c r="F49" s="42">
        <f t="shared" si="7"/>
        <v>3177</v>
      </c>
      <c r="G49" s="42">
        <f t="shared" si="8"/>
        <v>3375</v>
      </c>
    </row>
    <row r="50" spans="1:7" x14ac:dyDescent="0.25">
      <c r="A50" s="42" t="str">
        <f t="shared" si="3"/>
        <v>FERROL-SAN CIBRAO</v>
      </c>
      <c r="B50" s="41">
        <f t="shared" si="4"/>
        <v>276</v>
      </c>
      <c r="C50" s="41">
        <f t="shared" si="5"/>
        <v>296</v>
      </c>
      <c r="D50" s="41">
        <f t="shared" si="6"/>
        <v>22</v>
      </c>
      <c r="E50" s="42" t="str">
        <f t="shared" si="2"/>
        <v>BARCELONA</v>
      </c>
      <c r="F50" s="42">
        <f t="shared" si="7"/>
        <v>2514</v>
      </c>
      <c r="G50" s="42">
        <f t="shared" si="8"/>
        <v>2743</v>
      </c>
    </row>
    <row r="51" spans="1:7" x14ac:dyDescent="0.25">
      <c r="A51" s="42" t="str">
        <f t="shared" si="3"/>
        <v>GIJON</v>
      </c>
      <c r="B51" s="41">
        <f t="shared" si="4"/>
        <v>6700</v>
      </c>
      <c r="C51" s="41">
        <f t="shared" si="5"/>
        <v>10135</v>
      </c>
      <c r="D51" s="41">
        <f t="shared" si="6"/>
        <v>6</v>
      </c>
      <c r="E51" s="42" t="str">
        <f t="shared" si="2"/>
        <v>VALENCIA</v>
      </c>
      <c r="F51" s="42">
        <f t="shared" si="7"/>
        <v>2507</v>
      </c>
      <c r="G51" s="42">
        <f t="shared" si="8"/>
        <v>1886</v>
      </c>
    </row>
    <row r="52" spans="1:7" x14ac:dyDescent="0.25">
      <c r="A52" s="42" t="str">
        <f t="shared" si="3"/>
        <v>HUELVA</v>
      </c>
      <c r="B52" s="41">
        <f t="shared" si="4"/>
        <v>2374</v>
      </c>
      <c r="C52" s="41">
        <f t="shared" si="5"/>
        <v>2434</v>
      </c>
      <c r="D52" s="41">
        <f t="shared" si="6"/>
        <v>15</v>
      </c>
      <c r="E52" s="42" t="str">
        <f t="shared" si="2"/>
        <v>HUELVA</v>
      </c>
      <c r="F52" s="42">
        <f t="shared" si="7"/>
        <v>2374</v>
      </c>
      <c r="G52" s="42">
        <f t="shared" si="8"/>
        <v>2434</v>
      </c>
    </row>
    <row r="53" spans="1:7" x14ac:dyDescent="0.25">
      <c r="A53" s="42" t="str">
        <f t="shared" si="3"/>
        <v>LAS PALMAS</v>
      </c>
      <c r="B53" s="41">
        <f t="shared" si="4"/>
        <v>1544</v>
      </c>
      <c r="C53" s="41">
        <f t="shared" si="5"/>
        <v>1164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1822</v>
      </c>
      <c r="G53" s="42">
        <f t="shared" si="8"/>
        <v>2084</v>
      </c>
    </row>
    <row r="54" spans="1:7" x14ac:dyDescent="0.25">
      <c r="A54" s="42" t="str">
        <f t="shared" si="3"/>
        <v>MALAGA</v>
      </c>
      <c r="B54" s="41">
        <f t="shared" si="4"/>
        <v>640</v>
      </c>
      <c r="C54" s="41">
        <f t="shared" si="5"/>
        <v>562</v>
      </c>
      <c r="D54" s="41">
        <f t="shared" si="6"/>
        <v>20</v>
      </c>
      <c r="E54" s="42" t="str">
        <f t="shared" si="2"/>
        <v>LAS PALMAS</v>
      </c>
      <c r="F54" s="42">
        <f t="shared" si="7"/>
        <v>1544</v>
      </c>
      <c r="G54" s="42">
        <f t="shared" si="8"/>
        <v>1164</v>
      </c>
    </row>
    <row r="55" spans="1:7" x14ac:dyDescent="0.25">
      <c r="A55" s="42" t="str">
        <f t="shared" si="3"/>
        <v>MARIN Y RIA DE PONTEVEDRA</v>
      </c>
      <c r="B55" s="41">
        <f t="shared" si="4"/>
        <v>1822</v>
      </c>
      <c r="C55" s="41">
        <f t="shared" si="5"/>
        <v>2084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1246</v>
      </c>
      <c r="G55" s="42">
        <f t="shared" si="8"/>
        <v>1290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1154</v>
      </c>
      <c r="G56" s="42">
        <f t="shared" si="8"/>
        <v>2399</v>
      </c>
    </row>
    <row r="57" spans="1:7" x14ac:dyDescent="0.25">
      <c r="A57" s="42" t="str">
        <f t="shared" si="3"/>
        <v>MOTRIL</v>
      </c>
      <c r="B57" s="41">
        <f t="shared" si="4"/>
        <v>1154</v>
      </c>
      <c r="C57" s="41">
        <f t="shared" si="5"/>
        <v>2399</v>
      </c>
      <c r="D57" s="41">
        <f t="shared" si="6"/>
        <v>19</v>
      </c>
      <c r="E57" s="42" t="str">
        <f t="shared" si="2"/>
        <v>MALAGA</v>
      </c>
      <c r="F57" s="42">
        <f t="shared" si="9"/>
        <v>640</v>
      </c>
      <c r="G57" s="42">
        <f t="shared" si="8"/>
        <v>562</v>
      </c>
    </row>
    <row r="58" spans="1:7" x14ac:dyDescent="0.25">
      <c r="A58" s="42" t="str">
        <f t="shared" si="3"/>
        <v>PASAIA</v>
      </c>
      <c r="B58" s="41">
        <f t="shared" si="4"/>
        <v>22737</v>
      </c>
      <c r="C58" s="41">
        <f t="shared" si="5"/>
        <v>21863</v>
      </c>
      <c r="D58" s="41">
        <f t="shared" si="6"/>
        <v>3</v>
      </c>
      <c r="E58" s="42" t="str">
        <f t="shared" si="2"/>
        <v>CARTAGENA</v>
      </c>
      <c r="F58" s="42">
        <f t="shared" si="9"/>
        <v>631</v>
      </c>
      <c r="G58" s="42">
        <f t="shared" si="8"/>
        <v>656</v>
      </c>
    </row>
    <row r="59" spans="1:7" x14ac:dyDescent="0.25">
      <c r="A59" s="42" t="str">
        <f t="shared" si="3"/>
        <v>SANTA CRUZ DE TENERIFE</v>
      </c>
      <c r="B59" s="41">
        <f t="shared" si="4"/>
        <v>6526</v>
      </c>
      <c r="C59" s="41">
        <f t="shared" si="5"/>
        <v>5537</v>
      </c>
      <c r="D59" s="41">
        <f t="shared" si="6"/>
        <v>7</v>
      </c>
      <c r="E59" s="42" t="str">
        <f t="shared" si="2"/>
        <v>FERROL-SAN CIBRAO</v>
      </c>
      <c r="F59" s="42">
        <f t="shared" si="9"/>
        <v>276</v>
      </c>
      <c r="G59" s="42">
        <f t="shared" si="8"/>
        <v>296</v>
      </c>
    </row>
    <row r="60" spans="1:7" x14ac:dyDescent="0.25">
      <c r="A60" s="42" t="str">
        <f t="shared" si="3"/>
        <v>SANTANDER</v>
      </c>
      <c r="B60" s="41">
        <f t="shared" si="4"/>
        <v>3876</v>
      </c>
      <c r="C60" s="41">
        <f t="shared" si="5"/>
        <v>4350</v>
      </c>
      <c r="D60" s="41">
        <f t="shared" si="6"/>
        <v>11</v>
      </c>
      <c r="E60" s="42" t="str">
        <f t="shared" si="2"/>
        <v>ALICANTE</v>
      </c>
      <c r="F60" s="42">
        <f t="shared" si="9"/>
        <v>85</v>
      </c>
      <c r="G60" s="42">
        <f t="shared" si="8"/>
        <v>305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18</v>
      </c>
      <c r="G61" s="42">
        <f t="shared" si="8"/>
        <v>59</v>
      </c>
    </row>
    <row r="62" spans="1:7" x14ac:dyDescent="0.25">
      <c r="A62" s="42" t="str">
        <f t="shared" si="3"/>
        <v>TARRAGONA</v>
      </c>
      <c r="B62" s="41">
        <f t="shared" si="4"/>
        <v>4887</v>
      </c>
      <c r="C62" s="41">
        <f t="shared" si="5"/>
        <v>4108</v>
      </c>
      <c r="D62" s="41">
        <f t="shared" si="6"/>
        <v>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2507</v>
      </c>
      <c r="C63" s="41">
        <f t="shared" si="5"/>
        <v>1886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79979</v>
      </c>
      <c r="C64" s="41">
        <f t="shared" si="5"/>
        <v>80241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28455</v>
      </c>
      <c r="C7" s="25">
        <v>20243</v>
      </c>
      <c r="D7" s="25">
        <v>78920</v>
      </c>
      <c r="E7" s="25">
        <v>79730</v>
      </c>
      <c r="F7" s="10">
        <f>((E7*100)/D7)-100</f>
        <v>1.0263558033451545</v>
      </c>
      <c r="G7" s="1"/>
      <c r="H7" s="1"/>
      <c r="I7" s="1"/>
    </row>
    <row r="8" spans="1:12" x14ac:dyDescent="0.25">
      <c r="A8" s="11" t="s">
        <v>45</v>
      </c>
      <c r="B8" s="26">
        <v>270</v>
      </c>
      <c r="C8" s="26">
        <v>2088</v>
      </c>
      <c r="D8" s="26">
        <v>10124</v>
      </c>
      <c r="E8" s="26">
        <v>10944</v>
      </c>
      <c r="F8" s="13">
        <f t="shared" ref="F8:F35" si="0">((E8*100)/D8)-100</f>
        <v>8.099565389174245</v>
      </c>
      <c r="G8" s="1"/>
      <c r="H8" s="1"/>
      <c r="I8" s="1"/>
    </row>
    <row r="9" spans="1:12" x14ac:dyDescent="0.25">
      <c r="A9" s="8" t="s">
        <v>46</v>
      </c>
      <c r="B9" s="25">
        <v>5401</v>
      </c>
      <c r="C9" s="25">
        <v>5508</v>
      </c>
      <c r="D9" s="25">
        <v>59631</v>
      </c>
      <c r="E9" s="25">
        <v>65108</v>
      </c>
      <c r="F9" s="10">
        <f t="shared" si="0"/>
        <v>9.1848199761868869</v>
      </c>
      <c r="G9" s="1"/>
      <c r="H9" s="1"/>
      <c r="I9" s="1"/>
    </row>
    <row r="10" spans="1:12" x14ac:dyDescent="0.25">
      <c r="A10" s="11" t="s">
        <v>47</v>
      </c>
      <c r="B10" s="26">
        <v>2963</v>
      </c>
      <c r="C10" s="26">
        <v>2894</v>
      </c>
      <c r="D10" s="26">
        <v>43670</v>
      </c>
      <c r="E10" s="26">
        <v>40302</v>
      </c>
      <c r="F10" s="13">
        <f t="shared" si="0"/>
        <v>-7.7123883673002069</v>
      </c>
      <c r="G10" s="1"/>
      <c r="H10" s="1"/>
      <c r="I10" s="1"/>
    </row>
    <row r="11" spans="1:12" x14ac:dyDescent="0.25">
      <c r="A11" s="8" t="s">
        <v>48</v>
      </c>
      <c r="B11" s="25">
        <v>277873</v>
      </c>
      <c r="C11" s="25">
        <v>276521</v>
      </c>
      <c r="D11" s="25">
        <v>2826762</v>
      </c>
      <c r="E11" s="25">
        <v>3718475</v>
      </c>
      <c r="F11" s="10">
        <f t="shared" si="0"/>
        <v>31.545386558896723</v>
      </c>
      <c r="G11" s="1"/>
      <c r="H11" s="1"/>
      <c r="I11" s="1"/>
    </row>
    <row r="12" spans="1:12" x14ac:dyDescent="0.25">
      <c r="A12" s="11" t="s">
        <v>49</v>
      </c>
      <c r="B12" s="26">
        <v>7011</v>
      </c>
      <c r="C12" s="26">
        <v>11207</v>
      </c>
      <c r="D12" s="26">
        <v>123526</v>
      </c>
      <c r="E12" s="26">
        <v>119764</v>
      </c>
      <c r="F12" s="13">
        <f t="shared" si="0"/>
        <v>-3.0455126855884629</v>
      </c>
      <c r="G12" s="1"/>
      <c r="H12" s="1"/>
      <c r="I12" s="1"/>
    </row>
    <row r="13" spans="1:12" x14ac:dyDescent="0.25">
      <c r="A13" s="8" t="s">
        <v>50</v>
      </c>
      <c r="B13" s="25">
        <v>7920</v>
      </c>
      <c r="C13" s="25">
        <v>6406</v>
      </c>
      <c r="D13" s="25">
        <v>267042</v>
      </c>
      <c r="E13" s="25">
        <v>211958</v>
      </c>
      <c r="F13" s="10">
        <f t="shared" si="0"/>
        <v>-20.627466840422102</v>
      </c>
      <c r="G13" s="1"/>
      <c r="H13" s="1"/>
      <c r="I13" s="1"/>
    </row>
    <row r="14" spans="1:12" x14ac:dyDescent="0.25">
      <c r="A14" s="11" t="s">
        <v>51</v>
      </c>
      <c r="B14" s="26">
        <v>60196</v>
      </c>
      <c r="C14" s="26">
        <v>39722</v>
      </c>
      <c r="D14" s="26">
        <v>1040382</v>
      </c>
      <c r="E14" s="26">
        <v>1030429</v>
      </c>
      <c r="F14" s="13">
        <f t="shared" si="0"/>
        <v>-0.95666783931287114</v>
      </c>
      <c r="G14" s="1"/>
      <c r="H14" s="1"/>
      <c r="I14" s="1"/>
    </row>
    <row r="15" spans="1:12" x14ac:dyDescent="0.25">
      <c r="A15" s="8" t="s">
        <v>52</v>
      </c>
      <c r="B15" s="25">
        <v>9680</v>
      </c>
      <c r="C15" s="25">
        <v>10202</v>
      </c>
      <c r="D15" s="25">
        <v>122220</v>
      </c>
      <c r="E15" s="25">
        <v>126392</v>
      </c>
      <c r="F15" s="10">
        <f t="shared" si="0"/>
        <v>3.4135166093929001</v>
      </c>
      <c r="G15" s="1"/>
      <c r="H15" s="1"/>
      <c r="I15" s="1"/>
    </row>
    <row r="16" spans="1:12" x14ac:dyDescent="0.25">
      <c r="A16" s="11" t="s">
        <v>53</v>
      </c>
      <c r="B16" s="26">
        <v>5257</v>
      </c>
      <c r="C16" s="26">
        <v>4847</v>
      </c>
      <c r="D16" s="26">
        <v>62821</v>
      </c>
      <c r="E16" s="26">
        <v>67066</v>
      </c>
      <c r="F16" s="13">
        <f t="shared" si="0"/>
        <v>6.7572945352668654</v>
      </c>
      <c r="G16" s="1"/>
      <c r="H16" s="1"/>
      <c r="I16" s="1"/>
    </row>
    <row r="17" spans="1:9" x14ac:dyDescent="0.25">
      <c r="A17" s="8" t="s">
        <v>54</v>
      </c>
      <c r="B17" s="25">
        <v>2320</v>
      </c>
      <c r="C17" s="25">
        <v>2369</v>
      </c>
      <c r="D17" s="25">
        <v>28560</v>
      </c>
      <c r="E17" s="25">
        <v>23332</v>
      </c>
      <c r="F17" s="10">
        <f t="shared" si="0"/>
        <v>-18.305322128851543</v>
      </c>
      <c r="G17" s="1"/>
      <c r="H17" s="1"/>
      <c r="I17" s="1"/>
    </row>
    <row r="18" spans="1:9" x14ac:dyDescent="0.25">
      <c r="A18" s="11" t="s">
        <v>55</v>
      </c>
      <c r="B18" s="26">
        <v>51883</v>
      </c>
      <c r="C18" s="26">
        <v>44145</v>
      </c>
      <c r="D18" s="26">
        <v>617799</v>
      </c>
      <c r="E18" s="26">
        <v>548990</v>
      </c>
      <c r="F18" s="13">
        <f t="shared" si="0"/>
        <v>-11.137764871746313</v>
      </c>
      <c r="G18" s="1"/>
      <c r="H18" s="1"/>
      <c r="I18" s="1"/>
    </row>
    <row r="19" spans="1:9" x14ac:dyDescent="0.25">
      <c r="A19" s="8" t="s">
        <v>56</v>
      </c>
      <c r="B19" s="25">
        <v>825</v>
      </c>
      <c r="C19" s="25">
        <v>1364</v>
      </c>
      <c r="D19" s="25">
        <v>13705</v>
      </c>
      <c r="E19" s="25">
        <v>14768</v>
      </c>
      <c r="F19" s="10">
        <f t="shared" si="0"/>
        <v>7.7562933236045239</v>
      </c>
      <c r="G19" s="1"/>
      <c r="H19" s="1"/>
      <c r="I19" s="1"/>
    </row>
    <row r="20" spans="1:9" x14ac:dyDescent="0.25">
      <c r="A20" s="11" t="s">
        <v>57</v>
      </c>
      <c r="B20" s="26">
        <v>0</v>
      </c>
      <c r="C20" s="26">
        <v>9267</v>
      </c>
      <c r="D20" s="26">
        <v>96236</v>
      </c>
      <c r="E20" s="26">
        <v>92242</v>
      </c>
      <c r="F20" s="13">
        <f t="shared" si="0"/>
        <v>-4.1502140571096078</v>
      </c>
      <c r="G20" s="1"/>
      <c r="H20" s="1"/>
      <c r="I20" s="1"/>
    </row>
    <row r="21" spans="1:9" x14ac:dyDescent="0.25">
      <c r="A21" s="8" t="s">
        <v>58</v>
      </c>
      <c r="B21" s="25">
        <v>12513</v>
      </c>
      <c r="C21" s="25">
        <v>15295</v>
      </c>
      <c r="D21" s="25">
        <v>128526</v>
      </c>
      <c r="E21" s="25">
        <v>140882</v>
      </c>
      <c r="F21" s="10">
        <f t="shared" si="0"/>
        <v>9.6136190342810011</v>
      </c>
      <c r="G21" s="1"/>
      <c r="H21" s="1"/>
      <c r="I21" s="1"/>
    </row>
    <row r="22" spans="1:9" x14ac:dyDescent="0.25">
      <c r="A22" s="11" t="s">
        <v>59</v>
      </c>
      <c r="B22" s="26">
        <v>204404</v>
      </c>
      <c r="C22" s="26">
        <v>220160</v>
      </c>
      <c r="D22" s="26">
        <v>2421447</v>
      </c>
      <c r="E22" s="26">
        <v>2145694</v>
      </c>
      <c r="F22" s="13">
        <f t="shared" si="0"/>
        <v>-11.387942829225665</v>
      </c>
      <c r="G22" s="1"/>
      <c r="H22" s="1"/>
      <c r="I22" s="1"/>
    </row>
    <row r="23" spans="1:9" x14ac:dyDescent="0.25">
      <c r="A23" s="8" t="s">
        <v>60</v>
      </c>
      <c r="B23" s="25">
        <v>4280</v>
      </c>
      <c r="C23" s="25">
        <v>4681</v>
      </c>
      <c r="D23" s="25">
        <v>101667</v>
      </c>
      <c r="E23" s="25">
        <v>100786</v>
      </c>
      <c r="F23" s="10">
        <f t="shared" si="0"/>
        <v>-0.86655453588676323</v>
      </c>
      <c r="G23" s="1"/>
      <c r="H23" s="1"/>
      <c r="I23" s="1"/>
    </row>
    <row r="24" spans="1:9" x14ac:dyDescent="0.25">
      <c r="A24" s="11" t="s">
        <v>61</v>
      </c>
      <c r="B24" s="26">
        <v>1535</v>
      </c>
      <c r="C24" s="26">
        <v>1105</v>
      </c>
      <c r="D24" s="26">
        <v>26595</v>
      </c>
      <c r="E24" s="26">
        <v>24711</v>
      </c>
      <c r="F24" s="13">
        <f t="shared" si="0"/>
        <v>-7.0840383530738791</v>
      </c>
      <c r="G24" s="1"/>
      <c r="H24" s="1"/>
      <c r="I24" s="1"/>
    </row>
    <row r="25" spans="1:9" x14ac:dyDescent="0.25">
      <c r="A25" s="8" t="s">
        <v>62</v>
      </c>
      <c r="B25" s="25">
        <v>4700</v>
      </c>
      <c r="C25" s="25">
        <v>1333</v>
      </c>
      <c r="D25" s="25">
        <v>23664</v>
      </c>
      <c r="E25" s="25">
        <v>22676</v>
      </c>
      <c r="F25" s="10">
        <f t="shared" si="0"/>
        <v>-4.1751183231913416</v>
      </c>
      <c r="G25" s="1"/>
      <c r="H25" s="1"/>
      <c r="I25" s="1"/>
    </row>
    <row r="26" spans="1:9" x14ac:dyDescent="0.25">
      <c r="A26" s="11" t="s">
        <v>63</v>
      </c>
      <c r="B26" s="26">
        <v>1901</v>
      </c>
      <c r="C26" s="26">
        <v>2024</v>
      </c>
      <c r="D26" s="26">
        <v>32250</v>
      </c>
      <c r="E26" s="26">
        <v>29039</v>
      </c>
      <c r="F26" s="13">
        <f t="shared" si="0"/>
        <v>-9.9565891472868202</v>
      </c>
      <c r="G26" s="1"/>
      <c r="H26" s="1"/>
      <c r="I26" s="1"/>
    </row>
    <row r="27" spans="1:9" x14ac:dyDescent="0.25">
      <c r="A27" s="8" t="s">
        <v>64</v>
      </c>
      <c r="B27" s="25">
        <v>2787</v>
      </c>
      <c r="C27" s="25">
        <v>3087</v>
      </c>
      <c r="D27" s="25">
        <v>27706</v>
      </c>
      <c r="E27" s="25">
        <v>28296</v>
      </c>
      <c r="F27" s="10">
        <f t="shared" si="0"/>
        <v>2.1295026348083468</v>
      </c>
      <c r="G27" s="1"/>
      <c r="H27" s="1"/>
      <c r="I27" s="1"/>
    </row>
    <row r="28" spans="1:9" x14ac:dyDescent="0.25">
      <c r="A28" s="11" t="s">
        <v>65</v>
      </c>
      <c r="B28" s="26">
        <v>82860</v>
      </c>
      <c r="C28" s="26">
        <v>82243</v>
      </c>
      <c r="D28" s="26">
        <v>866510</v>
      </c>
      <c r="E28" s="26">
        <v>723916</v>
      </c>
      <c r="F28" s="13">
        <f t="shared" si="0"/>
        <v>-16.456128607863732</v>
      </c>
      <c r="G28" s="1"/>
      <c r="H28" s="1"/>
      <c r="I28" s="1"/>
    </row>
    <row r="29" spans="1:9" x14ac:dyDescent="0.25">
      <c r="A29" s="8" t="s">
        <v>66</v>
      </c>
      <c r="B29" s="25">
        <v>5565</v>
      </c>
      <c r="C29" s="25">
        <v>2638</v>
      </c>
      <c r="D29" s="25">
        <v>45955</v>
      </c>
      <c r="E29" s="25">
        <v>43602</v>
      </c>
      <c r="F29" s="10">
        <f t="shared" si="0"/>
        <v>-5.1202263083451243</v>
      </c>
      <c r="G29" s="1"/>
      <c r="H29" s="1"/>
      <c r="I29" s="1"/>
    </row>
    <row r="30" spans="1:9" x14ac:dyDescent="0.25">
      <c r="A30" s="11" t="s">
        <v>67</v>
      </c>
      <c r="B30" s="26">
        <v>1658</v>
      </c>
      <c r="C30" s="26">
        <v>1581</v>
      </c>
      <c r="D30" s="26">
        <v>41376</v>
      </c>
      <c r="E30" s="26">
        <v>27031</v>
      </c>
      <c r="F30" s="13">
        <f t="shared" si="0"/>
        <v>-34.669856921887089</v>
      </c>
      <c r="G30" s="1"/>
      <c r="H30" s="1"/>
      <c r="I30" s="1"/>
    </row>
    <row r="31" spans="1:9" x14ac:dyDescent="0.25">
      <c r="A31" s="8" t="s">
        <v>68</v>
      </c>
      <c r="B31" s="25">
        <v>5754</v>
      </c>
      <c r="C31" s="25">
        <v>2167</v>
      </c>
      <c r="D31" s="25">
        <v>95794</v>
      </c>
      <c r="E31" s="25">
        <v>60753</v>
      </c>
      <c r="F31" s="10">
        <f t="shared" si="0"/>
        <v>-36.579535252729819</v>
      </c>
      <c r="G31" s="1"/>
      <c r="H31" s="1"/>
      <c r="I31" s="1"/>
    </row>
    <row r="32" spans="1:9" x14ac:dyDescent="0.25">
      <c r="A32" s="11" t="s">
        <v>69</v>
      </c>
      <c r="B32" s="26">
        <v>28496</v>
      </c>
      <c r="C32" s="26">
        <v>38769</v>
      </c>
      <c r="D32" s="26">
        <v>454942</v>
      </c>
      <c r="E32" s="26">
        <v>388600</v>
      </c>
      <c r="F32" s="13">
        <f t="shared" si="0"/>
        <v>-14.582518211112628</v>
      </c>
      <c r="G32" s="1"/>
      <c r="H32" s="1"/>
      <c r="I32" s="1"/>
    </row>
    <row r="33" spans="1:9" x14ac:dyDescent="0.25">
      <c r="A33" s="8" t="s">
        <v>70</v>
      </c>
      <c r="B33" s="25">
        <v>18293</v>
      </c>
      <c r="C33" s="25">
        <v>15804</v>
      </c>
      <c r="D33" s="25">
        <v>218809</v>
      </c>
      <c r="E33" s="25">
        <v>209340</v>
      </c>
      <c r="F33" s="10">
        <f t="shared" si="0"/>
        <v>-4.3275185207189821</v>
      </c>
      <c r="G33" s="1"/>
      <c r="H33" s="1"/>
      <c r="I33" s="1"/>
    </row>
    <row r="34" spans="1:9" x14ac:dyDescent="0.25">
      <c r="A34" s="11" t="s">
        <v>71</v>
      </c>
      <c r="B34" s="26">
        <v>155</v>
      </c>
      <c r="C34" s="26">
        <v>549</v>
      </c>
      <c r="D34" s="26">
        <v>3703</v>
      </c>
      <c r="E34" s="26">
        <v>5805</v>
      </c>
      <c r="F34" s="13">
        <f t="shared" si="0"/>
        <v>56.764785309208747</v>
      </c>
      <c r="G34" s="1"/>
      <c r="H34" s="1"/>
      <c r="I34" s="1"/>
    </row>
    <row r="35" spans="1:9" x14ac:dyDescent="0.25">
      <c r="A35" s="14" t="s">
        <v>72</v>
      </c>
      <c r="B35" s="15">
        <f>SUM(B7:B34)</f>
        <v>834955</v>
      </c>
      <c r="C35" s="15">
        <f t="shared" ref="C35:E35" si="1">SUM(C7:C34)</f>
        <v>828219</v>
      </c>
      <c r="D35" s="15">
        <f t="shared" si="1"/>
        <v>9880342</v>
      </c>
      <c r="E35" s="15">
        <f t="shared" si="1"/>
        <v>10100631</v>
      </c>
      <c r="F35" s="16">
        <f t="shared" si="0"/>
        <v>2.2295685716142231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79730</v>
      </c>
      <c r="C38" s="41">
        <f>D7</f>
        <v>78920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3718475</v>
      </c>
      <c r="G38" s="42">
        <f>LOOKUP(E38,$A$38:$A$65,$C$38:$C$65)</f>
        <v>2826762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10944</v>
      </c>
      <c r="C39" s="41">
        <f t="shared" ref="C39:C65" si="5">D8</f>
        <v>10124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2145694</v>
      </c>
      <c r="G39" s="42">
        <f t="shared" ref="G39:G65" si="8">LOOKUP(E39,$A$38:$A$65,$C$38:$C$65)</f>
        <v>2421447</v>
      </c>
    </row>
    <row r="40" spans="1:9" x14ac:dyDescent="0.25">
      <c r="A40" s="42" t="str">
        <f t="shared" si="3"/>
        <v>ALMERIA</v>
      </c>
      <c r="B40" s="41">
        <f t="shared" si="4"/>
        <v>65108</v>
      </c>
      <c r="C40" s="41">
        <f t="shared" si="5"/>
        <v>59631</v>
      </c>
      <c r="D40" s="41">
        <f t="shared" si="6"/>
        <v>16</v>
      </c>
      <c r="E40" s="42" t="str">
        <f t="shared" si="2"/>
        <v>BARCELONA</v>
      </c>
      <c r="F40" s="42">
        <f t="shared" si="7"/>
        <v>1030429</v>
      </c>
      <c r="G40" s="42">
        <f t="shared" si="8"/>
        <v>1040382</v>
      </c>
    </row>
    <row r="41" spans="1:9" x14ac:dyDescent="0.25">
      <c r="A41" s="42" t="str">
        <f t="shared" si="3"/>
        <v>AVILES</v>
      </c>
      <c r="B41" s="41">
        <f t="shared" si="4"/>
        <v>40302</v>
      </c>
      <c r="C41" s="41">
        <f t="shared" si="5"/>
        <v>43670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723916</v>
      </c>
      <c r="G41" s="42">
        <f t="shared" si="8"/>
        <v>866510</v>
      </c>
    </row>
    <row r="42" spans="1:9" x14ac:dyDescent="0.25">
      <c r="A42" s="42" t="str">
        <f t="shared" si="3"/>
        <v>BAHIA DE ALGECIRAS</v>
      </c>
      <c r="B42" s="41">
        <f t="shared" si="4"/>
        <v>3718475</v>
      </c>
      <c r="C42" s="41">
        <f t="shared" si="5"/>
        <v>2826762</v>
      </c>
      <c r="D42" s="41">
        <f t="shared" si="6"/>
        <v>1</v>
      </c>
      <c r="E42" s="42" t="str">
        <f t="shared" si="2"/>
        <v>CEUTA</v>
      </c>
      <c r="F42" s="42">
        <f t="shared" si="7"/>
        <v>548990</v>
      </c>
      <c r="G42" s="42">
        <f t="shared" si="8"/>
        <v>617799</v>
      </c>
    </row>
    <row r="43" spans="1:9" x14ac:dyDescent="0.25">
      <c r="A43" s="42" t="str">
        <f t="shared" si="3"/>
        <v>BAHIA DE CADIZ</v>
      </c>
      <c r="B43" s="41">
        <f t="shared" si="4"/>
        <v>119764</v>
      </c>
      <c r="C43" s="41">
        <f t="shared" si="5"/>
        <v>123526</v>
      </c>
      <c r="D43" s="41">
        <f t="shared" si="6"/>
        <v>11</v>
      </c>
      <c r="E43" s="42" t="str">
        <f t="shared" si="2"/>
        <v>VALENCIA</v>
      </c>
      <c r="F43" s="42">
        <f t="shared" si="7"/>
        <v>388600</v>
      </c>
      <c r="G43" s="42">
        <f t="shared" si="8"/>
        <v>454942</v>
      </c>
    </row>
    <row r="44" spans="1:9" x14ac:dyDescent="0.25">
      <c r="A44" s="42" t="str">
        <f t="shared" si="3"/>
        <v>BALEARES</v>
      </c>
      <c r="B44" s="41">
        <f t="shared" si="4"/>
        <v>211958</v>
      </c>
      <c r="C44" s="41">
        <f t="shared" si="5"/>
        <v>267042</v>
      </c>
      <c r="D44" s="41">
        <f t="shared" si="6"/>
        <v>7</v>
      </c>
      <c r="E44" s="42" t="str">
        <f t="shared" si="2"/>
        <v>BALEARES</v>
      </c>
      <c r="F44" s="42">
        <f t="shared" si="7"/>
        <v>211958</v>
      </c>
      <c r="G44" s="42">
        <f t="shared" si="8"/>
        <v>267042</v>
      </c>
    </row>
    <row r="45" spans="1:9" x14ac:dyDescent="0.25">
      <c r="A45" s="42" t="str">
        <f t="shared" si="3"/>
        <v>BARCELONA</v>
      </c>
      <c r="B45" s="41">
        <f t="shared" si="4"/>
        <v>1030429</v>
      </c>
      <c r="C45" s="41">
        <f t="shared" si="5"/>
        <v>1040382</v>
      </c>
      <c r="D45" s="41">
        <f t="shared" si="6"/>
        <v>3</v>
      </c>
      <c r="E45" s="42" t="str">
        <f t="shared" si="2"/>
        <v>VIGO</v>
      </c>
      <c r="F45" s="42">
        <f t="shared" si="7"/>
        <v>209340</v>
      </c>
      <c r="G45" s="42">
        <f t="shared" si="8"/>
        <v>218809</v>
      </c>
    </row>
    <row r="46" spans="1:9" x14ac:dyDescent="0.25">
      <c r="A46" s="42" t="str">
        <f t="shared" si="3"/>
        <v>BILBAO</v>
      </c>
      <c r="B46" s="41">
        <f t="shared" si="4"/>
        <v>126392</v>
      </c>
      <c r="C46" s="41">
        <f t="shared" si="5"/>
        <v>122220</v>
      </c>
      <c r="D46" s="41">
        <f t="shared" si="6"/>
        <v>10</v>
      </c>
      <c r="E46" s="42" t="str">
        <f t="shared" si="2"/>
        <v>HUELVA</v>
      </c>
      <c r="F46" s="42">
        <f t="shared" si="7"/>
        <v>140882</v>
      </c>
      <c r="G46" s="42">
        <f t="shared" si="8"/>
        <v>128526</v>
      </c>
    </row>
    <row r="47" spans="1:9" x14ac:dyDescent="0.25">
      <c r="A47" s="42" t="str">
        <f t="shared" si="3"/>
        <v>CARTAGENA</v>
      </c>
      <c r="B47" s="41">
        <f t="shared" si="4"/>
        <v>67066</v>
      </c>
      <c r="C47" s="41">
        <f t="shared" si="5"/>
        <v>62821</v>
      </c>
      <c r="D47" s="41">
        <f t="shared" si="6"/>
        <v>15</v>
      </c>
      <c r="E47" s="42" t="str">
        <f t="shared" si="2"/>
        <v>BILBAO</v>
      </c>
      <c r="F47" s="42">
        <f t="shared" si="7"/>
        <v>126392</v>
      </c>
      <c r="G47" s="42">
        <f t="shared" si="8"/>
        <v>122220</v>
      </c>
    </row>
    <row r="48" spans="1:9" x14ac:dyDescent="0.25">
      <c r="A48" s="42" t="str">
        <f t="shared" si="3"/>
        <v>CASTELLON</v>
      </c>
      <c r="B48" s="41">
        <f t="shared" si="4"/>
        <v>23332</v>
      </c>
      <c r="C48" s="41">
        <f t="shared" si="5"/>
        <v>28560</v>
      </c>
      <c r="D48" s="41">
        <f t="shared" si="6"/>
        <v>24</v>
      </c>
      <c r="E48" s="42" t="str">
        <f t="shared" si="2"/>
        <v>BAHIA DE CADIZ</v>
      </c>
      <c r="F48" s="42">
        <f t="shared" si="7"/>
        <v>119764</v>
      </c>
      <c r="G48" s="42">
        <f t="shared" si="8"/>
        <v>123526</v>
      </c>
    </row>
    <row r="49" spans="1:7" x14ac:dyDescent="0.25">
      <c r="A49" s="42" t="str">
        <f t="shared" si="3"/>
        <v>CEUTA</v>
      </c>
      <c r="B49" s="41">
        <f t="shared" si="4"/>
        <v>548990</v>
      </c>
      <c r="C49" s="41">
        <f t="shared" si="5"/>
        <v>617799</v>
      </c>
      <c r="D49" s="41">
        <f t="shared" si="6"/>
        <v>5</v>
      </c>
      <c r="E49" s="42" t="str">
        <f t="shared" si="2"/>
        <v>MALAGA</v>
      </c>
      <c r="F49" s="42">
        <f t="shared" si="7"/>
        <v>100786</v>
      </c>
      <c r="G49" s="42">
        <f t="shared" si="8"/>
        <v>101667</v>
      </c>
    </row>
    <row r="50" spans="1:7" x14ac:dyDescent="0.25">
      <c r="A50" s="42" t="str">
        <f t="shared" si="3"/>
        <v>FERROL-SAN CIBRAO</v>
      </c>
      <c r="B50" s="41">
        <f t="shared" si="4"/>
        <v>14768</v>
      </c>
      <c r="C50" s="41">
        <f t="shared" si="5"/>
        <v>13705</v>
      </c>
      <c r="D50" s="41">
        <f t="shared" si="6"/>
        <v>26</v>
      </c>
      <c r="E50" s="42" t="str">
        <f t="shared" si="2"/>
        <v>GIJON</v>
      </c>
      <c r="F50" s="42">
        <f t="shared" si="7"/>
        <v>92242</v>
      </c>
      <c r="G50" s="42">
        <f t="shared" si="8"/>
        <v>96236</v>
      </c>
    </row>
    <row r="51" spans="1:7" x14ac:dyDescent="0.25">
      <c r="A51" s="42" t="str">
        <f t="shared" si="3"/>
        <v>GIJON</v>
      </c>
      <c r="B51" s="41">
        <f t="shared" si="4"/>
        <v>92242</v>
      </c>
      <c r="C51" s="41">
        <f t="shared" si="5"/>
        <v>96236</v>
      </c>
      <c r="D51" s="41">
        <f t="shared" si="6"/>
        <v>13</v>
      </c>
      <c r="E51" s="42" t="str">
        <f t="shared" si="2"/>
        <v>A CORUÑA</v>
      </c>
      <c r="F51" s="42">
        <f t="shared" si="7"/>
        <v>79730</v>
      </c>
      <c r="G51" s="42">
        <f t="shared" si="8"/>
        <v>78920</v>
      </c>
    </row>
    <row r="52" spans="1:7" x14ac:dyDescent="0.25">
      <c r="A52" s="42" t="str">
        <f t="shared" si="3"/>
        <v>HUELVA</v>
      </c>
      <c r="B52" s="41">
        <f t="shared" si="4"/>
        <v>140882</v>
      </c>
      <c r="C52" s="41">
        <f t="shared" si="5"/>
        <v>128526</v>
      </c>
      <c r="D52" s="41">
        <f t="shared" si="6"/>
        <v>9</v>
      </c>
      <c r="E52" s="42" t="str">
        <f t="shared" si="2"/>
        <v>CARTAGENA</v>
      </c>
      <c r="F52" s="42">
        <f t="shared" si="7"/>
        <v>67066</v>
      </c>
      <c r="G52" s="42">
        <f t="shared" si="8"/>
        <v>62821</v>
      </c>
    </row>
    <row r="53" spans="1:7" x14ac:dyDescent="0.25">
      <c r="A53" s="42" t="str">
        <f t="shared" si="3"/>
        <v>LAS PALMAS</v>
      </c>
      <c r="B53" s="41">
        <f t="shared" si="4"/>
        <v>2145694</v>
      </c>
      <c r="C53" s="41">
        <f t="shared" si="5"/>
        <v>2421447</v>
      </c>
      <c r="D53" s="41">
        <f t="shared" si="6"/>
        <v>2</v>
      </c>
      <c r="E53" s="42" t="str">
        <f t="shared" si="2"/>
        <v>ALMERIA</v>
      </c>
      <c r="F53" s="42">
        <f t="shared" si="7"/>
        <v>65108</v>
      </c>
      <c r="G53" s="42">
        <f t="shared" si="8"/>
        <v>59631</v>
      </c>
    </row>
    <row r="54" spans="1:7" x14ac:dyDescent="0.25">
      <c r="A54" s="42" t="str">
        <f t="shared" si="3"/>
        <v>MALAGA</v>
      </c>
      <c r="B54" s="41">
        <f t="shared" si="4"/>
        <v>100786</v>
      </c>
      <c r="C54" s="41">
        <f t="shared" si="5"/>
        <v>101667</v>
      </c>
      <c r="D54" s="41">
        <f t="shared" si="6"/>
        <v>12</v>
      </c>
      <c r="E54" s="42" t="str">
        <f t="shared" si="2"/>
        <v>TARRAGONA</v>
      </c>
      <c r="F54" s="42">
        <f t="shared" si="7"/>
        <v>60753</v>
      </c>
      <c r="G54" s="42">
        <f t="shared" si="8"/>
        <v>95794</v>
      </c>
    </row>
    <row r="55" spans="1:7" x14ac:dyDescent="0.25">
      <c r="A55" s="42" t="str">
        <f t="shared" si="3"/>
        <v>MARIN Y RIA DE PONTEVEDRA</v>
      </c>
      <c r="B55" s="41">
        <f t="shared" si="4"/>
        <v>24711</v>
      </c>
      <c r="C55" s="41">
        <f t="shared" si="5"/>
        <v>26595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43602</v>
      </c>
      <c r="G55" s="42">
        <f t="shared" si="8"/>
        <v>45955</v>
      </c>
    </row>
    <row r="56" spans="1:7" x14ac:dyDescent="0.25">
      <c r="A56" s="42" t="str">
        <f t="shared" si="3"/>
        <v>MELILLA</v>
      </c>
      <c r="B56" s="41">
        <f t="shared" si="4"/>
        <v>22676</v>
      </c>
      <c r="C56" s="41">
        <f t="shared" si="5"/>
        <v>23664</v>
      </c>
      <c r="D56" s="41">
        <f t="shared" si="6"/>
        <v>25</v>
      </c>
      <c r="E56" s="42" t="str">
        <f t="shared" si="2"/>
        <v>AVILES</v>
      </c>
      <c r="F56" s="42">
        <f t="shared" si="9"/>
        <v>40302</v>
      </c>
      <c r="G56" s="42">
        <f t="shared" si="8"/>
        <v>43670</v>
      </c>
    </row>
    <row r="57" spans="1:7" x14ac:dyDescent="0.25">
      <c r="A57" s="42" t="str">
        <f t="shared" si="3"/>
        <v>MOTRIL</v>
      </c>
      <c r="B57" s="41">
        <f t="shared" si="4"/>
        <v>29039</v>
      </c>
      <c r="C57" s="41">
        <f t="shared" si="5"/>
        <v>32250</v>
      </c>
      <c r="D57" s="41">
        <f t="shared" si="6"/>
        <v>20</v>
      </c>
      <c r="E57" s="42" t="str">
        <f t="shared" si="2"/>
        <v>MOTRIL</v>
      </c>
      <c r="F57" s="42">
        <f t="shared" si="9"/>
        <v>29039</v>
      </c>
      <c r="G57" s="42">
        <f t="shared" si="8"/>
        <v>32250</v>
      </c>
    </row>
    <row r="58" spans="1:7" x14ac:dyDescent="0.25">
      <c r="A58" s="42" t="str">
        <f t="shared" si="3"/>
        <v>PASAIA</v>
      </c>
      <c r="B58" s="41">
        <f t="shared" si="4"/>
        <v>28296</v>
      </c>
      <c r="C58" s="41">
        <f t="shared" si="5"/>
        <v>27706</v>
      </c>
      <c r="D58" s="41">
        <f t="shared" si="6"/>
        <v>21</v>
      </c>
      <c r="E58" s="42" t="str">
        <f t="shared" si="2"/>
        <v>PASAIA</v>
      </c>
      <c r="F58" s="42">
        <f t="shared" si="9"/>
        <v>28296</v>
      </c>
      <c r="G58" s="42">
        <f t="shared" si="8"/>
        <v>27706</v>
      </c>
    </row>
    <row r="59" spans="1:7" x14ac:dyDescent="0.25">
      <c r="A59" s="42" t="str">
        <f t="shared" si="3"/>
        <v>SANTA CRUZ DE TENERIFE</v>
      </c>
      <c r="B59" s="41">
        <f t="shared" si="4"/>
        <v>723916</v>
      </c>
      <c r="C59" s="41">
        <f t="shared" si="5"/>
        <v>866510</v>
      </c>
      <c r="D59" s="41">
        <f t="shared" si="6"/>
        <v>4</v>
      </c>
      <c r="E59" s="42" t="str">
        <f t="shared" si="2"/>
        <v>SEVILLA</v>
      </c>
      <c r="F59" s="42">
        <f t="shared" si="9"/>
        <v>27031</v>
      </c>
      <c r="G59" s="42">
        <f t="shared" si="8"/>
        <v>41376</v>
      </c>
    </row>
    <row r="60" spans="1:7" x14ac:dyDescent="0.25">
      <c r="A60" s="42" t="str">
        <f t="shared" si="3"/>
        <v>SANTANDER</v>
      </c>
      <c r="B60" s="41">
        <f t="shared" si="4"/>
        <v>43602</v>
      </c>
      <c r="C60" s="41">
        <f t="shared" si="5"/>
        <v>45955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24711</v>
      </c>
      <c r="G60" s="42">
        <f t="shared" si="8"/>
        <v>26595</v>
      </c>
    </row>
    <row r="61" spans="1:7" x14ac:dyDescent="0.25">
      <c r="A61" s="42" t="str">
        <f t="shared" si="3"/>
        <v>SEVILLA</v>
      </c>
      <c r="B61" s="41">
        <f t="shared" si="4"/>
        <v>27031</v>
      </c>
      <c r="C61" s="41">
        <f t="shared" si="5"/>
        <v>41376</v>
      </c>
      <c r="D61" s="41">
        <f t="shared" si="6"/>
        <v>22</v>
      </c>
      <c r="E61" s="42" t="str">
        <f t="shared" si="2"/>
        <v>CASTELLON</v>
      </c>
      <c r="F61" s="42">
        <f t="shared" si="9"/>
        <v>23332</v>
      </c>
      <c r="G61" s="42">
        <f t="shared" si="8"/>
        <v>28560</v>
      </c>
    </row>
    <row r="62" spans="1:7" x14ac:dyDescent="0.25">
      <c r="A62" s="42" t="str">
        <f t="shared" si="3"/>
        <v>TARRAGONA</v>
      </c>
      <c r="B62" s="41">
        <f t="shared" si="4"/>
        <v>60753</v>
      </c>
      <c r="C62" s="41">
        <f t="shared" si="5"/>
        <v>95794</v>
      </c>
      <c r="D62" s="41">
        <f t="shared" si="6"/>
        <v>17</v>
      </c>
      <c r="E62" s="42" t="str">
        <f t="shared" si="2"/>
        <v>MELILLA</v>
      </c>
      <c r="F62" s="42">
        <f t="shared" si="9"/>
        <v>22676</v>
      </c>
      <c r="G62" s="42">
        <f t="shared" si="8"/>
        <v>23664</v>
      </c>
    </row>
    <row r="63" spans="1:7" x14ac:dyDescent="0.25">
      <c r="A63" s="42" t="str">
        <f t="shared" si="3"/>
        <v>VALENCIA</v>
      </c>
      <c r="B63" s="41">
        <f t="shared" si="4"/>
        <v>388600</v>
      </c>
      <c r="C63" s="41">
        <f t="shared" si="5"/>
        <v>454942</v>
      </c>
      <c r="D63" s="41">
        <f t="shared" si="6"/>
        <v>6</v>
      </c>
      <c r="E63" s="42" t="str">
        <f t="shared" si="2"/>
        <v>FERROL-SAN CIBRAO</v>
      </c>
      <c r="F63" s="42">
        <f t="shared" si="9"/>
        <v>14768</v>
      </c>
      <c r="G63" s="42">
        <f t="shared" si="8"/>
        <v>13705</v>
      </c>
    </row>
    <row r="64" spans="1:7" x14ac:dyDescent="0.25">
      <c r="A64" s="42" t="str">
        <f t="shared" si="3"/>
        <v>VIGO</v>
      </c>
      <c r="B64" s="41">
        <f t="shared" si="4"/>
        <v>209340</v>
      </c>
      <c r="C64" s="41">
        <f t="shared" si="5"/>
        <v>218809</v>
      </c>
      <c r="D64" s="41">
        <f t="shared" si="6"/>
        <v>8</v>
      </c>
      <c r="E64" s="42" t="str">
        <f t="shared" si="2"/>
        <v>ALICANTE</v>
      </c>
      <c r="F64" s="42">
        <f t="shared" si="9"/>
        <v>10944</v>
      </c>
      <c r="G64" s="42">
        <f t="shared" si="8"/>
        <v>10124</v>
      </c>
    </row>
    <row r="65" spans="1:7" x14ac:dyDescent="0.25">
      <c r="A65" s="42" t="str">
        <f t="shared" si="3"/>
        <v>VILAGARCIA</v>
      </c>
      <c r="B65" s="41">
        <f t="shared" si="4"/>
        <v>5805</v>
      </c>
      <c r="C65" s="41">
        <f t="shared" si="5"/>
        <v>3703</v>
      </c>
      <c r="D65" s="41">
        <f t="shared" si="6"/>
        <v>28</v>
      </c>
      <c r="E65" s="42" t="str">
        <f t="shared" si="2"/>
        <v>VILAGARCIA</v>
      </c>
      <c r="F65" s="42">
        <f t="shared" si="9"/>
        <v>5805</v>
      </c>
      <c r="G65" s="42">
        <f t="shared" si="8"/>
        <v>3703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190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458</v>
      </c>
      <c r="C8" s="28">
        <v>37</v>
      </c>
      <c r="D8" s="28">
        <v>23845</v>
      </c>
      <c r="E8" s="28">
        <v>18177</v>
      </c>
      <c r="F8" s="13">
        <f t="shared" ref="F8:F35" si="0">((E8*100)/D8)-100</f>
        <v>-23.770182428182011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4792632</v>
      </c>
      <c r="C11" s="27">
        <v>4744743</v>
      </c>
      <c r="D11" s="27">
        <v>57966647</v>
      </c>
      <c r="E11" s="27">
        <v>59832599</v>
      </c>
      <c r="F11" s="10">
        <f t="shared" si="0"/>
        <v>3.2190097177778796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12418</v>
      </c>
      <c r="D12" s="28">
        <v>132322</v>
      </c>
      <c r="E12" s="28">
        <v>244771</v>
      </c>
      <c r="F12" s="13">
        <f t="shared" si="0"/>
        <v>84.981333413944782</v>
      </c>
      <c r="G12" s="1"/>
      <c r="H12" s="1"/>
      <c r="I12" s="1"/>
    </row>
    <row r="13" spans="1:12" x14ac:dyDescent="0.25">
      <c r="A13" s="8" t="s">
        <v>50</v>
      </c>
      <c r="B13" s="27">
        <v>2205</v>
      </c>
      <c r="C13" s="27">
        <v>1918</v>
      </c>
      <c r="D13" s="27">
        <v>31291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535115</v>
      </c>
      <c r="C14" s="28">
        <v>554472</v>
      </c>
      <c r="D14" s="28">
        <v>6546777</v>
      </c>
      <c r="E14" s="28">
        <v>8375758</v>
      </c>
      <c r="F14" s="13">
        <f t="shared" si="0"/>
        <v>27.937120815326381</v>
      </c>
      <c r="G14" s="1"/>
      <c r="H14" s="1"/>
      <c r="I14" s="1"/>
    </row>
    <row r="15" spans="1:12" x14ac:dyDescent="0.25">
      <c r="A15" s="8" t="s">
        <v>52</v>
      </c>
      <c r="B15" s="27">
        <v>3522</v>
      </c>
      <c r="C15" s="27">
        <v>11564</v>
      </c>
      <c r="D15" s="27">
        <v>20513</v>
      </c>
      <c r="E15" s="27">
        <v>33592</v>
      </c>
      <c r="F15" s="10">
        <f t="shared" si="0"/>
        <v>63.759567103787845</v>
      </c>
      <c r="G15" s="1"/>
      <c r="H15" s="1"/>
      <c r="I15" s="1"/>
    </row>
    <row r="16" spans="1:12" x14ac:dyDescent="0.25">
      <c r="A16" s="11" t="s">
        <v>53</v>
      </c>
      <c r="B16" s="28">
        <v>82277</v>
      </c>
      <c r="C16" s="28">
        <v>146548</v>
      </c>
      <c r="D16" s="28">
        <v>84446</v>
      </c>
      <c r="E16" s="28">
        <v>277391</v>
      </c>
      <c r="F16" s="13">
        <f t="shared" si="0"/>
        <v>228.48329109726927</v>
      </c>
      <c r="G16" s="1"/>
      <c r="H16" s="1"/>
      <c r="I16" s="1"/>
    </row>
    <row r="17" spans="1:9" x14ac:dyDescent="0.25">
      <c r="A17" s="8" t="s">
        <v>54</v>
      </c>
      <c r="B17" s="27">
        <v>5647</v>
      </c>
      <c r="C17" s="27">
        <v>2540</v>
      </c>
      <c r="D17" s="27">
        <v>35703</v>
      </c>
      <c r="E17" s="27">
        <v>118692</v>
      </c>
      <c r="F17" s="10">
        <f t="shared" si="0"/>
        <v>232.44265187799346</v>
      </c>
      <c r="G17" s="1"/>
      <c r="H17" s="1"/>
      <c r="I17" s="1"/>
    </row>
    <row r="18" spans="1:9" x14ac:dyDescent="0.25">
      <c r="A18" s="11" t="s">
        <v>55</v>
      </c>
      <c r="B18" s="28">
        <v>1064</v>
      </c>
      <c r="C18" s="28">
        <v>0</v>
      </c>
      <c r="D18" s="28">
        <v>5609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26430</v>
      </c>
      <c r="C20" s="28">
        <v>42817</v>
      </c>
      <c r="D20" s="28">
        <v>790791</v>
      </c>
      <c r="E20" s="28">
        <v>1265123</v>
      </c>
      <c r="F20" s="13">
        <f t="shared" si="0"/>
        <v>59.981967422492176</v>
      </c>
      <c r="G20" s="1"/>
      <c r="H20" s="1"/>
      <c r="I20" s="1"/>
    </row>
    <row r="21" spans="1:9" x14ac:dyDescent="0.25">
      <c r="A21" s="8" t="s">
        <v>58</v>
      </c>
      <c r="B21" s="27">
        <v>150595</v>
      </c>
      <c r="C21" s="27">
        <v>96069</v>
      </c>
      <c r="D21" s="27">
        <v>1286005</v>
      </c>
      <c r="E21" s="27">
        <v>1118464</v>
      </c>
      <c r="F21" s="10">
        <f t="shared" si="0"/>
        <v>-13.028020886388461</v>
      </c>
      <c r="G21" s="1"/>
      <c r="H21" s="1"/>
      <c r="I21" s="1"/>
    </row>
    <row r="22" spans="1:9" x14ac:dyDescent="0.25">
      <c r="A22" s="11" t="s">
        <v>59</v>
      </c>
      <c r="B22" s="28">
        <v>588316</v>
      </c>
      <c r="C22" s="28">
        <v>792566</v>
      </c>
      <c r="D22" s="28">
        <v>8501309</v>
      </c>
      <c r="E22" s="28">
        <v>8778058</v>
      </c>
      <c r="F22" s="13">
        <f t="shared" si="0"/>
        <v>3.2553692613690401</v>
      </c>
      <c r="G22" s="1"/>
      <c r="H22" s="1"/>
      <c r="I22" s="1"/>
    </row>
    <row r="23" spans="1:9" x14ac:dyDescent="0.25">
      <c r="A23" s="8" t="s">
        <v>60</v>
      </c>
      <c r="B23" s="27">
        <v>122180</v>
      </c>
      <c r="C23" s="27">
        <v>0</v>
      </c>
      <c r="D23" s="27">
        <v>1048315</v>
      </c>
      <c r="E23" s="27">
        <v>180868</v>
      </c>
      <c r="F23" s="10">
        <f t="shared" si="0"/>
        <v>-82.746788894559359</v>
      </c>
      <c r="G23" s="1"/>
      <c r="H23" s="1"/>
      <c r="I23" s="1"/>
    </row>
    <row r="24" spans="1:9" x14ac:dyDescent="0.25">
      <c r="A24" s="11" t="s">
        <v>61</v>
      </c>
      <c r="B24" s="28">
        <v>1484</v>
      </c>
      <c r="C24" s="28">
        <v>1510</v>
      </c>
      <c r="D24" s="28">
        <v>31737</v>
      </c>
      <c r="E24" s="28">
        <v>19701</v>
      </c>
      <c r="F24" s="13">
        <f t="shared" si="0"/>
        <v>-37.924189431893375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10104</v>
      </c>
      <c r="E26" s="28">
        <v>90</v>
      </c>
      <c r="F26" s="13">
        <f t="shared" si="0"/>
        <v>-99.109263657957243</v>
      </c>
      <c r="G26" s="1"/>
      <c r="H26" s="1"/>
      <c r="I26" s="1"/>
    </row>
    <row r="27" spans="1:9" x14ac:dyDescent="0.25">
      <c r="A27" s="8" t="s">
        <v>64</v>
      </c>
      <c r="B27" s="27">
        <v>1448</v>
      </c>
      <c r="C27" s="27">
        <v>586</v>
      </c>
      <c r="D27" s="27">
        <v>11449</v>
      </c>
      <c r="E27" s="27">
        <v>8446</v>
      </c>
      <c r="F27" s="10">
        <f t="shared" si="0"/>
        <v>-26.229365010044546</v>
      </c>
      <c r="G27" s="1"/>
      <c r="H27" s="1"/>
      <c r="I27" s="1"/>
    </row>
    <row r="28" spans="1:9" x14ac:dyDescent="0.25">
      <c r="A28" s="11" t="s">
        <v>65</v>
      </c>
      <c r="B28" s="28">
        <v>17826</v>
      </c>
      <c r="C28" s="28">
        <v>3148</v>
      </c>
      <c r="D28" s="28">
        <v>56930</v>
      </c>
      <c r="E28" s="28">
        <v>33830</v>
      </c>
      <c r="F28" s="13">
        <f t="shared" si="0"/>
        <v>-40.576146144387842</v>
      </c>
      <c r="G28" s="1"/>
      <c r="H28" s="1"/>
      <c r="I28" s="1"/>
    </row>
    <row r="29" spans="1:9" x14ac:dyDescent="0.25">
      <c r="A29" s="8" t="s">
        <v>66</v>
      </c>
      <c r="B29" s="27">
        <v>111</v>
      </c>
      <c r="C29" s="27">
        <v>450</v>
      </c>
      <c r="D29" s="27">
        <v>472</v>
      </c>
      <c r="E29" s="27">
        <v>1667</v>
      </c>
      <c r="F29" s="10">
        <f t="shared" si="0"/>
        <v>253.17796610169489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236551</v>
      </c>
      <c r="C31" s="27">
        <v>548150</v>
      </c>
      <c r="D31" s="27">
        <v>3097725</v>
      </c>
      <c r="E31" s="27">
        <v>4652925</v>
      </c>
      <c r="F31" s="10">
        <f t="shared" si="0"/>
        <v>50.204585623320327</v>
      </c>
      <c r="G31" s="1"/>
      <c r="H31" s="1"/>
      <c r="I31" s="1"/>
    </row>
    <row r="32" spans="1:9" x14ac:dyDescent="0.25">
      <c r="A32" s="11" t="s">
        <v>69</v>
      </c>
      <c r="B32" s="28">
        <v>2633962</v>
      </c>
      <c r="C32" s="28">
        <v>2770446</v>
      </c>
      <c r="D32" s="28">
        <v>31391974</v>
      </c>
      <c r="E32" s="28">
        <v>30604034</v>
      </c>
      <c r="F32" s="13">
        <f t="shared" si="0"/>
        <v>-2.5100046272974055</v>
      </c>
      <c r="G32" s="1"/>
      <c r="H32" s="1"/>
      <c r="I32" s="1"/>
    </row>
    <row r="33" spans="1:9" x14ac:dyDescent="0.25">
      <c r="A33" s="8" t="s">
        <v>70</v>
      </c>
      <c r="B33" s="27">
        <v>19461</v>
      </c>
      <c r="C33" s="27">
        <v>15545</v>
      </c>
      <c r="D33" s="27">
        <v>291427</v>
      </c>
      <c r="E33" s="27">
        <v>200743</v>
      </c>
      <c r="F33" s="10">
        <f t="shared" si="0"/>
        <v>-31.117226612496438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58343</v>
      </c>
      <c r="E34" s="28">
        <v>21883</v>
      </c>
      <c r="F34" s="13">
        <f t="shared" si="0"/>
        <v>-62.492501242651215</v>
      </c>
      <c r="G34" s="1"/>
      <c r="H34" s="1"/>
      <c r="I34" s="1"/>
    </row>
    <row r="35" spans="1:9" x14ac:dyDescent="0.25">
      <c r="A35" s="14" t="s">
        <v>72</v>
      </c>
      <c r="B35" s="15">
        <f>SUM(B7:B34)</f>
        <v>9221284</v>
      </c>
      <c r="C35" s="15">
        <f t="shared" ref="C35:E35" si="1">SUM(C7:C34)</f>
        <v>9745527</v>
      </c>
      <c r="D35" s="15">
        <f t="shared" si="1"/>
        <v>111423734</v>
      </c>
      <c r="E35" s="15">
        <f t="shared" si="1"/>
        <v>115787002</v>
      </c>
      <c r="F35" s="16">
        <f t="shared" si="0"/>
        <v>3.9159233346101985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190</v>
      </c>
      <c r="C38" s="41">
        <f>D7</f>
        <v>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59832599</v>
      </c>
      <c r="G38" s="42">
        <f>LOOKUP(E38,$A$38:$A$65,$C$38:$C$65)</f>
        <v>57966647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18177</v>
      </c>
      <c r="C39" s="41">
        <f t="shared" ref="C39:C65" si="5">D8</f>
        <v>23845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30604034</v>
      </c>
      <c r="G39" s="42">
        <f t="shared" ref="G39:G65" si="8">LOOKUP(E39,$A$38:$A$65,$C$38:$C$65)</f>
        <v>31391974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8778058</v>
      </c>
      <c r="G40" s="42">
        <f t="shared" si="8"/>
        <v>8501309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8375758</v>
      </c>
      <c r="G41" s="42">
        <f t="shared" si="8"/>
        <v>6546777</v>
      </c>
    </row>
    <row r="42" spans="1:9" x14ac:dyDescent="0.25">
      <c r="A42" s="42" t="str">
        <f t="shared" si="3"/>
        <v>BAHIA DE ALGECIRAS</v>
      </c>
      <c r="B42" s="41">
        <f t="shared" si="4"/>
        <v>59832599</v>
      </c>
      <c r="C42" s="41">
        <f t="shared" si="5"/>
        <v>57966647</v>
      </c>
      <c r="D42" s="41">
        <f t="shared" si="6"/>
        <v>1</v>
      </c>
      <c r="E42" s="42" t="str">
        <f t="shared" si="2"/>
        <v>TARRAGONA</v>
      </c>
      <c r="F42" s="42">
        <f t="shared" si="7"/>
        <v>4652925</v>
      </c>
      <c r="G42" s="42">
        <f t="shared" si="8"/>
        <v>3097725</v>
      </c>
    </row>
    <row r="43" spans="1:9" x14ac:dyDescent="0.25">
      <c r="A43" s="42" t="str">
        <f t="shared" si="3"/>
        <v>BAHIA DE CADIZ</v>
      </c>
      <c r="B43" s="41">
        <f t="shared" si="4"/>
        <v>244771</v>
      </c>
      <c r="C43" s="41">
        <f t="shared" si="5"/>
        <v>132322</v>
      </c>
      <c r="D43" s="41">
        <f t="shared" si="6"/>
        <v>9</v>
      </c>
      <c r="E43" s="42" t="str">
        <f t="shared" si="2"/>
        <v>GIJON</v>
      </c>
      <c r="F43" s="42">
        <f t="shared" si="7"/>
        <v>1265123</v>
      </c>
      <c r="G43" s="42">
        <f t="shared" si="8"/>
        <v>790791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31291</v>
      </c>
      <c r="D44" s="41">
        <f t="shared" si="6"/>
        <v>28</v>
      </c>
      <c r="E44" s="42" t="str">
        <f t="shared" si="2"/>
        <v>HUELVA</v>
      </c>
      <c r="F44" s="42">
        <f t="shared" si="7"/>
        <v>1118464</v>
      </c>
      <c r="G44" s="42">
        <f t="shared" si="8"/>
        <v>1286005</v>
      </c>
    </row>
    <row r="45" spans="1:9" x14ac:dyDescent="0.25">
      <c r="A45" s="42" t="str">
        <f t="shared" si="3"/>
        <v>BARCELONA</v>
      </c>
      <c r="B45" s="41">
        <f t="shared" si="4"/>
        <v>8375758</v>
      </c>
      <c r="C45" s="41">
        <f t="shared" si="5"/>
        <v>6546777</v>
      </c>
      <c r="D45" s="41">
        <f t="shared" si="6"/>
        <v>4</v>
      </c>
      <c r="E45" s="42" t="str">
        <f t="shared" si="2"/>
        <v>CARTAGENA</v>
      </c>
      <c r="F45" s="42">
        <f t="shared" si="7"/>
        <v>277391</v>
      </c>
      <c r="G45" s="42">
        <f t="shared" si="8"/>
        <v>84446</v>
      </c>
    </row>
    <row r="46" spans="1:9" x14ac:dyDescent="0.25">
      <c r="A46" s="42" t="str">
        <f t="shared" si="3"/>
        <v>BILBAO</v>
      </c>
      <c r="B46" s="41">
        <f t="shared" si="4"/>
        <v>33592</v>
      </c>
      <c r="C46" s="41">
        <f t="shared" si="5"/>
        <v>20513</v>
      </c>
      <c r="D46" s="41">
        <f t="shared" si="6"/>
        <v>14</v>
      </c>
      <c r="E46" s="42" t="str">
        <f t="shared" si="2"/>
        <v>BAHIA DE CADIZ</v>
      </c>
      <c r="F46" s="42">
        <f t="shared" si="7"/>
        <v>244771</v>
      </c>
      <c r="G46" s="42">
        <f t="shared" si="8"/>
        <v>132322</v>
      </c>
    </row>
    <row r="47" spans="1:9" x14ac:dyDescent="0.25">
      <c r="A47" s="42" t="str">
        <f t="shared" si="3"/>
        <v>CARTAGENA</v>
      </c>
      <c r="B47" s="41">
        <f t="shared" si="4"/>
        <v>277391</v>
      </c>
      <c r="C47" s="41">
        <f t="shared" si="5"/>
        <v>84446</v>
      </c>
      <c r="D47" s="41">
        <f t="shared" si="6"/>
        <v>8</v>
      </c>
      <c r="E47" s="42" t="str">
        <f t="shared" si="2"/>
        <v>VIGO</v>
      </c>
      <c r="F47" s="42">
        <f t="shared" si="7"/>
        <v>200743</v>
      </c>
      <c r="G47" s="42">
        <f t="shared" si="8"/>
        <v>291427</v>
      </c>
    </row>
    <row r="48" spans="1:9" x14ac:dyDescent="0.25">
      <c r="A48" s="42" t="str">
        <f t="shared" si="3"/>
        <v>CASTELLON</v>
      </c>
      <c r="B48" s="41">
        <f t="shared" si="4"/>
        <v>118692</v>
      </c>
      <c r="C48" s="41">
        <f t="shared" si="5"/>
        <v>35703</v>
      </c>
      <c r="D48" s="41">
        <f t="shared" si="6"/>
        <v>12</v>
      </c>
      <c r="E48" s="42" t="str">
        <f t="shared" si="2"/>
        <v>MALAGA</v>
      </c>
      <c r="F48" s="42">
        <f t="shared" si="7"/>
        <v>180868</v>
      </c>
      <c r="G48" s="42">
        <f t="shared" si="8"/>
        <v>1048315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5609</v>
      </c>
      <c r="D49" s="41">
        <f t="shared" si="6"/>
        <v>28</v>
      </c>
      <c r="E49" s="42" t="str">
        <f t="shared" si="2"/>
        <v>CASTELLON</v>
      </c>
      <c r="F49" s="42">
        <f t="shared" si="7"/>
        <v>118692</v>
      </c>
      <c r="G49" s="42">
        <f t="shared" si="8"/>
        <v>35703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33830</v>
      </c>
      <c r="G50" s="42">
        <f t="shared" si="8"/>
        <v>56930</v>
      </c>
    </row>
    <row r="51" spans="1:7" x14ac:dyDescent="0.25">
      <c r="A51" s="42" t="str">
        <f t="shared" si="3"/>
        <v>GIJON</v>
      </c>
      <c r="B51" s="41">
        <f t="shared" si="4"/>
        <v>1265123</v>
      </c>
      <c r="C51" s="41">
        <f t="shared" si="5"/>
        <v>790791</v>
      </c>
      <c r="D51" s="41">
        <f t="shared" si="6"/>
        <v>6</v>
      </c>
      <c r="E51" s="42" t="str">
        <f t="shared" si="2"/>
        <v>BILBAO</v>
      </c>
      <c r="F51" s="42">
        <f t="shared" si="7"/>
        <v>33592</v>
      </c>
      <c r="G51" s="42">
        <f t="shared" si="8"/>
        <v>20513</v>
      </c>
    </row>
    <row r="52" spans="1:7" x14ac:dyDescent="0.25">
      <c r="A52" s="42" t="str">
        <f t="shared" si="3"/>
        <v>HUELVA</v>
      </c>
      <c r="B52" s="41">
        <f t="shared" si="4"/>
        <v>1118464</v>
      </c>
      <c r="C52" s="41">
        <f t="shared" si="5"/>
        <v>1286005</v>
      </c>
      <c r="D52" s="41">
        <f t="shared" si="6"/>
        <v>7</v>
      </c>
      <c r="E52" s="42" t="str">
        <f t="shared" si="2"/>
        <v>VILAGARCIA</v>
      </c>
      <c r="F52" s="42">
        <f t="shared" si="7"/>
        <v>21883</v>
      </c>
      <c r="G52" s="42">
        <f t="shared" si="8"/>
        <v>58343</v>
      </c>
    </row>
    <row r="53" spans="1:7" x14ac:dyDescent="0.25">
      <c r="A53" s="42" t="str">
        <f t="shared" si="3"/>
        <v>LAS PALMAS</v>
      </c>
      <c r="B53" s="41">
        <f t="shared" si="4"/>
        <v>8778058</v>
      </c>
      <c r="C53" s="41">
        <f t="shared" si="5"/>
        <v>8501309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19701</v>
      </c>
      <c r="G53" s="42">
        <f t="shared" si="8"/>
        <v>31737</v>
      </c>
    </row>
    <row r="54" spans="1:7" x14ac:dyDescent="0.25">
      <c r="A54" s="42" t="str">
        <f t="shared" si="3"/>
        <v>MALAGA</v>
      </c>
      <c r="B54" s="41">
        <f t="shared" si="4"/>
        <v>180868</v>
      </c>
      <c r="C54" s="41">
        <f t="shared" si="5"/>
        <v>1048315</v>
      </c>
      <c r="D54" s="41">
        <f t="shared" si="6"/>
        <v>11</v>
      </c>
      <c r="E54" s="42" t="str">
        <f t="shared" si="2"/>
        <v>ALICANTE</v>
      </c>
      <c r="F54" s="42">
        <f t="shared" si="7"/>
        <v>18177</v>
      </c>
      <c r="G54" s="42">
        <f t="shared" si="8"/>
        <v>23845</v>
      </c>
    </row>
    <row r="55" spans="1:7" x14ac:dyDescent="0.25">
      <c r="A55" s="42" t="str">
        <f t="shared" si="3"/>
        <v>MARIN Y RIA DE PONTEVEDRA</v>
      </c>
      <c r="B55" s="41">
        <f t="shared" si="4"/>
        <v>19701</v>
      </c>
      <c r="C55" s="41">
        <f t="shared" si="5"/>
        <v>31737</v>
      </c>
      <c r="D55" s="41">
        <f t="shared" si="6"/>
        <v>16</v>
      </c>
      <c r="E55" s="42" t="str">
        <f t="shared" si="2"/>
        <v>PASAIA</v>
      </c>
      <c r="F55" s="42">
        <f t="shared" ref="F55:F65" si="9">LOOKUP(E55,$A$38:$A$65,$B$38:$B$65)</f>
        <v>8446</v>
      </c>
      <c r="G55" s="42">
        <f t="shared" si="8"/>
        <v>11449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1667</v>
      </c>
      <c r="G56" s="42">
        <f t="shared" si="8"/>
        <v>472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10104</v>
      </c>
      <c r="D57" s="41">
        <f t="shared" si="6"/>
        <v>21</v>
      </c>
      <c r="E57" s="42" t="str">
        <f t="shared" si="2"/>
        <v>A CORUÑA</v>
      </c>
      <c r="F57" s="42">
        <f t="shared" si="9"/>
        <v>190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8446</v>
      </c>
      <c r="C58" s="41">
        <f t="shared" si="5"/>
        <v>11449</v>
      </c>
      <c r="D58" s="41">
        <f t="shared" si="6"/>
        <v>18</v>
      </c>
      <c r="E58" s="42" t="str">
        <f t="shared" si="2"/>
        <v>MOTRIL</v>
      </c>
      <c r="F58" s="42">
        <f t="shared" si="9"/>
        <v>90</v>
      </c>
      <c r="G58" s="42">
        <f t="shared" si="8"/>
        <v>10104</v>
      </c>
    </row>
    <row r="59" spans="1:7" x14ac:dyDescent="0.25">
      <c r="A59" s="42" t="str">
        <f t="shared" si="3"/>
        <v>SANTA CRUZ DE TENERIFE</v>
      </c>
      <c r="B59" s="41">
        <f t="shared" si="4"/>
        <v>33830</v>
      </c>
      <c r="C59" s="41">
        <f t="shared" si="5"/>
        <v>56930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1667</v>
      </c>
      <c r="C60" s="41">
        <f t="shared" si="5"/>
        <v>472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4652925</v>
      </c>
      <c r="C62" s="41">
        <f t="shared" si="5"/>
        <v>3097725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30604034</v>
      </c>
      <c r="C63" s="41">
        <f t="shared" si="5"/>
        <v>31391974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200743</v>
      </c>
      <c r="C64" s="41">
        <f t="shared" si="5"/>
        <v>291427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21883</v>
      </c>
      <c r="C65" s="41">
        <f t="shared" si="5"/>
        <v>58343</v>
      </c>
      <c r="D65" s="41">
        <f t="shared" si="6"/>
        <v>15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7"/>
  <sheetViews>
    <sheetView workbookViewId="0">
      <selection activeCell="C36" sqref="C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190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458</v>
      </c>
      <c r="C8" s="30">
        <v>37</v>
      </c>
      <c r="D8" s="30">
        <v>21519</v>
      </c>
      <c r="E8" s="30">
        <v>18177</v>
      </c>
      <c r="F8" s="13">
        <f t="shared" ref="F8:F35" si="0">((E8*100)/D8)-100</f>
        <v>-15.530461452669741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4201888</v>
      </c>
      <c r="C11" s="29">
        <v>3850600</v>
      </c>
      <c r="D11" s="29">
        <v>49638744</v>
      </c>
      <c r="E11" s="29">
        <v>50915107</v>
      </c>
      <c r="F11" s="10">
        <f t="shared" si="0"/>
        <v>2.5713039798106081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663</v>
      </c>
      <c r="D12" s="30">
        <v>38</v>
      </c>
      <c r="E12" s="30">
        <v>10091</v>
      </c>
      <c r="F12" s="13">
        <f t="shared" si="0"/>
        <v>26455.263157894737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78</v>
      </c>
      <c r="E13" s="29">
        <v>107</v>
      </c>
      <c r="F13" s="10">
        <f t="shared" si="0"/>
        <v>37.179487179487182</v>
      </c>
      <c r="G13" s="1"/>
      <c r="H13" s="1"/>
      <c r="I13" s="1"/>
    </row>
    <row r="14" spans="1:12" x14ac:dyDescent="0.25">
      <c r="A14" s="11" t="s">
        <v>51</v>
      </c>
      <c r="B14" s="30">
        <v>303952</v>
      </c>
      <c r="C14" s="30">
        <v>237329</v>
      </c>
      <c r="D14" s="30">
        <v>3268394</v>
      </c>
      <c r="E14" s="30">
        <v>3061426</v>
      </c>
      <c r="F14" s="13">
        <f t="shared" si="0"/>
        <v>-6.3324066804675283</v>
      </c>
      <c r="G14" s="1"/>
      <c r="H14" s="1"/>
      <c r="I14" s="1"/>
    </row>
    <row r="15" spans="1:12" x14ac:dyDescent="0.25">
      <c r="A15" s="8" t="s">
        <v>52</v>
      </c>
      <c r="B15" s="29">
        <v>852</v>
      </c>
      <c r="C15" s="29">
        <v>2831</v>
      </c>
      <c r="D15" s="29">
        <v>15120</v>
      </c>
      <c r="E15" s="29">
        <v>22809</v>
      </c>
      <c r="F15" s="10">
        <f t="shared" si="0"/>
        <v>50.853174603174608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2169</v>
      </c>
      <c r="E16" s="30">
        <v>1007</v>
      </c>
      <c r="F16" s="13">
        <f t="shared" si="0"/>
        <v>-53.573075149838637</v>
      </c>
      <c r="G16" s="1"/>
      <c r="H16" s="1"/>
      <c r="I16" s="1"/>
    </row>
    <row r="17" spans="1:9" x14ac:dyDescent="0.25">
      <c r="A17" s="8" t="s">
        <v>54</v>
      </c>
      <c r="B17" s="29">
        <v>5577</v>
      </c>
      <c r="C17" s="29">
        <v>2540</v>
      </c>
      <c r="D17" s="29">
        <v>30939</v>
      </c>
      <c r="E17" s="29">
        <v>114528</v>
      </c>
      <c r="F17" s="10">
        <f t="shared" si="0"/>
        <v>270.17356734218947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214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571661</v>
      </c>
      <c r="C22" s="30">
        <v>612308</v>
      </c>
      <c r="D22" s="30">
        <v>8052557</v>
      </c>
      <c r="E22" s="30">
        <v>7729643</v>
      </c>
      <c r="F22" s="13">
        <f t="shared" si="0"/>
        <v>-4.0100802763643912</v>
      </c>
      <c r="G22" s="1"/>
      <c r="H22" s="1"/>
      <c r="I22" s="1"/>
    </row>
    <row r="23" spans="1:9" x14ac:dyDescent="0.25">
      <c r="A23" s="8" t="s">
        <v>60</v>
      </c>
      <c r="B23" s="29">
        <v>122180</v>
      </c>
      <c r="C23" s="29">
        <v>0</v>
      </c>
      <c r="D23" s="29">
        <v>1046287</v>
      </c>
      <c r="E23" s="29">
        <v>179979</v>
      </c>
      <c r="F23" s="10">
        <f t="shared" si="0"/>
        <v>-82.798314420421931</v>
      </c>
      <c r="G23" s="1"/>
      <c r="H23" s="1"/>
      <c r="I23" s="1"/>
    </row>
    <row r="24" spans="1:9" x14ac:dyDescent="0.25">
      <c r="A24" s="11" t="s">
        <v>61</v>
      </c>
      <c r="B24" s="30">
        <v>1484</v>
      </c>
      <c r="C24" s="30">
        <v>1510</v>
      </c>
      <c r="D24" s="30">
        <v>26847</v>
      </c>
      <c r="E24" s="30">
        <v>19701</v>
      </c>
      <c r="F24" s="13">
        <f t="shared" si="0"/>
        <v>-26.617499161917536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2466</v>
      </c>
      <c r="C28" s="30">
        <v>2946</v>
      </c>
      <c r="D28" s="30">
        <v>36114</v>
      </c>
      <c r="E28" s="30">
        <v>30915</v>
      </c>
      <c r="F28" s="13">
        <f t="shared" si="0"/>
        <v>-14.396079082904137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77</v>
      </c>
      <c r="D29" s="29">
        <v>0</v>
      </c>
      <c r="E29" s="29">
        <v>77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68136</v>
      </c>
      <c r="C31" s="29">
        <v>32577</v>
      </c>
      <c r="D31" s="29">
        <v>892692</v>
      </c>
      <c r="E31" s="29">
        <v>792427</v>
      </c>
      <c r="F31" s="10">
        <f t="shared" si="0"/>
        <v>-11.231757425853488</v>
      </c>
      <c r="G31" s="1"/>
      <c r="H31" s="1"/>
      <c r="I31" s="1"/>
    </row>
    <row r="32" spans="1:9" x14ac:dyDescent="0.25">
      <c r="A32" s="11" t="s">
        <v>69</v>
      </c>
      <c r="B32" s="30">
        <v>2603450</v>
      </c>
      <c r="C32" s="30">
        <v>2760892</v>
      </c>
      <c r="D32" s="30">
        <v>31191202</v>
      </c>
      <c r="E32" s="30">
        <v>30518642</v>
      </c>
      <c r="F32" s="13">
        <f t="shared" si="0"/>
        <v>-2.1562490602317865</v>
      </c>
      <c r="G32" s="1"/>
      <c r="H32" s="1"/>
      <c r="I32" s="1"/>
    </row>
    <row r="33" spans="1:9" x14ac:dyDescent="0.25">
      <c r="A33" s="8" t="s">
        <v>70</v>
      </c>
      <c r="B33" s="29">
        <v>8070</v>
      </c>
      <c r="C33" s="29">
        <v>7236</v>
      </c>
      <c r="D33" s="29">
        <v>117813</v>
      </c>
      <c r="E33" s="29">
        <v>98878</v>
      </c>
      <c r="F33" s="10">
        <f t="shared" si="0"/>
        <v>-16.072080330693552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7890174</v>
      </c>
      <c r="C35" s="15">
        <f t="shared" ref="C35:E35" si="1">SUM(C7:C34)</f>
        <v>7511546</v>
      </c>
      <c r="D35" s="15">
        <f t="shared" si="1"/>
        <v>94340727</v>
      </c>
      <c r="E35" s="15">
        <f t="shared" si="1"/>
        <v>93513888</v>
      </c>
      <c r="F35" s="16">
        <f t="shared" si="0"/>
        <v>-0.87643908022883465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190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50915107</v>
      </c>
      <c r="G38" s="42">
        <f>LOOKUP(E38,$A$38:$A$65,$C$38:$C$65)</f>
        <v>49638744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18177</v>
      </c>
      <c r="C39" s="41">
        <f t="shared" ref="C39:C65" si="5">D8</f>
        <v>21519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30518642</v>
      </c>
      <c r="G39" s="42">
        <f t="shared" ref="G39:G65" si="8">LOOKUP(E39,$A$38:$A$65,$C$38:$C$65)</f>
        <v>31191202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7729643</v>
      </c>
      <c r="G40" s="42">
        <f t="shared" si="8"/>
        <v>8052557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3061426</v>
      </c>
      <c r="G41" s="42">
        <f t="shared" si="8"/>
        <v>3268394</v>
      </c>
    </row>
    <row r="42" spans="1:9" x14ac:dyDescent="0.25">
      <c r="A42" s="42" t="str">
        <f t="shared" si="3"/>
        <v>BAHIA DE ALGECIRAS</v>
      </c>
      <c r="B42" s="41">
        <f t="shared" si="4"/>
        <v>50915107</v>
      </c>
      <c r="C42" s="41">
        <f t="shared" si="5"/>
        <v>49638744</v>
      </c>
      <c r="D42" s="41">
        <f t="shared" si="6"/>
        <v>1</v>
      </c>
      <c r="E42" s="42" t="str">
        <f t="shared" si="2"/>
        <v>TARRAGONA</v>
      </c>
      <c r="F42" s="42">
        <f t="shared" si="7"/>
        <v>792427</v>
      </c>
      <c r="G42" s="42">
        <f t="shared" si="8"/>
        <v>892692</v>
      </c>
    </row>
    <row r="43" spans="1:9" x14ac:dyDescent="0.25">
      <c r="A43" s="42" t="str">
        <f t="shared" si="3"/>
        <v>BAHIA DE CADIZ</v>
      </c>
      <c r="B43" s="41">
        <f t="shared" si="4"/>
        <v>10091</v>
      </c>
      <c r="C43" s="41">
        <f t="shared" si="5"/>
        <v>38</v>
      </c>
      <c r="D43" s="41">
        <f t="shared" si="6"/>
        <v>13</v>
      </c>
      <c r="E43" s="42" t="str">
        <f t="shared" si="2"/>
        <v>MALAGA</v>
      </c>
      <c r="F43" s="42">
        <f t="shared" si="7"/>
        <v>179979</v>
      </c>
      <c r="G43" s="42">
        <f t="shared" si="8"/>
        <v>1046287</v>
      </c>
    </row>
    <row r="44" spans="1:9" x14ac:dyDescent="0.25">
      <c r="A44" s="42" t="str">
        <f t="shared" si="3"/>
        <v>BALEARES</v>
      </c>
      <c r="B44" s="41">
        <f t="shared" si="4"/>
        <v>107</v>
      </c>
      <c r="C44" s="41">
        <f t="shared" si="5"/>
        <v>78</v>
      </c>
      <c r="D44" s="41">
        <f t="shared" si="6"/>
        <v>16</v>
      </c>
      <c r="E44" s="42" t="str">
        <f t="shared" si="2"/>
        <v>CASTELLON</v>
      </c>
      <c r="F44" s="42">
        <f t="shared" si="7"/>
        <v>114528</v>
      </c>
      <c r="G44" s="42">
        <f t="shared" si="8"/>
        <v>30939</v>
      </c>
    </row>
    <row r="45" spans="1:9" x14ac:dyDescent="0.25">
      <c r="A45" s="42" t="str">
        <f t="shared" si="3"/>
        <v>BARCELONA</v>
      </c>
      <c r="B45" s="41">
        <f t="shared" si="4"/>
        <v>3061426</v>
      </c>
      <c r="C45" s="41">
        <f t="shared" si="5"/>
        <v>3268394</v>
      </c>
      <c r="D45" s="41">
        <f t="shared" si="6"/>
        <v>4</v>
      </c>
      <c r="E45" s="42" t="str">
        <f t="shared" si="2"/>
        <v>VIGO</v>
      </c>
      <c r="F45" s="42">
        <f t="shared" si="7"/>
        <v>98878</v>
      </c>
      <c r="G45" s="42">
        <f t="shared" si="8"/>
        <v>117813</v>
      </c>
    </row>
    <row r="46" spans="1:9" x14ac:dyDescent="0.25">
      <c r="A46" s="42" t="str">
        <f t="shared" si="3"/>
        <v>BILBAO</v>
      </c>
      <c r="B46" s="41">
        <f t="shared" si="4"/>
        <v>22809</v>
      </c>
      <c r="C46" s="41">
        <f t="shared" si="5"/>
        <v>15120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30915</v>
      </c>
      <c r="G46" s="42">
        <f t="shared" si="8"/>
        <v>36114</v>
      </c>
    </row>
    <row r="47" spans="1:9" x14ac:dyDescent="0.25">
      <c r="A47" s="42" t="str">
        <f t="shared" si="3"/>
        <v>CARTAGENA</v>
      </c>
      <c r="B47" s="41">
        <f t="shared" si="4"/>
        <v>1007</v>
      </c>
      <c r="C47" s="41">
        <f t="shared" si="5"/>
        <v>2169</v>
      </c>
      <c r="D47" s="41">
        <f t="shared" si="6"/>
        <v>14</v>
      </c>
      <c r="E47" s="42" t="str">
        <f t="shared" si="2"/>
        <v>BILBAO</v>
      </c>
      <c r="F47" s="42">
        <f t="shared" si="7"/>
        <v>22809</v>
      </c>
      <c r="G47" s="42">
        <f t="shared" si="8"/>
        <v>15120</v>
      </c>
    </row>
    <row r="48" spans="1:9" x14ac:dyDescent="0.25">
      <c r="A48" s="42" t="str">
        <f t="shared" si="3"/>
        <v>CASTELLON</v>
      </c>
      <c r="B48" s="41">
        <f t="shared" si="4"/>
        <v>114528</v>
      </c>
      <c r="C48" s="41">
        <f t="shared" si="5"/>
        <v>30939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19701</v>
      </c>
      <c r="G48" s="42">
        <f t="shared" si="8"/>
        <v>26847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18177</v>
      </c>
      <c r="G49" s="42">
        <f t="shared" si="8"/>
        <v>21519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10091</v>
      </c>
      <c r="G50" s="42">
        <f t="shared" si="8"/>
        <v>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214</v>
      </c>
      <c r="D51" s="41">
        <f t="shared" si="6"/>
        <v>28</v>
      </c>
      <c r="E51" s="42" t="str">
        <f t="shared" si="2"/>
        <v>CARTAGENA</v>
      </c>
      <c r="F51" s="42">
        <f t="shared" si="7"/>
        <v>1007</v>
      </c>
      <c r="G51" s="42">
        <f t="shared" si="8"/>
        <v>2169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190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7729643</v>
      </c>
      <c r="C53" s="41">
        <f t="shared" si="5"/>
        <v>8052557</v>
      </c>
      <c r="D53" s="41">
        <f t="shared" si="6"/>
        <v>3</v>
      </c>
      <c r="E53" s="42" t="str">
        <f t="shared" si="2"/>
        <v>BALEARES</v>
      </c>
      <c r="F53" s="42">
        <f t="shared" si="7"/>
        <v>107</v>
      </c>
      <c r="G53" s="42">
        <f t="shared" si="8"/>
        <v>78</v>
      </c>
    </row>
    <row r="54" spans="1:7" x14ac:dyDescent="0.25">
      <c r="A54" s="42" t="str">
        <f t="shared" si="3"/>
        <v>MALAGA</v>
      </c>
      <c r="B54" s="41">
        <f t="shared" si="4"/>
        <v>179979</v>
      </c>
      <c r="C54" s="41">
        <f t="shared" si="5"/>
        <v>1046287</v>
      </c>
      <c r="D54" s="41">
        <f t="shared" si="6"/>
        <v>6</v>
      </c>
      <c r="E54" s="42" t="str">
        <f t="shared" si="2"/>
        <v>VILAGARCIA</v>
      </c>
      <c r="F54" s="42">
        <f t="shared" si="7"/>
        <v>94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19701</v>
      </c>
      <c r="C55" s="41">
        <f t="shared" si="5"/>
        <v>26847</v>
      </c>
      <c r="D55" s="41">
        <f t="shared" si="6"/>
        <v>11</v>
      </c>
      <c r="E55" s="42" t="str">
        <f t="shared" si="2"/>
        <v>MOTRIL</v>
      </c>
      <c r="F55" s="42">
        <f t="shared" ref="F55:F65" si="9">LOOKUP(E55,$A$38:$A$65,$B$38:$B$65)</f>
        <v>90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77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30915</v>
      </c>
      <c r="C59" s="41">
        <f t="shared" si="5"/>
        <v>36114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77</v>
      </c>
      <c r="C60" s="41">
        <f t="shared" si="5"/>
        <v>0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792427</v>
      </c>
      <c r="C62" s="41">
        <f t="shared" si="5"/>
        <v>892692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30518642</v>
      </c>
      <c r="C63" s="41">
        <f t="shared" si="5"/>
        <v>31191202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98878</v>
      </c>
      <c r="C64" s="41">
        <f t="shared" si="5"/>
        <v>117813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17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7"/>
  <sheetViews>
    <sheetView workbookViewId="0">
      <selection activeCell="B36" sqref="B36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2406</v>
      </c>
      <c r="C7" s="31">
        <v>0</v>
      </c>
      <c r="D7" s="31">
        <v>51310</v>
      </c>
      <c r="E7" s="31">
        <v>22818</v>
      </c>
      <c r="F7" s="10">
        <f>((E7*100)/D7)-100</f>
        <v>-55.529136620541806</v>
      </c>
      <c r="G7" s="1"/>
      <c r="H7" s="1"/>
      <c r="I7" s="1"/>
    </row>
    <row r="8" spans="1:12" x14ac:dyDescent="0.25">
      <c r="A8" s="11" t="s">
        <v>45</v>
      </c>
      <c r="B8" s="32">
        <v>89477</v>
      </c>
      <c r="C8" s="32">
        <v>69679</v>
      </c>
      <c r="D8" s="32">
        <v>1161556</v>
      </c>
      <c r="E8" s="32">
        <v>1027318</v>
      </c>
      <c r="F8" s="13">
        <f t="shared" ref="F8:F35" si="0">((E8*100)/D8)-100</f>
        <v>-11.556739408173172</v>
      </c>
      <c r="G8" s="1"/>
      <c r="H8" s="1"/>
      <c r="I8" s="1"/>
    </row>
    <row r="9" spans="1:12" x14ac:dyDescent="0.25">
      <c r="A9" s="8" t="s">
        <v>46</v>
      </c>
      <c r="B9" s="31">
        <v>7054</v>
      </c>
      <c r="C9" s="31">
        <v>5274</v>
      </c>
      <c r="D9" s="31">
        <v>83637</v>
      </c>
      <c r="E9" s="31">
        <v>74140</v>
      </c>
      <c r="F9" s="10">
        <f t="shared" si="0"/>
        <v>-11.355022298743378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4453277</v>
      </c>
      <c r="C11" s="31">
        <v>4138961</v>
      </c>
      <c r="D11" s="31">
        <v>54044133</v>
      </c>
      <c r="E11" s="31">
        <v>54624427</v>
      </c>
      <c r="F11" s="10">
        <f t="shared" si="0"/>
        <v>1.0737409738814705</v>
      </c>
      <c r="G11" s="1"/>
      <c r="H11" s="1"/>
      <c r="I11" s="1"/>
    </row>
    <row r="12" spans="1:12" x14ac:dyDescent="0.25">
      <c r="A12" s="11" t="s">
        <v>49</v>
      </c>
      <c r="B12" s="32">
        <v>62997</v>
      </c>
      <c r="C12" s="32">
        <v>59580</v>
      </c>
      <c r="D12" s="32">
        <v>864234</v>
      </c>
      <c r="E12" s="32">
        <v>799822</v>
      </c>
      <c r="F12" s="13">
        <f t="shared" si="0"/>
        <v>-7.4530740517035952</v>
      </c>
      <c r="G12" s="1"/>
      <c r="H12" s="1"/>
      <c r="I12" s="1"/>
    </row>
    <row r="13" spans="1:12" x14ac:dyDescent="0.25">
      <c r="A13" s="8" t="s">
        <v>50</v>
      </c>
      <c r="B13" s="31">
        <v>14825</v>
      </c>
      <c r="C13" s="31">
        <v>20045</v>
      </c>
      <c r="D13" s="31">
        <v>239801</v>
      </c>
      <c r="E13" s="31">
        <v>286230</v>
      </c>
      <c r="F13" s="10">
        <f t="shared" si="0"/>
        <v>19.361470552666589</v>
      </c>
      <c r="G13" s="1"/>
      <c r="H13" s="1"/>
      <c r="I13" s="1"/>
    </row>
    <row r="14" spans="1:12" x14ac:dyDescent="0.25">
      <c r="A14" s="11" t="s">
        <v>51</v>
      </c>
      <c r="B14" s="32">
        <v>1370126</v>
      </c>
      <c r="C14" s="32">
        <v>1468530</v>
      </c>
      <c r="D14" s="32">
        <v>16981993</v>
      </c>
      <c r="E14" s="32">
        <v>17806952</v>
      </c>
      <c r="F14" s="13">
        <f t="shared" si="0"/>
        <v>4.857845601514498</v>
      </c>
      <c r="G14" s="1"/>
      <c r="H14" s="1"/>
      <c r="I14" s="1"/>
    </row>
    <row r="15" spans="1:12" x14ac:dyDescent="0.25">
      <c r="A15" s="8" t="s">
        <v>52</v>
      </c>
      <c r="B15" s="31">
        <v>577009</v>
      </c>
      <c r="C15" s="31">
        <v>624347</v>
      </c>
      <c r="D15" s="31">
        <v>6333183</v>
      </c>
      <c r="E15" s="31">
        <v>6608117</v>
      </c>
      <c r="F15" s="10">
        <f t="shared" si="0"/>
        <v>4.3411662034714595</v>
      </c>
      <c r="G15" s="1"/>
      <c r="H15" s="1"/>
      <c r="I15" s="1"/>
    </row>
    <row r="16" spans="1:12" x14ac:dyDescent="0.25">
      <c r="A16" s="11" t="s">
        <v>53</v>
      </c>
      <c r="B16" s="32">
        <v>85907</v>
      </c>
      <c r="C16" s="32">
        <v>66657</v>
      </c>
      <c r="D16" s="32">
        <v>964251</v>
      </c>
      <c r="E16" s="32">
        <v>1062840</v>
      </c>
      <c r="F16" s="13">
        <f t="shared" si="0"/>
        <v>10.224412523295285</v>
      </c>
      <c r="G16" s="1"/>
      <c r="H16" s="1"/>
      <c r="I16" s="1"/>
    </row>
    <row r="17" spans="1:9" x14ac:dyDescent="0.25">
      <c r="A17" s="8" t="s">
        <v>54</v>
      </c>
      <c r="B17" s="31">
        <v>217029</v>
      </c>
      <c r="C17" s="31">
        <v>200220</v>
      </c>
      <c r="D17" s="31">
        <v>2583571</v>
      </c>
      <c r="E17" s="31">
        <v>2706931</v>
      </c>
      <c r="F17" s="10">
        <f t="shared" si="0"/>
        <v>4.7747865260912192</v>
      </c>
      <c r="G17" s="1"/>
      <c r="H17" s="1"/>
      <c r="I17" s="1"/>
    </row>
    <row r="18" spans="1:9" x14ac:dyDescent="0.25">
      <c r="A18" s="11" t="s">
        <v>55</v>
      </c>
      <c r="B18" s="32">
        <v>8407</v>
      </c>
      <c r="C18" s="32">
        <v>9083</v>
      </c>
      <c r="D18" s="32">
        <v>96869</v>
      </c>
      <c r="E18" s="32">
        <v>114988</v>
      </c>
      <c r="F18" s="13">
        <f t="shared" si="0"/>
        <v>18.704642352042455</v>
      </c>
      <c r="G18" s="1"/>
      <c r="H18" s="1"/>
      <c r="I18" s="1"/>
    </row>
    <row r="19" spans="1:9" x14ac:dyDescent="0.25">
      <c r="A19" s="8" t="s">
        <v>56</v>
      </c>
      <c r="B19" s="31">
        <v>548</v>
      </c>
      <c r="C19" s="31">
        <v>58</v>
      </c>
      <c r="D19" s="31">
        <v>7230</v>
      </c>
      <c r="E19" s="31">
        <v>5446</v>
      </c>
      <c r="F19" s="10">
        <f t="shared" si="0"/>
        <v>-24.674965421853386</v>
      </c>
      <c r="G19" s="1"/>
      <c r="H19" s="1"/>
      <c r="I19" s="1"/>
    </row>
    <row r="20" spans="1:9" x14ac:dyDescent="0.25">
      <c r="A20" s="11" t="s">
        <v>57</v>
      </c>
      <c r="B20" s="32">
        <v>63982</v>
      </c>
      <c r="C20" s="32">
        <v>58359</v>
      </c>
      <c r="D20" s="32">
        <v>769807</v>
      </c>
      <c r="E20" s="32">
        <v>698595</v>
      </c>
      <c r="F20" s="13">
        <f t="shared" si="0"/>
        <v>-9.2506303528027161</v>
      </c>
      <c r="G20" s="1"/>
      <c r="H20" s="1"/>
      <c r="I20" s="1"/>
    </row>
    <row r="21" spans="1:9" x14ac:dyDescent="0.25">
      <c r="A21" s="8" t="s">
        <v>58</v>
      </c>
      <c r="B21" s="31">
        <v>15031</v>
      </c>
      <c r="C21" s="31">
        <v>8591</v>
      </c>
      <c r="D21" s="31">
        <v>7094</v>
      </c>
      <c r="E21" s="31">
        <v>69067</v>
      </c>
      <c r="F21" s="10">
        <f t="shared" si="0"/>
        <v>873.59740625881022</v>
      </c>
      <c r="G21" s="1"/>
      <c r="H21" s="1"/>
      <c r="I21" s="1"/>
    </row>
    <row r="22" spans="1:9" x14ac:dyDescent="0.25">
      <c r="A22" s="11" t="s">
        <v>59</v>
      </c>
      <c r="B22" s="32">
        <v>826206</v>
      </c>
      <c r="C22" s="32">
        <v>905101</v>
      </c>
      <c r="D22" s="32">
        <v>11296016</v>
      </c>
      <c r="E22" s="32">
        <v>11192596</v>
      </c>
      <c r="F22" s="13">
        <f t="shared" si="0"/>
        <v>-0.91554402897446607</v>
      </c>
      <c r="G22" s="1"/>
      <c r="H22" s="1"/>
      <c r="I22" s="1"/>
    </row>
    <row r="23" spans="1:9" x14ac:dyDescent="0.25">
      <c r="A23" s="8" t="s">
        <v>60</v>
      </c>
      <c r="B23" s="31">
        <v>147709</v>
      </c>
      <c r="C23" s="31">
        <v>22261</v>
      </c>
      <c r="D23" s="31">
        <v>1347998</v>
      </c>
      <c r="E23" s="31">
        <v>501434</v>
      </c>
      <c r="F23" s="10">
        <f t="shared" si="0"/>
        <v>-62.801576856938958</v>
      </c>
      <c r="G23" s="1"/>
      <c r="H23" s="1"/>
      <c r="I23" s="1"/>
    </row>
    <row r="24" spans="1:9" x14ac:dyDescent="0.25">
      <c r="A24" s="11" t="s">
        <v>61</v>
      </c>
      <c r="B24" s="32">
        <v>22311</v>
      </c>
      <c r="C24" s="32">
        <v>26192</v>
      </c>
      <c r="D24" s="32">
        <v>268687</v>
      </c>
      <c r="E24" s="32">
        <v>250924</v>
      </c>
      <c r="F24" s="13">
        <f t="shared" si="0"/>
        <v>-6.6110381224249721</v>
      </c>
      <c r="G24" s="1"/>
      <c r="H24" s="1"/>
      <c r="I24" s="1"/>
    </row>
    <row r="25" spans="1:9" x14ac:dyDescent="0.25">
      <c r="A25" s="8" t="s">
        <v>62</v>
      </c>
      <c r="B25" s="31">
        <v>23026</v>
      </c>
      <c r="C25" s="31">
        <v>16911</v>
      </c>
      <c r="D25" s="31">
        <v>264112</v>
      </c>
      <c r="E25" s="31">
        <v>265767</v>
      </c>
      <c r="F25" s="10">
        <f t="shared" si="0"/>
        <v>0.62662809717089374</v>
      </c>
      <c r="G25" s="1"/>
      <c r="H25" s="1"/>
      <c r="I25" s="1"/>
    </row>
    <row r="26" spans="1:9" x14ac:dyDescent="0.25">
      <c r="A26" s="11" t="s">
        <v>63</v>
      </c>
      <c r="B26" s="32">
        <v>3501</v>
      </c>
      <c r="C26" s="32">
        <v>0</v>
      </c>
      <c r="D26" s="32">
        <v>53222</v>
      </c>
      <c r="E26" s="32">
        <v>15377</v>
      </c>
      <c r="F26" s="13">
        <f t="shared" si="0"/>
        <v>-71.107812558716319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142</v>
      </c>
      <c r="D27" s="31">
        <v>0</v>
      </c>
      <c r="E27" s="31">
        <v>401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204423</v>
      </c>
      <c r="C28" s="32">
        <v>213715</v>
      </c>
      <c r="D28" s="32">
        <v>2423532</v>
      </c>
      <c r="E28" s="32">
        <v>2483855</v>
      </c>
      <c r="F28" s="13">
        <f t="shared" si="0"/>
        <v>2.4890531670306046</v>
      </c>
      <c r="G28" s="1"/>
      <c r="H28" s="1"/>
      <c r="I28" s="1"/>
    </row>
    <row r="29" spans="1:9" x14ac:dyDescent="0.25">
      <c r="A29" s="8" t="s">
        <v>66</v>
      </c>
      <c r="B29" s="31">
        <v>1956</v>
      </c>
      <c r="C29" s="31">
        <v>2005</v>
      </c>
      <c r="D29" s="31">
        <v>15019</v>
      </c>
      <c r="E29" s="31">
        <v>12210</v>
      </c>
      <c r="F29" s="10">
        <f t="shared" si="0"/>
        <v>-18.702976230108533</v>
      </c>
      <c r="G29" s="1"/>
      <c r="H29" s="1"/>
      <c r="I29" s="1"/>
    </row>
    <row r="30" spans="1:9" x14ac:dyDescent="0.25">
      <c r="A30" s="11" t="s">
        <v>67</v>
      </c>
      <c r="B30" s="32">
        <v>89357</v>
      </c>
      <c r="C30" s="32">
        <v>100904</v>
      </c>
      <c r="D30" s="32">
        <v>1070333</v>
      </c>
      <c r="E30" s="32">
        <v>1270088</v>
      </c>
      <c r="F30" s="13">
        <f t="shared" si="0"/>
        <v>18.66288342039347</v>
      </c>
      <c r="G30" s="1"/>
      <c r="H30" s="1"/>
      <c r="I30" s="1"/>
    </row>
    <row r="31" spans="1:9" x14ac:dyDescent="0.25">
      <c r="A31" s="8" t="s">
        <v>68</v>
      </c>
      <c r="B31" s="31">
        <v>121626</v>
      </c>
      <c r="C31" s="31">
        <v>84405</v>
      </c>
      <c r="D31" s="31">
        <v>1568952</v>
      </c>
      <c r="E31" s="31">
        <v>1610213</v>
      </c>
      <c r="F31" s="10">
        <f t="shared" si="0"/>
        <v>2.6298446351449911</v>
      </c>
      <c r="G31" s="1"/>
      <c r="H31" s="1"/>
      <c r="I31" s="1"/>
    </row>
    <row r="32" spans="1:9" x14ac:dyDescent="0.25">
      <c r="A32" s="11" t="s">
        <v>69</v>
      </c>
      <c r="B32" s="32">
        <v>4147996</v>
      </c>
      <c r="C32" s="32">
        <v>4337124</v>
      </c>
      <c r="D32" s="32">
        <v>49789399</v>
      </c>
      <c r="E32" s="32">
        <v>49289732</v>
      </c>
      <c r="F32" s="13">
        <f t="shared" si="0"/>
        <v>-1.0035610190836053</v>
      </c>
      <c r="G32" s="1"/>
      <c r="H32" s="1"/>
      <c r="I32" s="1"/>
    </row>
    <row r="33" spans="1:9" x14ac:dyDescent="0.25">
      <c r="A33" s="8" t="s">
        <v>70</v>
      </c>
      <c r="B33" s="31">
        <v>187793</v>
      </c>
      <c r="C33" s="31">
        <v>206957</v>
      </c>
      <c r="D33" s="31">
        <v>2377010</v>
      </c>
      <c r="E33" s="31">
        <v>2402495</v>
      </c>
      <c r="F33" s="10">
        <f t="shared" si="0"/>
        <v>1.0721452581183968</v>
      </c>
      <c r="G33" s="1"/>
      <c r="H33" s="1"/>
      <c r="I33" s="1"/>
    </row>
    <row r="34" spans="1:9" x14ac:dyDescent="0.25">
      <c r="A34" s="11" t="s">
        <v>71</v>
      </c>
      <c r="B34" s="32">
        <v>27257</v>
      </c>
      <c r="C34" s="32">
        <v>18957</v>
      </c>
      <c r="D34" s="32">
        <v>274113</v>
      </c>
      <c r="E34" s="32">
        <v>285894</v>
      </c>
      <c r="F34" s="13">
        <f t="shared" si="0"/>
        <v>4.2978625603309553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12771236</v>
      </c>
      <c r="C35" s="15">
        <f t="shared" ref="C35:E35" si="1">SUM(C7:C34)</f>
        <v>12664058</v>
      </c>
      <c r="D35" s="15">
        <f t="shared" si="1"/>
        <v>154937074</v>
      </c>
      <c r="E35" s="15">
        <f t="shared" si="1"/>
        <v>155488677</v>
      </c>
      <c r="F35" s="16">
        <f t="shared" si="0"/>
        <v>0.35601743711772826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22818</v>
      </c>
      <c r="C38" s="41">
        <f>D7</f>
        <v>51310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54624427</v>
      </c>
      <c r="G38" s="42">
        <f>LOOKUP(E38,$A$38:$A$65,$C$38:$C$65)</f>
        <v>54044133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1027318</v>
      </c>
      <c r="C39" s="41">
        <f t="shared" ref="C39:C65" si="5">D8</f>
        <v>1161556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49289732</v>
      </c>
      <c r="G39" s="42">
        <f t="shared" ref="G39:G65" si="8">LOOKUP(E39,$A$38:$A$65,$C$38:$C$65)</f>
        <v>49789399</v>
      </c>
    </row>
    <row r="40" spans="1:9" x14ac:dyDescent="0.25">
      <c r="A40" s="42" t="str">
        <f t="shared" si="3"/>
        <v>ALMERIA</v>
      </c>
      <c r="B40" s="41">
        <f t="shared" si="4"/>
        <v>74140</v>
      </c>
      <c r="C40" s="41">
        <f t="shared" si="5"/>
        <v>83637</v>
      </c>
      <c r="D40" s="41">
        <f t="shared" si="6"/>
        <v>21</v>
      </c>
      <c r="E40" s="42" t="str">
        <f t="shared" si="2"/>
        <v>BARCELONA</v>
      </c>
      <c r="F40" s="42">
        <f t="shared" si="7"/>
        <v>17806952</v>
      </c>
      <c r="G40" s="42">
        <f t="shared" si="8"/>
        <v>16981993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11192596</v>
      </c>
      <c r="G41" s="42">
        <f t="shared" si="8"/>
        <v>11296016</v>
      </c>
    </row>
    <row r="42" spans="1:9" x14ac:dyDescent="0.25">
      <c r="A42" s="42" t="str">
        <f t="shared" si="3"/>
        <v>BAHIA DE ALGECIRAS</v>
      </c>
      <c r="B42" s="41">
        <f t="shared" si="4"/>
        <v>54624427</v>
      </c>
      <c r="C42" s="41">
        <f t="shared" si="5"/>
        <v>54044133</v>
      </c>
      <c r="D42" s="41">
        <f t="shared" si="6"/>
        <v>1</v>
      </c>
      <c r="E42" s="42" t="str">
        <f t="shared" si="2"/>
        <v>BILBAO</v>
      </c>
      <c r="F42" s="42">
        <f t="shared" si="7"/>
        <v>6608117</v>
      </c>
      <c r="G42" s="42">
        <f t="shared" si="8"/>
        <v>6333183</v>
      </c>
    </row>
    <row r="43" spans="1:9" x14ac:dyDescent="0.25">
      <c r="A43" s="42" t="str">
        <f t="shared" si="3"/>
        <v>BAHIA DE CADIZ</v>
      </c>
      <c r="B43" s="41">
        <f t="shared" si="4"/>
        <v>799822</v>
      </c>
      <c r="C43" s="41">
        <f t="shared" si="5"/>
        <v>864234</v>
      </c>
      <c r="D43" s="41">
        <f t="shared" si="6"/>
        <v>13</v>
      </c>
      <c r="E43" s="42" t="str">
        <f t="shared" si="2"/>
        <v>CASTELLON</v>
      </c>
      <c r="F43" s="42">
        <f t="shared" si="7"/>
        <v>2706931</v>
      </c>
      <c r="G43" s="42">
        <f t="shared" si="8"/>
        <v>2583571</v>
      </c>
    </row>
    <row r="44" spans="1:9" x14ac:dyDescent="0.25">
      <c r="A44" s="42" t="str">
        <f t="shared" si="3"/>
        <v>BALEARES</v>
      </c>
      <c r="B44" s="41">
        <f t="shared" si="4"/>
        <v>286230</v>
      </c>
      <c r="C44" s="41">
        <f t="shared" si="5"/>
        <v>239801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2483855</v>
      </c>
      <c r="G44" s="42">
        <f t="shared" si="8"/>
        <v>2423532</v>
      </c>
    </row>
    <row r="45" spans="1:9" x14ac:dyDescent="0.25">
      <c r="A45" s="42" t="str">
        <f t="shared" si="3"/>
        <v>BARCELONA</v>
      </c>
      <c r="B45" s="41">
        <f t="shared" si="4"/>
        <v>17806952</v>
      </c>
      <c r="C45" s="41">
        <f t="shared" si="5"/>
        <v>16981993</v>
      </c>
      <c r="D45" s="41">
        <f t="shared" si="6"/>
        <v>3</v>
      </c>
      <c r="E45" s="42" t="str">
        <f t="shared" si="2"/>
        <v>VIGO</v>
      </c>
      <c r="F45" s="42">
        <f t="shared" si="7"/>
        <v>2402495</v>
      </c>
      <c r="G45" s="42">
        <f t="shared" si="8"/>
        <v>2377010</v>
      </c>
    </row>
    <row r="46" spans="1:9" x14ac:dyDescent="0.25">
      <c r="A46" s="42" t="str">
        <f t="shared" si="3"/>
        <v>BILBAO</v>
      </c>
      <c r="B46" s="41">
        <f t="shared" si="4"/>
        <v>6608117</v>
      </c>
      <c r="C46" s="41">
        <f t="shared" si="5"/>
        <v>6333183</v>
      </c>
      <c r="D46" s="41">
        <f t="shared" si="6"/>
        <v>5</v>
      </c>
      <c r="E46" s="42" t="str">
        <f t="shared" si="2"/>
        <v>TARRAGONA</v>
      </c>
      <c r="F46" s="42">
        <f t="shared" si="7"/>
        <v>1610213</v>
      </c>
      <c r="G46" s="42">
        <f t="shared" si="8"/>
        <v>1568952</v>
      </c>
    </row>
    <row r="47" spans="1:9" x14ac:dyDescent="0.25">
      <c r="A47" s="42" t="str">
        <f t="shared" si="3"/>
        <v>CARTAGENA</v>
      </c>
      <c r="B47" s="41">
        <f t="shared" si="4"/>
        <v>1062840</v>
      </c>
      <c r="C47" s="41">
        <f t="shared" si="5"/>
        <v>964251</v>
      </c>
      <c r="D47" s="41">
        <f t="shared" si="6"/>
        <v>11</v>
      </c>
      <c r="E47" s="42" t="str">
        <f t="shared" si="2"/>
        <v>SEVILLA</v>
      </c>
      <c r="F47" s="42">
        <f t="shared" si="7"/>
        <v>1270088</v>
      </c>
      <c r="G47" s="42">
        <f t="shared" si="8"/>
        <v>1070333</v>
      </c>
    </row>
    <row r="48" spans="1:9" x14ac:dyDescent="0.25">
      <c r="A48" s="42" t="str">
        <f t="shared" si="3"/>
        <v>CASTELLON</v>
      </c>
      <c r="B48" s="41">
        <f t="shared" si="4"/>
        <v>2706931</v>
      </c>
      <c r="C48" s="41">
        <f t="shared" si="5"/>
        <v>2583571</v>
      </c>
      <c r="D48" s="41">
        <f t="shared" si="6"/>
        <v>6</v>
      </c>
      <c r="E48" s="42" t="str">
        <f t="shared" si="2"/>
        <v>CARTAGENA</v>
      </c>
      <c r="F48" s="42">
        <f t="shared" si="7"/>
        <v>1062840</v>
      </c>
      <c r="G48" s="42">
        <f t="shared" si="8"/>
        <v>964251</v>
      </c>
    </row>
    <row r="49" spans="1:7" x14ac:dyDescent="0.25">
      <c r="A49" s="42" t="str">
        <f t="shared" si="3"/>
        <v>CEUTA</v>
      </c>
      <c r="B49" s="41">
        <f t="shared" si="4"/>
        <v>114988</v>
      </c>
      <c r="C49" s="41">
        <f t="shared" si="5"/>
        <v>96869</v>
      </c>
      <c r="D49" s="41">
        <f t="shared" si="6"/>
        <v>20</v>
      </c>
      <c r="E49" s="42" t="str">
        <f t="shared" si="2"/>
        <v>ALICANTE</v>
      </c>
      <c r="F49" s="42">
        <f t="shared" si="7"/>
        <v>1027318</v>
      </c>
      <c r="G49" s="42">
        <f t="shared" si="8"/>
        <v>1161556</v>
      </c>
    </row>
    <row r="50" spans="1:7" x14ac:dyDescent="0.25">
      <c r="A50" s="42" t="str">
        <f t="shared" si="3"/>
        <v>FERROL-SAN CIBRAO</v>
      </c>
      <c r="B50" s="41">
        <f t="shared" si="4"/>
        <v>5446</v>
      </c>
      <c r="C50" s="41">
        <f t="shared" si="5"/>
        <v>7230</v>
      </c>
      <c r="D50" s="41">
        <f t="shared" si="6"/>
        <v>26</v>
      </c>
      <c r="E50" s="42" t="str">
        <f t="shared" si="2"/>
        <v>BAHIA DE CADIZ</v>
      </c>
      <c r="F50" s="42">
        <f t="shared" si="7"/>
        <v>799822</v>
      </c>
      <c r="G50" s="42">
        <f t="shared" si="8"/>
        <v>864234</v>
      </c>
    </row>
    <row r="51" spans="1:7" x14ac:dyDescent="0.25">
      <c r="A51" s="42" t="str">
        <f t="shared" si="3"/>
        <v>GIJON</v>
      </c>
      <c r="B51" s="41">
        <f t="shared" si="4"/>
        <v>698595</v>
      </c>
      <c r="C51" s="41">
        <f t="shared" si="5"/>
        <v>769807</v>
      </c>
      <c r="D51" s="41">
        <f t="shared" si="6"/>
        <v>14</v>
      </c>
      <c r="E51" s="42" t="str">
        <f t="shared" si="2"/>
        <v>GIJON</v>
      </c>
      <c r="F51" s="42">
        <f t="shared" si="7"/>
        <v>698595</v>
      </c>
      <c r="G51" s="42">
        <f t="shared" si="8"/>
        <v>769807</v>
      </c>
    </row>
    <row r="52" spans="1:7" x14ac:dyDescent="0.25">
      <c r="A52" s="42" t="str">
        <f t="shared" si="3"/>
        <v>HUELVA</v>
      </c>
      <c r="B52" s="41">
        <f t="shared" si="4"/>
        <v>69067</v>
      </c>
      <c r="C52" s="41">
        <f t="shared" si="5"/>
        <v>7094</v>
      </c>
      <c r="D52" s="41">
        <f t="shared" si="6"/>
        <v>22</v>
      </c>
      <c r="E52" s="42" t="str">
        <f t="shared" si="2"/>
        <v>MALAGA</v>
      </c>
      <c r="F52" s="42">
        <f t="shared" si="7"/>
        <v>501434</v>
      </c>
      <c r="G52" s="42">
        <f t="shared" si="8"/>
        <v>1347998</v>
      </c>
    </row>
    <row r="53" spans="1:7" x14ac:dyDescent="0.25">
      <c r="A53" s="42" t="str">
        <f t="shared" si="3"/>
        <v>LAS PALMAS</v>
      </c>
      <c r="B53" s="41">
        <f t="shared" si="4"/>
        <v>11192596</v>
      </c>
      <c r="C53" s="41">
        <f t="shared" si="5"/>
        <v>11296016</v>
      </c>
      <c r="D53" s="41">
        <f t="shared" si="6"/>
        <v>4</v>
      </c>
      <c r="E53" s="42" t="str">
        <f t="shared" si="2"/>
        <v>BALEARES</v>
      </c>
      <c r="F53" s="42">
        <f t="shared" si="7"/>
        <v>286230</v>
      </c>
      <c r="G53" s="42">
        <f t="shared" si="8"/>
        <v>239801</v>
      </c>
    </row>
    <row r="54" spans="1:7" x14ac:dyDescent="0.25">
      <c r="A54" s="42" t="str">
        <f t="shared" si="3"/>
        <v>MALAGA</v>
      </c>
      <c r="B54" s="41">
        <f t="shared" si="4"/>
        <v>501434</v>
      </c>
      <c r="C54" s="41">
        <f t="shared" si="5"/>
        <v>1347998</v>
      </c>
      <c r="D54" s="41">
        <f t="shared" si="6"/>
        <v>15</v>
      </c>
      <c r="E54" s="42" t="str">
        <f t="shared" si="2"/>
        <v>VILAGARCIA</v>
      </c>
      <c r="F54" s="42">
        <f t="shared" si="7"/>
        <v>285894</v>
      </c>
      <c r="G54" s="42">
        <f t="shared" si="8"/>
        <v>274113</v>
      </c>
    </row>
    <row r="55" spans="1:7" x14ac:dyDescent="0.25">
      <c r="A55" s="42" t="str">
        <f t="shared" si="3"/>
        <v>MARIN Y RIA DE PONTEVEDRA</v>
      </c>
      <c r="B55" s="41">
        <f t="shared" si="4"/>
        <v>250924</v>
      </c>
      <c r="C55" s="41">
        <f t="shared" si="5"/>
        <v>268687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265767</v>
      </c>
      <c r="G55" s="42">
        <f t="shared" si="8"/>
        <v>264112</v>
      </c>
    </row>
    <row r="56" spans="1:7" x14ac:dyDescent="0.25">
      <c r="A56" s="42" t="str">
        <f t="shared" si="3"/>
        <v>MELILLA</v>
      </c>
      <c r="B56" s="41">
        <f t="shared" si="4"/>
        <v>265767</v>
      </c>
      <c r="C56" s="41">
        <f t="shared" si="5"/>
        <v>264112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250924</v>
      </c>
      <c r="G56" s="42">
        <f t="shared" si="8"/>
        <v>268687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53222</v>
      </c>
      <c r="D57" s="41">
        <f t="shared" si="6"/>
        <v>24</v>
      </c>
      <c r="E57" s="42" t="str">
        <f t="shared" si="2"/>
        <v>CEUTA</v>
      </c>
      <c r="F57" s="42">
        <f t="shared" si="9"/>
        <v>114988</v>
      </c>
      <c r="G57" s="42">
        <f t="shared" si="8"/>
        <v>96869</v>
      </c>
    </row>
    <row r="58" spans="1:7" x14ac:dyDescent="0.25">
      <c r="A58" s="42" t="str">
        <f t="shared" si="3"/>
        <v>PASAIA</v>
      </c>
      <c r="B58" s="41">
        <f t="shared" si="4"/>
        <v>401</v>
      </c>
      <c r="C58" s="41">
        <f t="shared" si="5"/>
        <v>0</v>
      </c>
      <c r="D58" s="41">
        <f t="shared" si="6"/>
        <v>27</v>
      </c>
      <c r="E58" s="42" t="str">
        <f t="shared" si="2"/>
        <v>ALMERIA</v>
      </c>
      <c r="F58" s="42">
        <f t="shared" si="9"/>
        <v>74140</v>
      </c>
      <c r="G58" s="42">
        <f t="shared" si="8"/>
        <v>83637</v>
      </c>
    </row>
    <row r="59" spans="1:7" x14ac:dyDescent="0.25">
      <c r="A59" s="42" t="str">
        <f t="shared" si="3"/>
        <v>SANTA CRUZ DE TENERIFE</v>
      </c>
      <c r="B59" s="41">
        <f t="shared" si="4"/>
        <v>2483855</v>
      </c>
      <c r="C59" s="41">
        <f t="shared" si="5"/>
        <v>2423532</v>
      </c>
      <c r="D59" s="41">
        <f t="shared" si="6"/>
        <v>7</v>
      </c>
      <c r="E59" s="42" t="str">
        <f t="shared" si="2"/>
        <v>HUELVA</v>
      </c>
      <c r="F59" s="42">
        <f t="shared" si="9"/>
        <v>69067</v>
      </c>
      <c r="G59" s="42">
        <f t="shared" si="8"/>
        <v>7094</v>
      </c>
    </row>
    <row r="60" spans="1:7" x14ac:dyDescent="0.25">
      <c r="A60" s="42" t="str">
        <f t="shared" si="3"/>
        <v>SANTANDER</v>
      </c>
      <c r="B60" s="41">
        <f t="shared" si="4"/>
        <v>12210</v>
      </c>
      <c r="C60" s="41">
        <f t="shared" si="5"/>
        <v>15019</v>
      </c>
      <c r="D60" s="41">
        <f t="shared" si="6"/>
        <v>25</v>
      </c>
      <c r="E60" s="42" t="str">
        <f t="shared" si="2"/>
        <v>A CORUÑA</v>
      </c>
      <c r="F60" s="42">
        <f t="shared" si="9"/>
        <v>22818</v>
      </c>
      <c r="G60" s="42">
        <f t="shared" si="8"/>
        <v>51310</v>
      </c>
    </row>
    <row r="61" spans="1:7" x14ac:dyDescent="0.25">
      <c r="A61" s="42" t="str">
        <f t="shared" si="3"/>
        <v>SEVILLA</v>
      </c>
      <c r="B61" s="41">
        <f t="shared" si="4"/>
        <v>1270088</v>
      </c>
      <c r="C61" s="41">
        <f t="shared" si="5"/>
        <v>1070333</v>
      </c>
      <c r="D61" s="41">
        <f t="shared" si="6"/>
        <v>10</v>
      </c>
      <c r="E61" s="42" t="str">
        <f t="shared" si="2"/>
        <v>MOTRIL</v>
      </c>
      <c r="F61" s="42">
        <f t="shared" si="9"/>
        <v>15377</v>
      </c>
      <c r="G61" s="42">
        <f t="shared" si="8"/>
        <v>53222</v>
      </c>
    </row>
    <row r="62" spans="1:7" x14ac:dyDescent="0.25">
      <c r="A62" s="42" t="str">
        <f t="shared" si="3"/>
        <v>TARRAGONA</v>
      </c>
      <c r="B62" s="41">
        <f t="shared" si="4"/>
        <v>1610213</v>
      </c>
      <c r="C62" s="41">
        <f t="shared" si="5"/>
        <v>1568952</v>
      </c>
      <c r="D62" s="41">
        <f t="shared" si="6"/>
        <v>9</v>
      </c>
      <c r="E62" s="42" t="str">
        <f t="shared" si="2"/>
        <v>SANTANDER</v>
      </c>
      <c r="F62" s="42">
        <f t="shared" si="9"/>
        <v>12210</v>
      </c>
      <c r="G62" s="42">
        <f t="shared" si="8"/>
        <v>15019</v>
      </c>
    </row>
    <row r="63" spans="1:7" x14ac:dyDescent="0.25">
      <c r="A63" s="42" t="str">
        <f t="shared" si="3"/>
        <v>VALENCIA</v>
      </c>
      <c r="B63" s="41">
        <f t="shared" si="4"/>
        <v>49289732</v>
      </c>
      <c r="C63" s="41">
        <f t="shared" si="5"/>
        <v>49789399</v>
      </c>
      <c r="D63" s="41">
        <f t="shared" si="6"/>
        <v>2</v>
      </c>
      <c r="E63" s="42" t="str">
        <f t="shared" si="2"/>
        <v>FERROL-SAN CIBRAO</v>
      </c>
      <c r="F63" s="42">
        <f t="shared" si="9"/>
        <v>5446</v>
      </c>
      <c r="G63" s="42">
        <f t="shared" si="8"/>
        <v>7230</v>
      </c>
    </row>
    <row r="64" spans="1:7" x14ac:dyDescent="0.25">
      <c r="A64" s="42" t="str">
        <f t="shared" si="3"/>
        <v>VIGO</v>
      </c>
      <c r="B64" s="41">
        <f t="shared" si="4"/>
        <v>2402495</v>
      </c>
      <c r="C64" s="41">
        <f t="shared" si="5"/>
        <v>2377010</v>
      </c>
      <c r="D64" s="41">
        <f t="shared" si="6"/>
        <v>8</v>
      </c>
      <c r="E64" s="42" t="str">
        <f t="shared" si="2"/>
        <v>PASAIA</v>
      </c>
      <c r="F64" s="42">
        <f t="shared" si="9"/>
        <v>401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285894</v>
      </c>
      <c r="C65" s="41">
        <f t="shared" si="5"/>
        <v>274113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7"/>
  <sheetViews>
    <sheetView workbookViewId="0">
      <selection activeCell="D36" sqref="D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9875</v>
      </c>
      <c r="C8" s="34">
        <v>6861</v>
      </c>
      <c r="D8" s="34">
        <v>100412</v>
      </c>
      <c r="E8" s="34">
        <v>97513</v>
      </c>
      <c r="F8" s="13">
        <f t="shared" ref="F8:F35" si="0">((E8*100)/D8)-100</f>
        <v>-2.887105126877259</v>
      </c>
      <c r="G8" s="1"/>
      <c r="H8" s="1"/>
      <c r="I8" s="1"/>
    </row>
    <row r="9" spans="1:12" x14ac:dyDescent="0.25">
      <c r="A9" s="8" t="s">
        <v>46</v>
      </c>
      <c r="B9" s="33">
        <v>33955</v>
      </c>
      <c r="C9" s="33">
        <v>36839</v>
      </c>
      <c r="D9" s="33">
        <v>365973</v>
      </c>
      <c r="E9" s="33">
        <v>339598</v>
      </c>
      <c r="F9" s="10">
        <f t="shared" si="0"/>
        <v>-7.206815803351617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1759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560346</v>
      </c>
      <c r="C11" s="33">
        <v>537179</v>
      </c>
      <c r="D11" s="33">
        <v>5747702</v>
      </c>
      <c r="E11" s="33">
        <v>6297849</v>
      </c>
      <c r="F11" s="10">
        <f t="shared" si="0"/>
        <v>9.5715992234809733</v>
      </c>
      <c r="G11" s="1"/>
      <c r="H11" s="1"/>
      <c r="I11" s="1"/>
    </row>
    <row r="12" spans="1:12" x14ac:dyDescent="0.25">
      <c r="A12" s="11" t="s">
        <v>49</v>
      </c>
      <c r="B12" s="34">
        <v>56354</v>
      </c>
      <c r="C12" s="34">
        <v>58234</v>
      </c>
      <c r="D12" s="34">
        <v>724775</v>
      </c>
      <c r="E12" s="34">
        <v>734888</v>
      </c>
      <c r="F12" s="13">
        <f t="shared" si="0"/>
        <v>1.3953295850436405</v>
      </c>
      <c r="G12" s="1"/>
      <c r="H12" s="1"/>
      <c r="I12" s="1"/>
    </row>
    <row r="13" spans="1:12" x14ac:dyDescent="0.25">
      <c r="A13" s="8" t="s">
        <v>50</v>
      </c>
      <c r="B13" s="33">
        <v>578622</v>
      </c>
      <c r="C13" s="33">
        <v>651569</v>
      </c>
      <c r="D13" s="33">
        <v>8562039</v>
      </c>
      <c r="E13" s="33">
        <v>9651087</v>
      </c>
      <c r="F13" s="10">
        <f t="shared" si="0"/>
        <v>12.719493569230409</v>
      </c>
      <c r="G13" s="1"/>
      <c r="H13" s="1"/>
      <c r="I13" s="1"/>
    </row>
    <row r="14" spans="1:12" x14ac:dyDescent="0.25">
      <c r="A14" s="11" t="s">
        <v>51</v>
      </c>
      <c r="B14" s="34">
        <v>620780</v>
      </c>
      <c r="C14" s="34">
        <v>621244</v>
      </c>
      <c r="D14" s="34">
        <v>9176374</v>
      </c>
      <c r="E14" s="34">
        <v>9630559</v>
      </c>
      <c r="F14" s="13">
        <f t="shared" si="0"/>
        <v>4.9495040197794964</v>
      </c>
      <c r="G14" s="1"/>
      <c r="H14" s="1"/>
      <c r="I14" s="1"/>
    </row>
    <row r="15" spans="1:12" x14ac:dyDescent="0.25">
      <c r="A15" s="8" t="s">
        <v>52</v>
      </c>
      <c r="B15" s="33">
        <v>62396</v>
      </c>
      <c r="C15" s="33">
        <v>61636</v>
      </c>
      <c r="D15" s="33">
        <v>888265</v>
      </c>
      <c r="E15" s="33">
        <v>768530</v>
      </c>
      <c r="F15" s="10">
        <f t="shared" si="0"/>
        <v>-13.479648528310804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41062</v>
      </c>
      <c r="C17" s="33">
        <v>14157</v>
      </c>
      <c r="D17" s="33">
        <v>471239</v>
      </c>
      <c r="E17" s="33">
        <v>405668</v>
      </c>
      <c r="F17" s="10">
        <f t="shared" si="0"/>
        <v>-13.914595353949906</v>
      </c>
      <c r="G17" s="1"/>
      <c r="H17" s="1"/>
      <c r="I17" s="1"/>
    </row>
    <row r="18" spans="1:9" x14ac:dyDescent="0.25">
      <c r="A18" s="11" t="s">
        <v>55</v>
      </c>
      <c r="B18" s="34">
        <v>76862</v>
      </c>
      <c r="C18" s="34">
        <v>77261</v>
      </c>
      <c r="D18" s="34">
        <v>954384</v>
      </c>
      <c r="E18" s="34">
        <v>958365</v>
      </c>
      <c r="F18" s="13">
        <f t="shared" si="0"/>
        <v>0.41712769702760966</v>
      </c>
      <c r="G18" s="1"/>
      <c r="H18" s="1"/>
      <c r="I18" s="1"/>
    </row>
    <row r="19" spans="1:9" x14ac:dyDescent="0.25">
      <c r="A19" s="8" t="s">
        <v>56</v>
      </c>
      <c r="B19" s="33">
        <v>4138</v>
      </c>
      <c r="C19" s="33">
        <v>5379</v>
      </c>
      <c r="D19" s="33">
        <v>49694</v>
      </c>
      <c r="E19" s="33">
        <v>56979</v>
      </c>
      <c r="F19" s="10">
        <f t="shared" si="0"/>
        <v>14.659717470922047</v>
      </c>
      <c r="G19" s="1"/>
      <c r="H19" s="1"/>
      <c r="I19" s="1"/>
    </row>
    <row r="20" spans="1:9" x14ac:dyDescent="0.25">
      <c r="A20" s="11" t="s">
        <v>57</v>
      </c>
      <c r="B20" s="34">
        <v>47100</v>
      </c>
      <c r="C20" s="34">
        <v>0</v>
      </c>
      <c r="D20" s="34">
        <v>661384</v>
      </c>
      <c r="E20" s="34">
        <v>479342</v>
      </c>
      <c r="F20" s="13">
        <f t="shared" si="0"/>
        <v>-27.524403372322283</v>
      </c>
      <c r="G20" s="1"/>
      <c r="H20" s="1"/>
      <c r="I20" s="1"/>
    </row>
    <row r="21" spans="1:9" x14ac:dyDescent="0.25">
      <c r="A21" s="8" t="s">
        <v>58</v>
      </c>
      <c r="B21" s="33">
        <v>23351</v>
      </c>
      <c r="C21" s="33">
        <v>39292</v>
      </c>
      <c r="D21" s="33">
        <v>165879</v>
      </c>
      <c r="E21" s="33">
        <v>173410</v>
      </c>
      <c r="F21" s="10">
        <f t="shared" si="0"/>
        <v>4.5400563061026418</v>
      </c>
      <c r="G21" s="1"/>
      <c r="H21" s="1"/>
      <c r="I21" s="1"/>
    </row>
    <row r="22" spans="1:9" x14ac:dyDescent="0.25">
      <c r="A22" s="11" t="s">
        <v>59</v>
      </c>
      <c r="B22" s="34">
        <v>244752</v>
      </c>
      <c r="C22" s="34">
        <v>278794</v>
      </c>
      <c r="D22" s="34">
        <v>2723226</v>
      </c>
      <c r="E22" s="34">
        <v>3179406</v>
      </c>
      <c r="F22" s="13">
        <f t="shared" si="0"/>
        <v>16.751455810131077</v>
      </c>
      <c r="G22" s="1"/>
      <c r="H22" s="1"/>
      <c r="I22" s="1"/>
    </row>
    <row r="23" spans="1:9" x14ac:dyDescent="0.25">
      <c r="A23" s="8" t="s">
        <v>60</v>
      </c>
      <c r="B23" s="33">
        <v>37172</v>
      </c>
      <c r="C23" s="33">
        <v>37975</v>
      </c>
      <c r="D23" s="33">
        <v>490649</v>
      </c>
      <c r="E23" s="33">
        <v>502849</v>
      </c>
      <c r="F23" s="10">
        <f t="shared" si="0"/>
        <v>2.4865025710844151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52074</v>
      </c>
      <c r="C25" s="33">
        <v>56876</v>
      </c>
      <c r="D25" s="33">
        <v>688869</v>
      </c>
      <c r="E25" s="33">
        <v>694317</v>
      </c>
      <c r="F25" s="10">
        <f t="shared" si="0"/>
        <v>0.79086154261550234</v>
      </c>
      <c r="G25" s="1"/>
      <c r="H25" s="1"/>
      <c r="I25" s="1"/>
    </row>
    <row r="26" spans="1:9" x14ac:dyDescent="0.25">
      <c r="A26" s="11" t="s">
        <v>63</v>
      </c>
      <c r="B26" s="34">
        <v>14017</v>
      </c>
      <c r="C26" s="34">
        <v>15897</v>
      </c>
      <c r="D26" s="34">
        <v>162453</v>
      </c>
      <c r="E26" s="34">
        <v>185961</v>
      </c>
      <c r="F26" s="13">
        <f t="shared" si="0"/>
        <v>14.470646894794186</v>
      </c>
      <c r="G26" s="1"/>
      <c r="H26" s="1"/>
      <c r="I26" s="1"/>
    </row>
    <row r="27" spans="1:9" x14ac:dyDescent="0.25">
      <c r="A27" s="8" t="s">
        <v>64</v>
      </c>
      <c r="B27" s="33">
        <v>32824</v>
      </c>
      <c r="C27" s="33">
        <v>41122</v>
      </c>
      <c r="D27" s="33">
        <v>468900</v>
      </c>
      <c r="E27" s="33">
        <v>540804</v>
      </c>
      <c r="F27" s="10">
        <f t="shared" si="0"/>
        <v>15.33461292386437</v>
      </c>
      <c r="G27" s="1"/>
      <c r="H27" s="1"/>
      <c r="I27" s="1"/>
    </row>
    <row r="28" spans="1:9" x14ac:dyDescent="0.25">
      <c r="A28" s="11" t="s">
        <v>65</v>
      </c>
      <c r="B28" s="34">
        <v>267324</v>
      </c>
      <c r="C28" s="34">
        <v>277790</v>
      </c>
      <c r="D28" s="34">
        <v>3068982</v>
      </c>
      <c r="E28" s="34">
        <v>3183204</v>
      </c>
      <c r="F28" s="13">
        <f t="shared" si="0"/>
        <v>3.7218204603350529</v>
      </c>
      <c r="G28" s="1"/>
      <c r="H28" s="1"/>
      <c r="I28" s="1"/>
    </row>
    <row r="29" spans="1:9" x14ac:dyDescent="0.25">
      <c r="A29" s="8" t="s">
        <v>66</v>
      </c>
      <c r="B29" s="33">
        <v>99252</v>
      </c>
      <c r="C29" s="33">
        <v>103913</v>
      </c>
      <c r="D29" s="33">
        <v>1198032</v>
      </c>
      <c r="E29" s="33">
        <v>1329014</v>
      </c>
      <c r="F29" s="10">
        <f t="shared" si="0"/>
        <v>10.933096945657539</v>
      </c>
      <c r="G29" s="1"/>
      <c r="H29" s="1"/>
      <c r="I29" s="1"/>
    </row>
    <row r="30" spans="1:9" x14ac:dyDescent="0.25">
      <c r="A30" s="11" t="s">
        <v>67</v>
      </c>
      <c r="B30" s="34">
        <v>26602</v>
      </c>
      <c r="C30" s="34">
        <v>25907</v>
      </c>
      <c r="D30" s="34">
        <v>249350</v>
      </c>
      <c r="E30" s="34">
        <v>288890</v>
      </c>
      <c r="F30" s="13">
        <f t="shared" si="0"/>
        <v>15.857228794866657</v>
      </c>
      <c r="G30" s="1"/>
      <c r="H30" s="1"/>
      <c r="I30" s="1"/>
    </row>
    <row r="31" spans="1:9" x14ac:dyDescent="0.25">
      <c r="A31" s="8" t="s">
        <v>68</v>
      </c>
      <c r="B31" s="33">
        <v>11722</v>
      </c>
      <c r="C31" s="33">
        <v>8880</v>
      </c>
      <c r="D31" s="33">
        <v>138555</v>
      </c>
      <c r="E31" s="33">
        <v>80400</v>
      </c>
      <c r="F31" s="10">
        <f t="shared" si="0"/>
        <v>-41.972501894554512</v>
      </c>
      <c r="G31" s="1"/>
      <c r="H31" s="1"/>
      <c r="I31" s="1"/>
    </row>
    <row r="32" spans="1:9" x14ac:dyDescent="0.25">
      <c r="A32" s="11" t="s">
        <v>69</v>
      </c>
      <c r="B32" s="34">
        <v>480533</v>
      </c>
      <c r="C32" s="34">
        <v>581922</v>
      </c>
      <c r="D32" s="34">
        <v>6364475</v>
      </c>
      <c r="E32" s="34">
        <v>7603321</v>
      </c>
      <c r="F32" s="13">
        <f t="shared" si="0"/>
        <v>19.465014789122435</v>
      </c>
      <c r="G32" s="1"/>
      <c r="H32" s="1"/>
      <c r="I32" s="1"/>
    </row>
    <row r="33" spans="1:9" x14ac:dyDescent="0.25">
      <c r="A33" s="8" t="s">
        <v>70</v>
      </c>
      <c r="B33" s="33">
        <v>69587</v>
      </c>
      <c r="C33" s="33">
        <v>62025</v>
      </c>
      <c r="D33" s="33">
        <v>943974</v>
      </c>
      <c r="E33" s="33">
        <v>823798</v>
      </c>
      <c r="F33" s="10">
        <f t="shared" si="0"/>
        <v>-12.730859112645049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3450700</v>
      </c>
      <c r="C35" s="15">
        <f t="shared" ref="C35:E35" si="1">SUM(C7:C34)</f>
        <v>3600752</v>
      </c>
      <c r="D35" s="15">
        <f t="shared" si="1"/>
        <v>44369951</v>
      </c>
      <c r="E35" s="15">
        <f t="shared" si="1"/>
        <v>48007511</v>
      </c>
      <c r="F35" s="16">
        <f t="shared" si="0"/>
        <v>8.1982511091797221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9651087</v>
      </c>
      <c r="G38" s="42">
        <f>LOOKUP(E38,$A$38:$A$65,$C$38:$C$65)</f>
        <v>8562039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97513</v>
      </c>
      <c r="C39" s="41">
        <f t="shared" ref="C39:C65" si="5">D8</f>
        <v>100412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9630559</v>
      </c>
      <c r="G39" s="42">
        <f t="shared" ref="G39:G65" si="8">LOOKUP(E39,$A$38:$A$65,$C$38:$C$65)</f>
        <v>9176374</v>
      </c>
    </row>
    <row r="40" spans="1:9" x14ac:dyDescent="0.25">
      <c r="A40" s="42" t="str">
        <f t="shared" si="3"/>
        <v>ALMERIA</v>
      </c>
      <c r="B40" s="41">
        <f t="shared" si="4"/>
        <v>339598</v>
      </c>
      <c r="C40" s="41">
        <f t="shared" si="5"/>
        <v>365973</v>
      </c>
      <c r="D40" s="41">
        <f t="shared" si="6"/>
        <v>17</v>
      </c>
      <c r="E40" s="42" t="str">
        <f t="shared" si="2"/>
        <v>VALENCIA</v>
      </c>
      <c r="F40" s="42">
        <f t="shared" si="7"/>
        <v>7603321</v>
      </c>
      <c r="G40" s="42">
        <f t="shared" si="8"/>
        <v>6364475</v>
      </c>
    </row>
    <row r="41" spans="1:9" x14ac:dyDescent="0.25">
      <c r="A41" s="42" t="str">
        <f t="shared" si="3"/>
        <v>AVILES</v>
      </c>
      <c r="B41" s="41">
        <f t="shared" si="4"/>
        <v>1759</v>
      </c>
      <c r="C41" s="41">
        <f t="shared" si="5"/>
        <v>0</v>
      </c>
      <c r="D41" s="41">
        <f t="shared" si="6"/>
        <v>24</v>
      </c>
      <c r="E41" s="42" t="str">
        <f t="shared" si="2"/>
        <v>BAHIA DE ALGECIRAS</v>
      </c>
      <c r="F41" s="42">
        <f t="shared" si="7"/>
        <v>6297849</v>
      </c>
      <c r="G41" s="42">
        <f t="shared" si="8"/>
        <v>5747702</v>
      </c>
    </row>
    <row r="42" spans="1:9" x14ac:dyDescent="0.25">
      <c r="A42" s="42" t="str">
        <f t="shared" si="3"/>
        <v>BAHIA DE ALGECIRAS</v>
      </c>
      <c r="B42" s="41">
        <f t="shared" si="4"/>
        <v>6297849</v>
      </c>
      <c r="C42" s="41">
        <f t="shared" si="5"/>
        <v>5747702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3183204</v>
      </c>
      <c r="G42" s="42">
        <f t="shared" si="8"/>
        <v>3068982</v>
      </c>
    </row>
    <row r="43" spans="1:9" x14ac:dyDescent="0.25">
      <c r="A43" s="42" t="str">
        <f t="shared" si="3"/>
        <v>BAHIA DE CADIZ</v>
      </c>
      <c r="B43" s="41">
        <f t="shared" si="4"/>
        <v>734888</v>
      </c>
      <c r="C43" s="41">
        <f t="shared" si="5"/>
        <v>724775</v>
      </c>
      <c r="D43" s="41">
        <f t="shared" si="6"/>
        <v>11</v>
      </c>
      <c r="E43" s="42" t="str">
        <f t="shared" si="2"/>
        <v>LAS PALMAS</v>
      </c>
      <c r="F43" s="42">
        <f t="shared" si="7"/>
        <v>3179406</v>
      </c>
      <c r="G43" s="42">
        <f t="shared" si="8"/>
        <v>2723226</v>
      </c>
    </row>
    <row r="44" spans="1:9" x14ac:dyDescent="0.25">
      <c r="A44" s="42" t="str">
        <f t="shared" si="3"/>
        <v>BALEARES</v>
      </c>
      <c r="B44" s="41">
        <f t="shared" si="4"/>
        <v>9651087</v>
      </c>
      <c r="C44" s="41">
        <f t="shared" si="5"/>
        <v>8562039</v>
      </c>
      <c r="D44" s="41">
        <f t="shared" si="6"/>
        <v>1</v>
      </c>
      <c r="E44" s="42" t="str">
        <f t="shared" si="2"/>
        <v>SANTANDER</v>
      </c>
      <c r="F44" s="42">
        <f t="shared" si="7"/>
        <v>1329014</v>
      </c>
      <c r="G44" s="42">
        <f t="shared" si="8"/>
        <v>1198032</v>
      </c>
    </row>
    <row r="45" spans="1:9" x14ac:dyDescent="0.25">
      <c r="A45" s="42" t="str">
        <f t="shared" si="3"/>
        <v>BARCELONA</v>
      </c>
      <c r="B45" s="41">
        <f t="shared" si="4"/>
        <v>9630559</v>
      </c>
      <c r="C45" s="41">
        <f t="shared" si="5"/>
        <v>9176374</v>
      </c>
      <c r="D45" s="41">
        <f t="shared" si="6"/>
        <v>2</v>
      </c>
      <c r="E45" s="42" t="str">
        <f t="shared" si="2"/>
        <v>CEUTA</v>
      </c>
      <c r="F45" s="42">
        <f t="shared" si="7"/>
        <v>958365</v>
      </c>
      <c r="G45" s="42">
        <f t="shared" si="8"/>
        <v>954384</v>
      </c>
    </row>
    <row r="46" spans="1:9" x14ac:dyDescent="0.25">
      <c r="A46" s="42" t="str">
        <f t="shared" si="3"/>
        <v>BILBAO</v>
      </c>
      <c r="B46" s="41">
        <f t="shared" si="4"/>
        <v>768530</v>
      </c>
      <c r="C46" s="41">
        <f t="shared" si="5"/>
        <v>888265</v>
      </c>
      <c r="D46" s="41">
        <f t="shared" si="6"/>
        <v>10</v>
      </c>
      <c r="E46" s="42" t="str">
        <f t="shared" si="2"/>
        <v>VIGO</v>
      </c>
      <c r="F46" s="42">
        <f t="shared" si="7"/>
        <v>823798</v>
      </c>
      <c r="G46" s="42">
        <f t="shared" si="8"/>
        <v>943974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BILBAO</v>
      </c>
      <c r="F47" s="42">
        <f t="shared" si="7"/>
        <v>768530</v>
      </c>
      <c r="G47" s="42">
        <f t="shared" si="8"/>
        <v>888265</v>
      </c>
    </row>
    <row r="48" spans="1:9" x14ac:dyDescent="0.25">
      <c r="A48" s="42" t="str">
        <f t="shared" si="3"/>
        <v>CASTELLON</v>
      </c>
      <c r="B48" s="41">
        <f t="shared" si="4"/>
        <v>405668</v>
      </c>
      <c r="C48" s="41">
        <f t="shared" si="5"/>
        <v>471239</v>
      </c>
      <c r="D48" s="41">
        <f t="shared" si="6"/>
        <v>16</v>
      </c>
      <c r="E48" s="42" t="str">
        <f t="shared" si="2"/>
        <v>BAHIA DE CADIZ</v>
      </c>
      <c r="F48" s="42">
        <f t="shared" si="7"/>
        <v>734888</v>
      </c>
      <c r="G48" s="42">
        <f t="shared" si="8"/>
        <v>724775</v>
      </c>
    </row>
    <row r="49" spans="1:7" x14ac:dyDescent="0.25">
      <c r="A49" s="42" t="str">
        <f t="shared" si="3"/>
        <v>CEUTA</v>
      </c>
      <c r="B49" s="41">
        <f t="shared" si="4"/>
        <v>958365</v>
      </c>
      <c r="C49" s="41">
        <f t="shared" si="5"/>
        <v>954384</v>
      </c>
      <c r="D49" s="41">
        <f t="shared" si="6"/>
        <v>8</v>
      </c>
      <c r="E49" s="42" t="str">
        <f t="shared" si="2"/>
        <v>MELILLA</v>
      </c>
      <c r="F49" s="42">
        <f t="shared" si="7"/>
        <v>694317</v>
      </c>
      <c r="G49" s="42">
        <f t="shared" si="8"/>
        <v>688869</v>
      </c>
    </row>
    <row r="50" spans="1:7" x14ac:dyDescent="0.25">
      <c r="A50" s="42" t="str">
        <f t="shared" si="3"/>
        <v>FERROL-SAN CIBRAO</v>
      </c>
      <c r="B50" s="41">
        <f t="shared" si="4"/>
        <v>56979</v>
      </c>
      <c r="C50" s="41">
        <f t="shared" si="5"/>
        <v>49694</v>
      </c>
      <c r="D50" s="41">
        <f t="shared" si="6"/>
        <v>23</v>
      </c>
      <c r="E50" s="42" t="str">
        <f t="shared" si="2"/>
        <v>PASAIA</v>
      </c>
      <c r="F50" s="42">
        <f t="shared" si="7"/>
        <v>540804</v>
      </c>
      <c r="G50" s="42">
        <f t="shared" si="8"/>
        <v>468900</v>
      </c>
    </row>
    <row r="51" spans="1:7" x14ac:dyDescent="0.25">
      <c r="A51" s="42" t="str">
        <f t="shared" si="3"/>
        <v>GIJON</v>
      </c>
      <c r="B51" s="41">
        <f t="shared" si="4"/>
        <v>479342</v>
      </c>
      <c r="C51" s="41">
        <f t="shared" si="5"/>
        <v>661384</v>
      </c>
      <c r="D51" s="41">
        <f t="shared" si="6"/>
        <v>15</v>
      </c>
      <c r="E51" s="42" t="str">
        <f t="shared" si="2"/>
        <v>MALAGA</v>
      </c>
      <c r="F51" s="42">
        <f t="shared" si="7"/>
        <v>502849</v>
      </c>
      <c r="G51" s="42">
        <f t="shared" si="8"/>
        <v>490649</v>
      </c>
    </row>
    <row r="52" spans="1:7" x14ac:dyDescent="0.25">
      <c r="A52" s="42" t="str">
        <f t="shared" si="3"/>
        <v>HUELVA</v>
      </c>
      <c r="B52" s="41">
        <f t="shared" si="4"/>
        <v>173410</v>
      </c>
      <c r="C52" s="41">
        <f t="shared" si="5"/>
        <v>165879</v>
      </c>
      <c r="D52" s="41">
        <f t="shared" si="6"/>
        <v>20</v>
      </c>
      <c r="E52" s="42" t="str">
        <f t="shared" si="2"/>
        <v>GIJON</v>
      </c>
      <c r="F52" s="42">
        <f t="shared" si="7"/>
        <v>479342</v>
      </c>
      <c r="G52" s="42">
        <f t="shared" si="8"/>
        <v>661384</v>
      </c>
    </row>
    <row r="53" spans="1:7" x14ac:dyDescent="0.25">
      <c r="A53" s="42" t="str">
        <f t="shared" si="3"/>
        <v>LAS PALMAS</v>
      </c>
      <c r="B53" s="41">
        <f t="shared" si="4"/>
        <v>3179406</v>
      </c>
      <c r="C53" s="41">
        <f t="shared" si="5"/>
        <v>2723226</v>
      </c>
      <c r="D53" s="41">
        <f t="shared" si="6"/>
        <v>6</v>
      </c>
      <c r="E53" s="42" t="str">
        <f t="shared" si="2"/>
        <v>CASTELLON</v>
      </c>
      <c r="F53" s="42">
        <f t="shared" si="7"/>
        <v>405668</v>
      </c>
      <c r="G53" s="42">
        <f t="shared" si="8"/>
        <v>471239</v>
      </c>
    </row>
    <row r="54" spans="1:7" x14ac:dyDescent="0.25">
      <c r="A54" s="42" t="str">
        <f t="shared" si="3"/>
        <v>MALAGA</v>
      </c>
      <c r="B54" s="41">
        <f t="shared" si="4"/>
        <v>502849</v>
      </c>
      <c r="C54" s="41">
        <f t="shared" si="5"/>
        <v>490649</v>
      </c>
      <c r="D54" s="41">
        <f t="shared" si="6"/>
        <v>14</v>
      </c>
      <c r="E54" s="42" t="str">
        <f t="shared" si="2"/>
        <v>ALMERIA</v>
      </c>
      <c r="F54" s="42">
        <f t="shared" si="7"/>
        <v>339598</v>
      </c>
      <c r="G54" s="42">
        <f t="shared" si="8"/>
        <v>365973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288890</v>
      </c>
      <c r="G55" s="42">
        <f t="shared" si="8"/>
        <v>249350</v>
      </c>
    </row>
    <row r="56" spans="1:7" x14ac:dyDescent="0.25">
      <c r="A56" s="42" t="str">
        <f t="shared" si="3"/>
        <v>MELILLA</v>
      </c>
      <c r="B56" s="41">
        <f t="shared" si="4"/>
        <v>694317</v>
      </c>
      <c r="C56" s="41">
        <f t="shared" si="5"/>
        <v>688869</v>
      </c>
      <c r="D56" s="41">
        <f t="shared" si="6"/>
        <v>12</v>
      </c>
      <c r="E56" s="42" t="str">
        <f t="shared" si="2"/>
        <v>MOTRIL</v>
      </c>
      <c r="F56" s="42">
        <f t="shared" si="9"/>
        <v>185961</v>
      </c>
      <c r="G56" s="42">
        <f t="shared" si="8"/>
        <v>162453</v>
      </c>
    </row>
    <row r="57" spans="1:7" x14ac:dyDescent="0.25">
      <c r="A57" s="42" t="str">
        <f t="shared" si="3"/>
        <v>MOTRIL</v>
      </c>
      <c r="B57" s="41">
        <f t="shared" si="4"/>
        <v>185961</v>
      </c>
      <c r="C57" s="41">
        <f t="shared" si="5"/>
        <v>162453</v>
      </c>
      <c r="D57" s="41">
        <f t="shared" si="6"/>
        <v>19</v>
      </c>
      <c r="E57" s="42" t="str">
        <f t="shared" si="2"/>
        <v>HUELVA</v>
      </c>
      <c r="F57" s="42">
        <f t="shared" si="9"/>
        <v>173410</v>
      </c>
      <c r="G57" s="42">
        <f t="shared" si="8"/>
        <v>165879</v>
      </c>
    </row>
    <row r="58" spans="1:7" x14ac:dyDescent="0.25">
      <c r="A58" s="42" t="str">
        <f t="shared" si="3"/>
        <v>PASAIA</v>
      </c>
      <c r="B58" s="41">
        <f t="shared" si="4"/>
        <v>540804</v>
      </c>
      <c r="C58" s="41">
        <f t="shared" si="5"/>
        <v>468900</v>
      </c>
      <c r="D58" s="41">
        <f t="shared" si="6"/>
        <v>13</v>
      </c>
      <c r="E58" s="42" t="str">
        <f t="shared" si="2"/>
        <v>ALICANTE</v>
      </c>
      <c r="F58" s="42">
        <f t="shared" si="9"/>
        <v>97513</v>
      </c>
      <c r="G58" s="42">
        <f t="shared" si="8"/>
        <v>100412</v>
      </c>
    </row>
    <row r="59" spans="1:7" x14ac:dyDescent="0.25">
      <c r="A59" s="42" t="str">
        <f t="shared" si="3"/>
        <v>SANTA CRUZ DE TENERIFE</v>
      </c>
      <c r="B59" s="41">
        <f t="shared" si="4"/>
        <v>3183204</v>
      </c>
      <c r="C59" s="41">
        <f t="shared" si="5"/>
        <v>3068982</v>
      </c>
      <c r="D59" s="41">
        <f t="shared" si="6"/>
        <v>5</v>
      </c>
      <c r="E59" s="42" t="str">
        <f t="shared" si="2"/>
        <v>TARRAGONA</v>
      </c>
      <c r="F59" s="42">
        <f t="shared" si="9"/>
        <v>80400</v>
      </c>
      <c r="G59" s="42">
        <f t="shared" si="8"/>
        <v>138555</v>
      </c>
    </row>
    <row r="60" spans="1:7" x14ac:dyDescent="0.25">
      <c r="A60" s="42" t="str">
        <f t="shared" si="3"/>
        <v>SANTANDER</v>
      </c>
      <c r="B60" s="41">
        <f t="shared" si="4"/>
        <v>1329014</v>
      </c>
      <c r="C60" s="41">
        <f t="shared" si="5"/>
        <v>1198032</v>
      </c>
      <c r="D60" s="41">
        <f t="shared" si="6"/>
        <v>7</v>
      </c>
      <c r="E60" s="42" t="str">
        <f t="shared" si="2"/>
        <v>FERROL-SAN CIBRAO</v>
      </c>
      <c r="F60" s="42">
        <f t="shared" si="9"/>
        <v>56979</v>
      </c>
      <c r="G60" s="42">
        <f t="shared" si="8"/>
        <v>49694</v>
      </c>
    </row>
    <row r="61" spans="1:7" x14ac:dyDescent="0.25">
      <c r="A61" s="42" t="str">
        <f t="shared" si="3"/>
        <v>SEVILLA</v>
      </c>
      <c r="B61" s="41">
        <f t="shared" si="4"/>
        <v>288890</v>
      </c>
      <c r="C61" s="41">
        <f t="shared" si="5"/>
        <v>249350</v>
      </c>
      <c r="D61" s="41">
        <f t="shared" si="6"/>
        <v>18</v>
      </c>
      <c r="E61" s="42" t="str">
        <f t="shared" si="2"/>
        <v>AVILES</v>
      </c>
      <c r="F61" s="42">
        <f t="shared" si="9"/>
        <v>1759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80400</v>
      </c>
      <c r="C62" s="41">
        <f t="shared" si="5"/>
        <v>138555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7603321</v>
      </c>
      <c r="C63" s="41">
        <f t="shared" si="5"/>
        <v>6364475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823798</v>
      </c>
      <c r="C64" s="41">
        <f t="shared" si="5"/>
        <v>943974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218</v>
      </c>
      <c r="C7" s="35">
        <v>0</v>
      </c>
      <c r="D7" s="35">
        <v>5163</v>
      </c>
      <c r="E7" s="35">
        <v>1969</v>
      </c>
      <c r="F7" s="10">
        <f>((E7*100)/D7)-100</f>
        <v>-61.86325779585512</v>
      </c>
      <c r="G7" s="1"/>
      <c r="H7" s="1"/>
      <c r="I7" s="1"/>
    </row>
    <row r="8" spans="1:12" x14ac:dyDescent="0.25">
      <c r="A8" s="11" t="s">
        <v>45</v>
      </c>
      <c r="B8" s="36">
        <v>11187</v>
      </c>
      <c r="C8" s="36">
        <v>9840</v>
      </c>
      <c r="D8" s="36">
        <v>148135</v>
      </c>
      <c r="E8" s="36">
        <v>139273</v>
      </c>
      <c r="F8" s="13">
        <f t="shared" ref="F8:F35" si="0">((E8*100)/D8)-100</f>
        <v>-5.982380936308104</v>
      </c>
      <c r="G8" s="1"/>
      <c r="H8" s="1"/>
      <c r="I8" s="1"/>
    </row>
    <row r="9" spans="1:12" x14ac:dyDescent="0.25">
      <c r="A9" s="8" t="s">
        <v>46</v>
      </c>
      <c r="B9" s="35">
        <v>589</v>
      </c>
      <c r="C9" s="35">
        <v>508</v>
      </c>
      <c r="D9" s="35">
        <v>7259</v>
      </c>
      <c r="E9" s="35">
        <v>6343</v>
      </c>
      <c r="F9" s="10">
        <f t="shared" si="0"/>
        <v>-12.618818019010888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356005</v>
      </c>
      <c r="C11" s="35">
        <v>333886</v>
      </c>
      <c r="D11" s="35">
        <v>4349755</v>
      </c>
      <c r="E11" s="35">
        <v>4556492</v>
      </c>
      <c r="F11" s="10">
        <f t="shared" si="0"/>
        <v>4.7528424014685839</v>
      </c>
      <c r="G11" s="1"/>
      <c r="H11" s="1"/>
      <c r="I11" s="1"/>
    </row>
    <row r="12" spans="1:12" x14ac:dyDescent="0.25">
      <c r="A12" s="11" t="s">
        <v>49</v>
      </c>
      <c r="B12" s="36">
        <v>8783</v>
      </c>
      <c r="C12" s="36">
        <v>6296</v>
      </c>
      <c r="D12" s="36">
        <v>92332</v>
      </c>
      <c r="E12" s="36">
        <v>85462</v>
      </c>
      <c r="F12" s="13">
        <f t="shared" si="0"/>
        <v>-7.4405406576268263</v>
      </c>
      <c r="G12" s="1"/>
      <c r="H12" s="1"/>
      <c r="I12" s="1"/>
    </row>
    <row r="13" spans="1:12" x14ac:dyDescent="0.25">
      <c r="A13" s="8" t="s">
        <v>50</v>
      </c>
      <c r="B13" s="35">
        <v>4409</v>
      </c>
      <c r="C13" s="35">
        <v>5387</v>
      </c>
      <c r="D13" s="35">
        <v>61569</v>
      </c>
      <c r="E13" s="35">
        <v>69777</v>
      </c>
      <c r="F13" s="10">
        <f t="shared" si="0"/>
        <v>13.331384300540861</v>
      </c>
      <c r="G13" s="1"/>
      <c r="H13" s="1"/>
      <c r="I13" s="1"/>
    </row>
    <row r="14" spans="1:12" x14ac:dyDescent="0.25">
      <c r="A14" s="11" t="s">
        <v>51</v>
      </c>
      <c r="B14" s="36">
        <v>139663</v>
      </c>
      <c r="C14" s="36">
        <v>155121</v>
      </c>
      <c r="D14" s="36">
        <v>1720384</v>
      </c>
      <c r="E14" s="36">
        <v>1893300</v>
      </c>
      <c r="F14" s="13">
        <f t="shared" si="0"/>
        <v>10.051011867118035</v>
      </c>
      <c r="G14" s="1"/>
      <c r="H14" s="1"/>
      <c r="I14" s="1"/>
    </row>
    <row r="15" spans="1:12" x14ac:dyDescent="0.25">
      <c r="A15" s="8" t="s">
        <v>52</v>
      </c>
      <c r="B15" s="35">
        <v>55807</v>
      </c>
      <c r="C15" s="35">
        <v>60849</v>
      </c>
      <c r="D15" s="35">
        <v>606827</v>
      </c>
      <c r="E15" s="35">
        <v>630888</v>
      </c>
      <c r="F15" s="10">
        <f t="shared" si="0"/>
        <v>3.9650509947645673</v>
      </c>
      <c r="G15" s="1"/>
      <c r="H15" s="1"/>
      <c r="I15" s="1"/>
    </row>
    <row r="16" spans="1:12" x14ac:dyDescent="0.25">
      <c r="A16" s="11" t="s">
        <v>53</v>
      </c>
      <c r="B16" s="36">
        <v>8541</v>
      </c>
      <c r="C16" s="36">
        <v>5148</v>
      </c>
      <c r="D16" s="36">
        <v>80955</v>
      </c>
      <c r="E16" s="36">
        <v>88976</v>
      </c>
      <c r="F16" s="13">
        <f t="shared" si="0"/>
        <v>9.9079735655611074</v>
      </c>
      <c r="G16" s="1"/>
      <c r="H16" s="1"/>
      <c r="I16" s="1"/>
    </row>
    <row r="17" spans="1:9" x14ac:dyDescent="0.25">
      <c r="A17" s="8" t="s">
        <v>54</v>
      </c>
      <c r="B17" s="35">
        <v>17162</v>
      </c>
      <c r="C17" s="35">
        <v>15337</v>
      </c>
      <c r="D17" s="35">
        <v>193969</v>
      </c>
      <c r="E17" s="35">
        <v>206551</v>
      </c>
      <c r="F17" s="10">
        <f t="shared" si="0"/>
        <v>6.4866035294299564</v>
      </c>
      <c r="G17" s="1"/>
      <c r="H17" s="1"/>
      <c r="I17" s="1"/>
    </row>
    <row r="18" spans="1:9" x14ac:dyDescent="0.25">
      <c r="A18" s="11" t="s">
        <v>55</v>
      </c>
      <c r="B18" s="36">
        <v>1661</v>
      </c>
      <c r="C18" s="36">
        <v>1315</v>
      </c>
      <c r="D18" s="36">
        <v>19027</v>
      </c>
      <c r="E18" s="36">
        <v>19383</v>
      </c>
      <c r="F18" s="13">
        <f t="shared" si="0"/>
        <v>1.8710253849792338</v>
      </c>
      <c r="G18" s="1"/>
      <c r="H18" s="1"/>
      <c r="I18" s="1"/>
    </row>
    <row r="19" spans="1:9" x14ac:dyDescent="0.25">
      <c r="A19" s="8" t="s">
        <v>56</v>
      </c>
      <c r="B19" s="35">
        <v>96</v>
      </c>
      <c r="C19" s="35">
        <v>19</v>
      </c>
      <c r="D19" s="35">
        <v>922</v>
      </c>
      <c r="E19" s="35">
        <v>770</v>
      </c>
      <c r="F19" s="10">
        <f t="shared" si="0"/>
        <v>-16.485900216919745</v>
      </c>
      <c r="G19" s="1"/>
      <c r="H19" s="1"/>
      <c r="I19" s="1"/>
    </row>
    <row r="20" spans="1:9" x14ac:dyDescent="0.25">
      <c r="A20" s="11" t="s">
        <v>57</v>
      </c>
      <c r="B20" s="36">
        <v>5065</v>
      </c>
      <c r="C20" s="36">
        <v>4091</v>
      </c>
      <c r="D20" s="36">
        <v>62546</v>
      </c>
      <c r="E20" s="36">
        <v>53547</v>
      </c>
      <c r="F20" s="13">
        <f t="shared" si="0"/>
        <v>-14.387810571419436</v>
      </c>
      <c r="G20" s="1"/>
      <c r="H20" s="1"/>
      <c r="I20" s="1"/>
    </row>
    <row r="21" spans="1:9" x14ac:dyDescent="0.25">
      <c r="A21" s="8" t="s">
        <v>58</v>
      </c>
      <c r="B21" s="35">
        <v>1335</v>
      </c>
      <c r="C21" s="35">
        <v>806</v>
      </c>
      <c r="D21" s="35">
        <v>3116</v>
      </c>
      <c r="E21" s="35">
        <v>5774</v>
      </c>
      <c r="F21" s="10">
        <f t="shared" si="0"/>
        <v>85.301668806161757</v>
      </c>
      <c r="G21" s="1"/>
      <c r="H21" s="1"/>
      <c r="I21" s="1"/>
    </row>
    <row r="22" spans="1:9" x14ac:dyDescent="0.25">
      <c r="A22" s="11" t="s">
        <v>59</v>
      </c>
      <c r="B22" s="36">
        <v>76161</v>
      </c>
      <c r="C22" s="36">
        <v>77117</v>
      </c>
      <c r="D22" s="36">
        <v>1017378</v>
      </c>
      <c r="E22" s="36">
        <v>977541</v>
      </c>
      <c r="F22" s="13">
        <f t="shared" si="0"/>
        <v>-3.9156537688056972</v>
      </c>
      <c r="G22" s="1"/>
      <c r="H22" s="1"/>
      <c r="I22" s="1"/>
    </row>
    <row r="23" spans="1:9" x14ac:dyDescent="0.25">
      <c r="A23" s="8" t="s">
        <v>60</v>
      </c>
      <c r="B23" s="35">
        <v>37432</v>
      </c>
      <c r="C23" s="35">
        <v>2731</v>
      </c>
      <c r="D23" s="35">
        <v>296350</v>
      </c>
      <c r="E23" s="35">
        <v>87989</v>
      </c>
      <c r="F23" s="10">
        <f t="shared" si="0"/>
        <v>-70.309093976716724</v>
      </c>
      <c r="G23" s="1"/>
      <c r="H23" s="1"/>
      <c r="I23" s="1"/>
    </row>
    <row r="24" spans="1:9" x14ac:dyDescent="0.25">
      <c r="A24" s="11" t="s">
        <v>61</v>
      </c>
      <c r="B24" s="36">
        <v>2949</v>
      </c>
      <c r="C24" s="36">
        <v>3009</v>
      </c>
      <c r="D24" s="36">
        <v>30243</v>
      </c>
      <c r="E24" s="36">
        <v>29568</v>
      </c>
      <c r="F24" s="13">
        <f t="shared" si="0"/>
        <v>-2.2319214363654396</v>
      </c>
      <c r="G24" s="1"/>
      <c r="H24" s="1"/>
      <c r="I24" s="1"/>
    </row>
    <row r="25" spans="1:9" x14ac:dyDescent="0.25">
      <c r="A25" s="8" t="s">
        <v>62</v>
      </c>
      <c r="B25" s="35">
        <v>3019</v>
      </c>
      <c r="C25" s="35">
        <v>2311</v>
      </c>
      <c r="D25" s="35">
        <v>35800</v>
      </c>
      <c r="E25" s="35">
        <v>34966</v>
      </c>
      <c r="F25" s="10">
        <f t="shared" si="0"/>
        <v>-2.3296089385474801</v>
      </c>
      <c r="G25" s="1"/>
      <c r="H25" s="1"/>
      <c r="I25" s="1"/>
    </row>
    <row r="26" spans="1:9" x14ac:dyDescent="0.25">
      <c r="A26" s="11" t="s">
        <v>63</v>
      </c>
      <c r="B26" s="36">
        <v>459</v>
      </c>
      <c r="C26" s="36">
        <v>0</v>
      </c>
      <c r="D26" s="36">
        <v>5982</v>
      </c>
      <c r="E26" s="36">
        <v>1717</v>
      </c>
      <c r="F26" s="13">
        <f t="shared" si="0"/>
        <v>-71.29722500835841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29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26878</v>
      </c>
      <c r="C28" s="36">
        <v>28839</v>
      </c>
      <c r="D28" s="36">
        <v>309611</v>
      </c>
      <c r="E28" s="36">
        <v>325708</v>
      </c>
      <c r="F28" s="13">
        <f t="shared" si="0"/>
        <v>5.1991046829731431</v>
      </c>
      <c r="G28" s="1"/>
      <c r="H28" s="1"/>
      <c r="I28" s="1"/>
    </row>
    <row r="29" spans="1:9" x14ac:dyDescent="0.25">
      <c r="A29" s="8" t="s">
        <v>66</v>
      </c>
      <c r="B29" s="35">
        <v>116</v>
      </c>
      <c r="C29" s="35">
        <v>121</v>
      </c>
      <c r="D29" s="35">
        <v>1169</v>
      </c>
      <c r="E29" s="35">
        <v>824</v>
      </c>
      <c r="F29" s="10">
        <f t="shared" si="0"/>
        <v>-29.512403763900764</v>
      </c>
      <c r="G29" s="1"/>
      <c r="H29" s="1"/>
      <c r="I29" s="1"/>
    </row>
    <row r="30" spans="1:9" x14ac:dyDescent="0.25">
      <c r="A30" s="11" t="s">
        <v>67</v>
      </c>
      <c r="B30" s="36">
        <v>12581</v>
      </c>
      <c r="C30" s="36">
        <v>13688</v>
      </c>
      <c r="D30" s="36">
        <v>140404</v>
      </c>
      <c r="E30" s="36">
        <v>161595</v>
      </c>
      <c r="F30" s="13">
        <f t="shared" si="0"/>
        <v>15.092874846870458</v>
      </c>
      <c r="G30" s="1"/>
      <c r="H30" s="1"/>
      <c r="I30" s="1"/>
    </row>
    <row r="31" spans="1:9" x14ac:dyDescent="0.25">
      <c r="A31" s="8" t="s">
        <v>68</v>
      </c>
      <c r="B31" s="35">
        <v>11242</v>
      </c>
      <c r="C31" s="35">
        <v>8068</v>
      </c>
      <c r="D31" s="35">
        <v>147246</v>
      </c>
      <c r="E31" s="35">
        <v>148636</v>
      </c>
      <c r="F31" s="10">
        <f t="shared" si="0"/>
        <v>0.94399847873626186</v>
      </c>
      <c r="G31" s="1"/>
      <c r="H31" s="1"/>
      <c r="I31" s="1"/>
    </row>
    <row r="32" spans="1:9" x14ac:dyDescent="0.25">
      <c r="A32" s="11" t="s">
        <v>69</v>
      </c>
      <c r="B32" s="36">
        <v>356254</v>
      </c>
      <c r="C32" s="36">
        <v>388572</v>
      </c>
      <c r="D32" s="36">
        <v>4327838</v>
      </c>
      <c r="E32" s="36">
        <v>4441949</v>
      </c>
      <c r="F32" s="13">
        <f t="shared" si="0"/>
        <v>2.6366744781112459</v>
      </c>
      <c r="G32" s="1"/>
      <c r="H32" s="1"/>
      <c r="I32" s="1"/>
    </row>
    <row r="33" spans="1:9" x14ac:dyDescent="0.25">
      <c r="A33" s="8" t="s">
        <v>70</v>
      </c>
      <c r="B33" s="35">
        <v>16694</v>
      </c>
      <c r="C33" s="35">
        <v>17622</v>
      </c>
      <c r="D33" s="35">
        <v>208556</v>
      </c>
      <c r="E33" s="35">
        <v>204163</v>
      </c>
      <c r="F33" s="10">
        <f t="shared" si="0"/>
        <v>-2.1063886917662415</v>
      </c>
      <c r="G33" s="1"/>
      <c r="H33" s="1"/>
      <c r="I33" s="1"/>
    </row>
    <row r="34" spans="1:9" x14ac:dyDescent="0.25">
      <c r="A34" s="11" t="s">
        <v>71</v>
      </c>
      <c r="B34" s="36">
        <v>3288</v>
      </c>
      <c r="C34" s="36">
        <v>2274</v>
      </c>
      <c r="D34" s="36">
        <v>33153</v>
      </c>
      <c r="E34" s="36">
        <v>33297</v>
      </c>
      <c r="F34" s="13">
        <f t="shared" si="0"/>
        <v>0.43434983259433579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1157594</v>
      </c>
      <c r="C35" s="15">
        <f t="shared" ref="C35:E35" si="1">SUM(C7:C34)</f>
        <v>1142955</v>
      </c>
      <c r="D35" s="15">
        <f t="shared" si="1"/>
        <v>13905691</v>
      </c>
      <c r="E35" s="15">
        <f t="shared" si="1"/>
        <v>14206487</v>
      </c>
      <c r="F35" s="16">
        <f t="shared" si="0"/>
        <v>2.1631143680669993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1969</v>
      </c>
      <c r="C38" s="41">
        <f>D7</f>
        <v>5163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4556492</v>
      </c>
      <c r="G38" s="42">
        <f>LOOKUP(E38,$A$38:$A$65,$C$38:$C$65)</f>
        <v>4349755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139273</v>
      </c>
      <c r="C39" s="41">
        <f t="shared" ref="C39:C65" si="5">D8</f>
        <v>148135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4441949</v>
      </c>
      <c r="G39" s="42">
        <f t="shared" ref="G39:G65" si="8">LOOKUP(E39,$A$38:$A$65,$C$38:$C$65)</f>
        <v>4327838</v>
      </c>
    </row>
    <row r="40" spans="1:9" x14ac:dyDescent="0.25">
      <c r="A40" s="42" t="str">
        <f t="shared" si="3"/>
        <v>ALMERIA</v>
      </c>
      <c r="B40" s="41">
        <f t="shared" si="4"/>
        <v>6343</v>
      </c>
      <c r="C40" s="41">
        <f t="shared" si="5"/>
        <v>7259</v>
      </c>
      <c r="D40" s="41">
        <f t="shared" si="6"/>
        <v>21</v>
      </c>
      <c r="E40" s="42" t="str">
        <f t="shared" si="2"/>
        <v>BARCELONA</v>
      </c>
      <c r="F40" s="42">
        <f t="shared" si="7"/>
        <v>1893300</v>
      </c>
      <c r="G40" s="42">
        <f t="shared" si="8"/>
        <v>1720384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977541</v>
      </c>
      <c r="G41" s="42">
        <f t="shared" si="8"/>
        <v>1017378</v>
      </c>
    </row>
    <row r="42" spans="1:9" x14ac:dyDescent="0.25">
      <c r="A42" s="42" t="str">
        <f t="shared" si="3"/>
        <v>BAHIA DE ALGECIRAS</v>
      </c>
      <c r="B42" s="41">
        <f t="shared" si="4"/>
        <v>4556492</v>
      </c>
      <c r="C42" s="41">
        <f t="shared" si="5"/>
        <v>4349755</v>
      </c>
      <c r="D42" s="41">
        <f t="shared" si="6"/>
        <v>1</v>
      </c>
      <c r="E42" s="42" t="str">
        <f t="shared" si="2"/>
        <v>BILBAO</v>
      </c>
      <c r="F42" s="42">
        <f t="shared" si="7"/>
        <v>630888</v>
      </c>
      <c r="G42" s="42">
        <f t="shared" si="8"/>
        <v>606827</v>
      </c>
    </row>
    <row r="43" spans="1:9" x14ac:dyDescent="0.25">
      <c r="A43" s="42" t="str">
        <f t="shared" si="3"/>
        <v>BAHIA DE CADIZ</v>
      </c>
      <c r="B43" s="41">
        <f t="shared" si="4"/>
        <v>85462</v>
      </c>
      <c r="C43" s="41">
        <f t="shared" si="5"/>
        <v>92332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325708</v>
      </c>
      <c r="G43" s="42">
        <f t="shared" si="8"/>
        <v>309611</v>
      </c>
    </row>
    <row r="44" spans="1:9" x14ac:dyDescent="0.25">
      <c r="A44" s="42" t="str">
        <f t="shared" si="3"/>
        <v>BALEARES</v>
      </c>
      <c r="B44" s="41">
        <f t="shared" si="4"/>
        <v>69777</v>
      </c>
      <c r="C44" s="41">
        <f t="shared" si="5"/>
        <v>61569</v>
      </c>
      <c r="D44" s="41">
        <f t="shared" si="6"/>
        <v>15</v>
      </c>
      <c r="E44" s="42" t="str">
        <f t="shared" si="2"/>
        <v>CASTELLON</v>
      </c>
      <c r="F44" s="42">
        <f t="shared" si="7"/>
        <v>206551</v>
      </c>
      <c r="G44" s="42">
        <f t="shared" si="8"/>
        <v>193969</v>
      </c>
    </row>
    <row r="45" spans="1:9" x14ac:dyDescent="0.25">
      <c r="A45" s="42" t="str">
        <f t="shared" si="3"/>
        <v>BARCELONA</v>
      </c>
      <c r="B45" s="41">
        <f t="shared" si="4"/>
        <v>1893300</v>
      </c>
      <c r="C45" s="41">
        <f t="shared" si="5"/>
        <v>1720384</v>
      </c>
      <c r="D45" s="41">
        <f t="shared" si="6"/>
        <v>3</v>
      </c>
      <c r="E45" s="42" t="str">
        <f t="shared" si="2"/>
        <v>VIGO</v>
      </c>
      <c r="F45" s="42">
        <f t="shared" si="7"/>
        <v>204163</v>
      </c>
      <c r="G45" s="42">
        <f t="shared" si="8"/>
        <v>208556</v>
      </c>
    </row>
    <row r="46" spans="1:9" x14ac:dyDescent="0.25">
      <c r="A46" s="42" t="str">
        <f t="shared" si="3"/>
        <v>BILBAO</v>
      </c>
      <c r="B46" s="41">
        <f t="shared" si="4"/>
        <v>630888</v>
      </c>
      <c r="C46" s="41">
        <f t="shared" si="5"/>
        <v>606827</v>
      </c>
      <c r="D46" s="41">
        <f t="shared" si="6"/>
        <v>5</v>
      </c>
      <c r="E46" s="42" t="str">
        <f t="shared" si="2"/>
        <v>SEVILLA</v>
      </c>
      <c r="F46" s="42">
        <f t="shared" si="7"/>
        <v>161595</v>
      </c>
      <c r="G46" s="42">
        <f t="shared" si="8"/>
        <v>140404</v>
      </c>
    </row>
    <row r="47" spans="1:9" x14ac:dyDescent="0.25">
      <c r="A47" s="42" t="str">
        <f t="shared" si="3"/>
        <v>CARTAGENA</v>
      </c>
      <c r="B47" s="41">
        <f t="shared" si="4"/>
        <v>88976</v>
      </c>
      <c r="C47" s="41">
        <f t="shared" si="5"/>
        <v>80955</v>
      </c>
      <c r="D47" s="41">
        <f t="shared" si="6"/>
        <v>12</v>
      </c>
      <c r="E47" s="42" t="str">
        <f t="shared" si="2"/>
        <v>TARRAGONA</v>
      </c>
      <c r="F47" s="42">
        <f t="shared" si="7"/>
        <v>148636</v>
      </c>
      <c r="G47" s="42">
        <f t="shared" si="8"/>
        <v>147246</v>
      </c>
    </row>
    <row r="48" spans="1:9" x14ac:dyDescent="0.25">
      <c r="A48" s="42" t="str">
        <f t="shared" si="3"/>
        <v>CASTELLON</v>
      </c>
      <c r="B48" s="41">
        <f t="shared" si="4"/>
        <v>206551</v>
      </c>
      <c r="C48" s="41">
        <f t="shared" si="5"/>
        <v>193969</v>
      </c>
      <c r="D48" s="41">
        <f t="shared" si="6"/>
        <v>7</v>
      </c>
      <c r="E48" s="42" t="str">
        <f t="shared" si="2"/>
        <v>ALICANTE</v>
      </c>
      <c r="F48" s="42">
        <f t="shared" si="7"/>
        <v>139273</v>
      </c>
      <c r="G48" s="42">
        <f t="shared" si="8"/>
        <v>148135</v>
      </c>
    </row>
    <row r="49" spans="1:7" x14ac:dyDescent="0.25">
      <c r="A49" s="42" t="str">
        <f t="shared" si="3"/>
        <v>CEUTA</v>
      </c>
      <c r="B49" s="41">
        <f t="shared" si="4"/>
        <v>19383</v>
      </c>
      <c r="C49" s="41">
        <f t="shared" si="5"/>
        <v>19027</v>
      </c>
      <c r="D49" s="41">
        <f t="shared" si="6"/>
        <v>20</v>
      </c>
      <c r="E49" s="42" t="str">
        <f t="shared" si="2"/>
        <v>CARTAGENA</v>
      </c>
      <c r="F49" s="42">
        <f t="shared" si="7"/>
        <v>88976</v>
      </c>
      <c r="G49" s="42">
        <f t="shared" si="8"/>
        <v>80955</v>
      </c>
    </row>
    <row r="50" spans="1:7" x14ac:dyDescent="0.25">
      <c r="A50" s="42" t="str">
        <f t="shared" si="3"/>
        <v>FERROL-SAN CIBRAO</v>
      </c>
      <c r="B50" s="41">
        <f t="shared" si="4"/>
        <v>770</v>
      </c>
      <c r="C50" s="41">
        <f t="shared" si="5"/>
        <v>922</v>
      </c>
      <c r="D50" s="41">
        <f t="shared" si="6"/>
        <v>26</v>
      </c>
      <c r="E50" s="42" t="str">
        <f t="shared" si="2"/>
        <v>MALAGA</v>
      </c>
      <c r="F50" s="42">
        <f t="shared" si="7"/>
        <v>87989</v>
      </c>
      <c r="G50" s="42">
        <f t="shared" si="8"/>
        <v>296350</v>
      </c>
    </row>
    <row r="51" spans="1:7" x14ac:dyDescent="0.25">
      <c r="A51" s="42" t="str">
        <f t="shared" si="3"/>
        <v>GIJON</v>
      </c>
      <c r="B51" s="41">
        <f t="shared" si="4"/>
        <v>53547</v>
      </c>
      <c r="C51" s="41">
        <f t="shared" si="5"/>
        <v>62546</v>
      </c>
      <c r="D51" s="41">
        <f t="shared" si="6"/>
        <v>16</v>
      </c>
      <c r="E51" s="42" t="str">
        <f t="shared" si="2"/>
        <v>BAHIA DE CADIZ</v>
      </c>
      <c r="F51" s="42">
        <f t="shared" si="7"/>
        <v>85462</v>
      </c>
      <c r="G51" s="42">
        <f t="shared" si="8"/>
        <v>92332</v>
      </c>
    </row>
    <row r="52" spans="1:7" x14ac:dyDescent="0.25">
      <c r="A52" s="42" t="str">
        <f t="shared" si="3"/>
        <v>HUELVA</v>
      </c>
      <c r="B52" s="41">
        <f t="shared" si="4"/>
        <v>5774</v>
      </c>
      <c r="C52" s="41">
        <f t="shared" si="5"/>
        <v>3116</v>
      </c>
      <c r="D52" s="41">
        <f t="shared" si="6"/>
        <v>22</v>
      </c>
      <c r="E52" s="42" t="str">
        <f t="shared" si="2"/>
        <v>BALEARES</v>
      </c>
      <c r="F52" s="42">
        <f t="shared" si="7"/>
        <v>69777</v>
      </c>
      <c r="G52" s="42">
        <f t="shared" si="8"/>
        <v>61569</v>
      </c>
    </row>
    <row r="53" spans="1:7" x14ac:dyDescent="0.25">
      <c r="A53" s="42" t="str">
        <f t="shared" si="3"/>
        <v>LAS PALMAS</v>
      </c>
      <c r="B53" s="41">
        <f t="shared" si="4"/>
        <v>977541</v>
      </c>
      <c r="C53" s="41">
        <f t="shared" si="5"/>
        <v>1017378</v>
      </c>
      <c r="D53" s="41">
        <f t="shared" si="6"/>
        <v>4</v>
      </c>
      <c r="E53" s="42" t="str">
        <f t="shared" si="2"/>
        <v>GIJON</v>
      </c>
      <c r="F53" s="42">
        <f t="shared" si="7"/>
        <v>53547</v>
      </c>
      <c r="G53" s="42">
        <f t="shared" si="8"/>
        <v>62546</v>
      </c>
    </row>
    <row r="54" spans="1:7" x14ac:dyDescent="0.25">
      <c r="A54" s="42" t="str">
        <f t="shared" si="3"/>
        <v>MALAGA</v>
      </c>
      <c r="B54" s="41">
        <f t="shared" si="4"/>
        <v>87989</v>
      </c>
      <c r="C54" s="41">
        <f t="shared" si="5"/>
        <v>296350</v>
      </c>
      <c r="D54" s="41">
        <f t="shared" si="6"/>
        <v>13</v>
      </c>
      <c r="E54" s="42" t="str">
        <f t="shared" si="2"/>
        <v>MELILLA</v>
      </c>
      <c r="F54" s="42">
        <f t="shared" si="7"/>
        <v>34966</v>
      </c>
      <c r="G54" s="42">
        <f t="shared" si="8"/>
        <v>35800</v>
      </c>
    </row>
    <row r="55" spans="1:7" x14ac:dyDescent="0.25">
      <c r="A55" s="42" t="str">
        <f t="shared" si="3"/>
        <v>MARIN Y RIA DE PONTEVEDRA</v>
      </c>
      <c r="B55" s="41">
        <f t="shared" si="4"/>
        <v>29568</v>
      </c>
      <c r="C55" s="41">
        <f t="shared" si="5"/>
        <v>30243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33297</v>
      </c>
      <c r="G55" s="42">
        <f t="shared" si="8"/>
        <v>33153</v>
      </c>
    </row>
    <row r="56" spans="1:7" x14ac:dyDescent="0.25">
      <c r="A56" s="42" t="str">
        <f t="shared" si="3"/>
        <v>MELILLA</v>
      </c>
      <c r="B56" s="41">
        <f t="shared" si="4"/>
        <v>34966</v>
      </c>
      <c r="C56" s="41">
        <f t="shared" si="5"/>
        <v>35800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29568</v>
      </c>
      <c r="G56" s="42">
        <f t="shared" si="8"/>
        <v>30243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5982</v>
      </c>
      <c r="D57" s="41">
        <f t="shared" si="6"/>
        <v>24</v>
      </c>
      <c r="E57" s="42" t="str">
        <f t="shared" si="2"/>
        <v>CEUTA</v>
      </c>
      <c r="F57" s="42">
        <f t="shared" si="9"/>
        <v>19383</v>
      </c>
      <c r="G57" s="42">
        <f t="shared" si="8"/>
        <v>19027</v>
      </c>
    </row>
    <row r="58" spans="1:7" x14ac:dyDescent="0.25">
      <c r="A58" s="42" t="str">
        <f t="shared" si="3"/>
        <v>PASAIA</v>
      </c>
      <c r="B58" s="41">
        <f t="shared" si="4"/>
        <v>29</v>
      </c>
      <c r="C58" s="41">
        <f t="shared" si="5"/>
        <v>0</v>
      </c>
      <c r="D58" s="41">
        <f t="shared" si="6"/>
        <v>27</v>
      </c>
      <c r="E58" s="42" t="str">
        <f t="shared" si="2"/>
        <v>ALMERIA</v>
      </c>
      <c r="F58" s="42">
        <f t="shared" si="9"/>
        <v>6343</v>
      </c>
      <c r="G58" s="42">
        <f t="shared" si="8"/>
        <v>7259</v>
      </c>
    </row>
    <row r="59" spans="1:7" x14ac:dyDescent="0.25">
      <c r="A59" s="42" t="str">
        <f t="shared" si="3"/>
        <v>SANTA CRUZ DE TENERIFE</v>
      </c>
      <c r="B59" s="41">
        <f t="shared" si="4"/>
        <v>325708</v>
      </c>
      <c r="C59" s="41">
        <f t="shared" si="5"/>
        <v>309611</v>
      </c>
      <c r="D59" s="41">
        <f t="shared" si="6"/>
        <v>6</v>
      </c>
      <c r="E59" s="42" t="str">
        <f t="shared" si="2"/>
        <v>HUELVA</v>
      </c>
      <c r="F59" s="42">
        <f t="shared" si="9"/>
        <v>5774</v>
      </c>
      <c r="G59" s="42">
        <f t="shared" si="8"/>
        <v>3116</v>
      </c>
    </row>
    <row r="60" spans="1:7" x14ac:dyDescent="0.25">
      <c r="A60" s="42" t="str">
        <f t="shared" si="3"/>
        <v>SANTANDER</v>
      </c>
      <c r="B60" s="41">
        <f t="shared" si="4"/>
        <v>824</v>
      </c>
      <c r="C60" s="41">
        <f t="shared" si="5"/>
        <v>1169</v>
      </c>
      <c r="D60" s="41">
        <f t="shared" si="6"/>
        <v>25</v>
      </c>
      <c r="E60" s="42" t="str">
        <f t="shared" si="2"/>
        <v>A CORUÑA</v>
      </c>
      <c r="F60" s="42">
        <f t="shared" si="9"/>
        <v>1969</v>
      </c>
      <c r="G60" s="42">
        <f t="shared" si="8"/>
        <v>5163</v>
      </c>
    </row>
    <row r="61" spans="1:7" x14ac:dyDescent="0.25">
      <c r="A61" s="42" t="str">
        <f t="shared" si="3"/>
        <v>SEVILLA</v>
      </c>
      <c r="B61" s="41">
        <f t="shared" si="4"/>
        <v>161595</v>
      </c>
      <c r="C61" s="41">
        <f t="shared" si="5"/>
        <v>140404</v>
      </c>
      <c r="D61" s="41">
        <f t="shared" si="6"/>
        <v>9</v>
      </c>
      <c r="E61" s="42" t="str">
        <f t="shared" si="2"/>
        <v>MOTRIL</v>
      </c>
      <c r="F61" s="42">
        <f t="shared" si="9"/>
        <v>1717</v>
      </c>
      <c r="G61" s="42">
        <f t="shared" si="8"/>
        <v>5982</v>
      </c>
    </row>
    <row r="62" spans="1:7" x14ac:dyDescent="0.25">
      <c r="A62" s="42" t="str">
        <f t="shared" si="3"/>
        <v>TARRAGONA</v>
      </c>
      <c r="B62" s="41">
        <f t="shared" si="4"/>
        <v>148636</v>
      </c>
      <c r="C62" s="41">
        <f t="shared" si="5"/>
        <v>147246</v>
      </c>
      <c r="D62" s="41">
        <f t="shared" si="6"/>
        <v>10</v>
      </c>
      <c r="E62" s="42" t="str">
        <f t="shared" si="2"/>
        <v>SANTANDER</v>
      </c>
      <c r="F62" s="42">
        <f t="shared" si="9"/>
        <v>824</v>
      </c>
      <c r="G62" s="42">
        <f t="shared" si="8"/>
        <v>1169</v>
      </c>
    </row>
    <row r="63" spans="1:7" x14ac:dyDescent="0.25">
      <c r="A63" s="42" t="str">
        <f t="shared" si="3"/>
        <v>VALENCIA</v>
      </c>
      <c r="B63" s="41">
        <f t="shared" si="4"/>
        <v>4441949</v>
      </c>
      <c r="C63" s="41">
        <f t="shared" si="5"/>
        <v>4327838</v>
      </c>
      <c r="D63" s="41">
        <f t="shared" si="6"/>
        <v>2</v>
      </c>
      <c r="E63" s="42" t="str">
        <f t="shared" si="2"/>
        <v>FERROL-SAN CIBRAO</v>
      </c>
      <c r="F63" s="42">
        <f t="shared" si="9"/>
        <v>770</v>
      </c>
      <c r="G63" s="42">
        <f t="shared" si="8"/>
        <v>922</v>
      </c>
    </row>
    <row r="64" spans="1:7" x14ac:dyDescent="0.25">
      <c r="A64" s="42" t="str">
        <f t="shared" si="3"/>
        <v>VIGO</v>
      </c>
      <c r="B64" s="41">
        <f t="shared" si="4"/>
        <v>204163</v>
      </c>
      <c r="C64" s="41">
        <f t="shared" si="5"/>
        <v>208556</v>
      </c>
      <c r="D64" s="41">
        <f t="shared" si="6"/>
        <v>8</v>
      </c>
      <c r="E64" s="42" t="str">
        <f t="shared" si="2"/>
        <v>PASAIA</v>
      </c>
      <c r="F64" s="42">
        <f t="shared" si="9"/>
        <v>29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33297</v>
      </c>
      <c r="C65" s="41">
        <f t="shared" si="5"/>
        <v>33153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7"/>
  <sheetViews>
    <sheetView workbookViewId="0">
      <selection activeCell="B35" sqref="B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7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39</v>
      </c>
      <c r="C8" s="38">
        <v>6</v>
      </c>
      <c r="D8" s="38">
        <v>1578</v>
      </c>
      <c r="E8" s="38">
        <v>1524</v>
      </c>
      <c r="F8" s="13">
        <f t="shared" ref="F8:F35" si="0">((E8*100)/D8)-100</f>
        <v>-3.4220532319391594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329208</v>
      </c>
      <c r="C11" s="37">
        <v>307881</v>
      </c>
      <c r="D11" s="37">
        <v>3953017</v>
      </c>
      <c r="E11" s="37">
        <v>4172768</v>
      </c>
      <c r="F11" s="10">
        <f t="shared" si="0"/>
        <v>5.5590704517587426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24</v>
      </c>
      <c r="D12" s="38">
        <v>5</v>
      </c>
      <c r="E12" s="38">
        <v>355</v>
      </c>
      <c r="F12" s="13">
        <f t="shared" si="0"/>
        <v>7000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18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25955</v>
      </c>
      <c r="C14" s="38">
        <v>20135</v>
      </c>
      <c r="D14" s="38">
        <v>276774</v>
      </c>
      <c r="E14" s="38">
        <v>312315</v>
      </c>
      <c r="F14" s="13">
        <f t="shared" si="0"/>
        <v>12.841162825987993</v>
      </c>
      <c r="G14" s="1"/>
      <c r="H14" s="1"/>
      <c r="I14" s="1"/>
    </row>
    <row r="15" spans="1:12" x14ac:dyDescent="0.25">
      <c r="A15" s="8" t="s">
        <v>52</v>
      </c>
      <c r="B15" s="37">
        <v>62</v>
      </c>
      <c r="C15" s="37">
        <v>178</v>
      </c>
      <c r="D15" s="37">
        <v>969</v>
      </c>
      <c r="E15" s="37">
        <v>2065</v>
      </c>
      <c r="F15" s="10">
        <f t="shared" si="0"/>
        <v>113.10629514963881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208</v>
      </c>
      <c r="E16" s="38">
        <v>208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54</v>
      </c>
      <c r="B17" s="37">
        <v>289</v>
      </c>
      <c r="C17" s="37">
        <v>294</v>
      </c>
      <c r="D17" s="37">
        <v>2147</v>
      </c>
      <c r="E17" s="37">
        <v>9000</v>
      </c>
      <c r="F17" s="10">
        <f t="shared" si="0"/>
        <v>319.18956683744761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40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40856</v>
      </c>
      <c r="C22" s="38">
        <v>37903</v>
      </c>
      <c r="D22" s="38">
        <v>602531</v>
      </c>
      <c r="E22" s="38">
        <v>530870</v>
      </c>
      <c r="F22" s="13">
        <f t="shared" si="0"/>
        <v>-11.8933299697443</v>
      </c>
      <c r="G22" s="1"/>
      <c r="H22" s="1"/>
      <c r="I22" s="1"/>
    </row>
    <row r="23" spans="1:9" x14ac:dyDescent="0.25">
      <c r="A23" s="8" t="s">
        <v>60</v>
      </c>
      <c r="B23" s="37">
        <v>34717</v>
      </c>
      <c r="C23" s="37">
        <v>0</v>
      </c>
      <c r="D23" s="37">
        <v>261747</v>
      </c>
      <c r="E23" s="37">
        <v>51261</v>
      </c>
      <c r="F23" s="10">
        <f t="shared" si="0"/>
        <v>-80.415821384772315</v>
      </c>
      <c r="G23" s="1"/>
      <c r="H23" s="1"/>
      <c r="I23" s="1"/>
    </row>
    <row r="24" spans="1:9" x14ac:dyDescent="0.25">
      <c r="A24" s="11" t="s">
        <v>61</v>
      </c>
      <c r="B24" s="38">
        <v>206</v>
      </c>
      <c r="C24" s="38">
        <v>536</v>
      </c>
      <c r="D24" s="38">
        <v>3012</v>
      </c>
      <c r="E24" s="38">
        <v>4209</v>
      </c>
      <c r="F24" s="13">
        <f t="shared" si="0"/>
        <v>39.741035856573717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199</v>
      </c>
      <c r="C28" s="38">
        <v>256</v>
      </c>
      <c r="D28" s="38">
        <v>2925</v>
      </c>
      <c r="E28" s="38">
        <v>3037</v>
      </c>
      <c r="F28" s="13">
        <f t="shared" si="0"/>
        <v>3.8290598290598297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6</v>
      </c>
      <c r="D29" s="37">
        <v>0</v>
      </c>
      <c r="E29" s="37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5493</v>
      </c>
      <c r="C31" s="37">
        <v>2690</v>
      </c>
      <c r="D31" s="37">
        <v>73527</v>
      </c>
      <c r="E31" s="37">
        <v>61884</v>
      </c>
      <c r="F31" s="10">
        <f t="shared" si="0"/>
        <v>-15.83499938797992</v>
      </c>
      <c r="G31" s="1"/>
      <c r="H31" s="1"/>
      <c r="I31" s="1"/>
    </row>
    <row r="32" spans="1:9" x14ac:dyDescent="0.25">
      <c r="A32" s="11" t="s">
        <v>69</v>
      </c>
      <c r="B32" s="38">
        <v>191522</v>
      </c>
      <c r="C32" s="38">
        <v>219343</v>
      </c>
      <c r="D32" s="38">
        <v>2158326</v>
      </c>
      <c r="E32" s="38">
        <v>2456960</v>
      </c>
      <c r="F32" s="13">
        <f t="shared" si="0"/>
        <v>13.836371335933492</v>
      </c>
      <c r="G32" s="1"/>
      <c r="H32" s="1"/>
      <c r="I32" s="1"/>
    </row>
    <row r="33" spans="1:9" x14ac:dyDescent="0.25">
      <c r="A33" s="8" t="s">
        <v>70</v>
      </c>
      <c r="B33" s="37">
        <v>392</v>
      </c>
      <c r="C33" s="37">
        <v>409</v>
      </c>
      <c r="D33" s="37">
        <v>7535</v>
      </c>
      <c r="E33" s="37">
        <v>5769</v>
      </c>
      <c r="F33" s="10">
        <f t="shared" si="0"/>
        <v>-23.437292634372923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628938</v>
      </c>
      <c r="C35" s="15">
        <f t="shared" ref="C35:E35" si="1">SUM(C7:C34)</f>
        <v>589661</v>
      </c>
      <c r="D35" s="15">
        <f t="shared" si="1"/>
        <v>7344359</v>
      </c>
      <c r="E35" s="15">
        <f t="shared" si="1"/>
        <v>7612258</v>
      </c>
      <c r="F35" s="16">
        <f t="shared" si="0"/>
        <v>3.6476838890909278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</v>
      </c>
      <c r="C38" s="41">
        <f>D7</f>
        <v>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4172768</v>
      </c>
      <c r="G38" s="42">
        <f>LOOKUP(E38,$A$38:$A$65,$C$38:$C$65)</f>
        <v>3953017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1524</v>
      </c>
      <c r="C39" s="41">
        <f t="shared" ref="C39:C65" si="5">D8</f>
        <v>1578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2456960</v>
      </c>
      <c r="G39" s="42">
        <f t="shared" ref="G39:G65" si="8">LOOKUP(E39,$A$38:$A$65,$C$38:$C$65)</f>
        <v>2158326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530870</v>
      </c>
      <c r="G40" s="42">
        <f t="shared" si="8"/>
        <v>602531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312315</v>
      </c>
      <c r="G41" s="42">
        <f t="shared" si="8"/>
        <v>276774</v>
      </c>
    </row>
    <row r="42" spans="1:9" x14ac:dyDescent="0.25">
      <c r="A42" s="42" t="str">
        <f t="shared" si="3"/>
        <v>BAHIA DE ALGECIRAS</v>
      </c>
      <c r="B42" s="41">
        <f t="shared" si="4"/>
        <v>4172768</v>
      </c>
      <c r="C42" s="41">
        <f t="shared" si="5"/>
        <v>3953017</v>
      </c>
      <c r="D42" s="41">
        <f t="shared" si="6"/>
        <v>1</v>
      </c>
      <c r="E42" s="42" t="str">
        <f t="shared" si="2"/>
        <v>TARRAGONA</v>
      </c>
      <c r="F42" s="42">
        <f t="shared" si="7"/>
        <v>61884</v>
      </c>
      <c r="G42" s="42">
        <f t="shared" si="8"/>
        <v>73527</v>
      </c>
    </row>
    <row r="43" spans="1:9" x14ac:dyDescent="0.25">
      <c r="A43" s="42" t="str">
        <f t="shared" si="3"/>
        <v>BAHIA DE CADIZ</v>
      </c>
      <c r="B43" s="41">
        <f t="shared" si="4"/>
        <v>355</v>
      </c>
      <c r="C43" s="41">
        <f t="shared" si="5"/>
        <v>5</v>
      </c>
      <c r="D43" s="41">
        <f t="shared" si="6"/>
        <v>13</v>
      </c>
      <c r="E43" s="42" t="str">
        <f t="shared" si="2"/>
        <v>MALAGA</v>
      </c>
      <c r="F43" s="42">
        <f t="shared" si="7"/>
        <v>51261</v>
      </c>
      <c r="G43" s="42">
        <f t="shared" si="8"/>
        <v>261747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18</v>
      </c>
      <c r="D44" s="41">
        <f t="shared" si="6"/>
        <v>28</v>
      </c>
      <c r="E44" s="42" t="str">
        <f t="shared" si="2"/>
        <v>CASTELLON</v>
      </c>
      <c r="F44" s="42">
        <f t="shared" si="7"/>
        <v>9000</v>
      </c>
      <c r="G44" s="42">
        <f t="shared" si="8"/>
        <v>2147</v>
      </c>
    </row>
    <row r="45" spans="1:9" x14ac:dyDescent="0.25">
      <c r="A45" s="42" t="str">
        <f t="shared" si="3"/>
        <v>BARCELONA</v>
      </c>
      <c r="B45" s="41">
        <f t="shared" si="4"/>
        <v>312315</v>
      </c>
      <c r="C45" s="41">
        <f t="shared" si="5"/>
        <v>276774</v>
      </c>
      <c r="D45" s="41">
        <f t="shared" si="6"/>
        <v>4</v>
      </c>
      <c r="E45" s="42" t="str">
        <f t="shared" si="2"/>
        <v>VIGO</v>
      </c>
      <c r="F45" s="42">
        <f t="shared" si="7"/>
        <v>5769</v>
      </c>
      <c r="G45" s="42">
        <f t="shared" si="8"/>
        <v>7535</v>
      </c>
    </row>
    <row r="46" spans="1:9" x14ac:dyDescent="0.25">
      <c r="A46" s="42" t="str">
        <f t="shared" si="3"/>
        <v>BILBAO</v>
      </c>
      <c r="B46" s="41">
        <f t="shared" si="4"/>
        <v>2065</v>
      </c>
      <c r="C46" s="41">
        <f t="shared" si="5"/>
        <v>969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4209</v>
      </c>
      <c r="G46" s="42">
        <f t="shared" si="8"/>
        <v>3012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208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3037</v>
      </c>
      <c r="G47" s="42">
        <f t="shared" si="8"/>
        <v>2925</v>
      </c>
    </row>
    <row r="48" spans="1:9" x14ac:dyDescent="0.25">
      <c r="A48" s="42" t="str">
        <f t="shared" si="3"/>
        <v>CASTELLON</v>
      </c>
      <c r="B48" s="41">
        <f t="shared" si="4"/>
        <v>9000</v>
      </c>
      <c r="C48" s="41">
        <f t="shared" si="5"/>
        <v>2147</v>
      </c>
      <c r="D48" s="41">
        <f t="shared" si="6"/>
        <v>7</v>
      </c>
      <c r="E48" s="42" t="str">
        <f t="shared" si="2"/>
        <v>BILBAO</v>
      </c>
      <c r="F48" s="42">
        <f t="shared" si="7"/>
        <v>2065</v>
      </c>
      <c r="G48" s="42">
        <f t="shared" si="8"/>
        <v>969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1524</v>
      </c>
      <c r="G49" s="42">
        <f t="shared" si="8"/>
        <v>1578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355</v>
      </c>
      <c r="G50" s="42">
        <f t="shared" si="8"/>
        <v>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40</v>
      </c>
      <c r="D51" s="41">
        <f t="shared" si="6"/>
        <v>28</v>
      </c>
      <c r="E51" s="42" t="str">
        <f t="shared" si="2"/>
        <v>CARTAGENA</v>
      </c>
      <c r="F51" s="42">
        <f t="shared" si="7"/>
        <v>208</v>
      </c>
      <c r="G51" s="42">
        <f t="shared" si="8"/>
        <v>208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530870</v>
      </c>
      <c r="C53" s="41">
        <f t="shared" si="5"/>
        <v>602531</v>
      </c>
      <c r="D53" s="41">
        <f t="shared" si="6"/>
        <v>3</v>
      </c>
      <c r="E53" s="42" t="str">
        <f t="shared" si="2"/>
        <v>MOTRIL</v>
      </c>
      <c r="F53" s="42">
        <f t="shared" si="7"/>
        <v>10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51261</v>
      </c>
      <c r="C54" s="41">
        <f t="shared" si="5"/>
        <v>261747</v>
      </c>
      <c r="D54" s="41">
        <f t="shared" si="6"/>
        <v>6</v>
      </c>
      <c r="E54" s="42" t="str">
        <f t="shared" si="2"/>
        <v>A CORUÑA</v>
      </c>
      <c r="F54" s="42">
        <f t="shared" si="7"/>
        <v>7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4209</v>
      </c>
      <c r="C55" s="41">
        <f t="shared" si="5"/>
        <v>3012</v>
      </c>
      <c r="D55" s="41">
        <f t="shared" si="6"/>
        <v>9</v>
      </c>
      <c r="E55" s="42" t="str">
        <f t="shared" si="2"/>
        <v>SANTANDER</v>
      </c>
      <c r="F55" s="42">
        <f t="shared" ref="F55:F65" si="9">LOOKUP(E55,$A$38:$A$65,$B$38:$B$65)</f>
        <v>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3037</v>
      </c>
      <c r="C59" s="41">
        <f t="shared" si="5"/>
        <v>2925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61884</v>
      </c>
      <c r="C62" s="41">
        <f t="shared" si="5"/>
        <v>73527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2456960</v>
      </c>
      <c r="C63" s="41">
        <f t="shared" si="5"/>
        <v>2158326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5769</v>
      </c>
      <c r="C64" s="41">
        <f t="shared" si="5"/>
        <v>7535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16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67"/>
  <sheetViews>
    <sheetView workbookViewId="0">
      <selection activeCell="B28" sqref="B2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66</v>
      </c>
      <c r="C7" s="9">
        <v>0</v>
      </c>
      <c r="D7" s="9">
        <v>1172</v>
      </c>
      <c r="E7" s="9">
        <v>161</v>
      </c>
      <c r="F7" s="10">
        <f>((E7*100)/D7)-100</f>
        <v>-86.262798634812285</v>
      </c>
      <c r="G7" s="1"/>
      <c r="H7" s="1"/>
      <c r="I7" s="1"/>
    </row>
    <row r="8" spans="1:12" x14ac:dyDescent="0.25">
      <c r="A8" s="11" t="s">
        <v>45</v>
      </c>
      <c r="B8" s="12">
        <v>8736</v>
      </c>
      <c r="C8" s="12">
        <v>8520</v>
      </c>
      <c r="D8" s="12">
        <v>116358</v>
      </c>
      <c r="E8" s="12">
        <v>115483</v>
      </c>
      <c r="F8" s="13">
        <f t="shared" ref="F8:F35" si="0">((E8*100)/D8)-100</f>
        <v>-0.75198954949379981</v>
      </c>
      <c r="G8" s="1"/>
      <c r="H8" s="1"/>
      <c r="I8" s="1"/>
    </row>
    <row r="9" spans="1:12" x14ac:dyDescent="0.25">
      <c r="A9" s="8" t="s">
        <v>46</v>
      </c>
      <c r="B9" s="9">
        <v>200</v>
      </c>
      <c r="C9" s="9">
        <v>346</v>
      </c>
      <c r="D9" s="9">
        <v>3487</v>
      </c>
      <c r="E9" s="9">
        <v>2812</v>
      </c>
      <c r="F9" s="10">
        <f t="shared" si="0"/>
        <v>-19.357613994837976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46</v>
      </c>
      <c r="C11" s="9">
        <v>396</v>
      </c>
      <c r="D11" s="9">
        <v>417</v>
      </c>
      <c r="E11" s="9">
        <v>4126</v>
      </c>
      <c r="F11" s="10">
        <f t="shared" si="0"/>
        <v>889.44844124700239</v>
      </c>
      <c r="G11" s="1"/>
      <c r="H11" s="1"/>
      <c r="I11" s="1"/>
    </row>
    <row r="12" spans="1:12" x14ac:dyDescent="0.25">
      <c r="A12" s="11" t="s">
        <v>49</v>
      </c>
      <c r="B12" s="12">
        <v>3854</v>
      </c>
      <c r="C12" s="12">
        <v>2818</v>
      </c>
      <c r="D12" s="12">
        <v>33252</v>
      </c>
      <c r="E12" s="12">
        <v>32826</v>
      </c>
      <c r="F12" s="13">
        <f t="shared" si="0"/>
        <v>-1.2811259473114376</v>
      </c>
      <c r="G12" s="1"/>
      <c r="H12" s="1"/>
      <c r="I12" s="1"/>
    </row>
    <row r="13" spans="1:12" x14ac:dyDescent="0.25">
      <c r="A13" s="8" t="s">
        <v>50</v>
      </c>
      <c r="B13" s="9">
        <v>4408</v>
      </c>
      <c r="C13" s="9">
        <v>5387</v>
      </c>
      <c r="D13" s="9">
        <v>61517</v>
      </c>
      <c r="E13" s="9">
        <v>69637</v>
      </c>
      <c r="F13" s="10">
        <f t="shared" si="0"/>
        <v>13.199603361672388</v>
      </c>
      <c r="G13" s="1"/>
      <c r="H13" s="1"/>
      <c r="I13" s="1"/>
    </row>
    <row r="14" spans="1:12" x14ac:dyDescent="0.25">
      <c r="A14" s="11" t="s">
        <v>51</v>
      </c>
      <c r="B14" s="12">
        <v>13226</v>
      </c>
      <c r="C14" s="12">
        <v>15266</v>
      </c>
      <c r="D14" s="12">
        <v>178491</v>
      </c>
      <c r="E14" s="12">
        <v>196265</v>
      </c>
      <c r="F14" s="13">
        <f t="shared" si="0"/>
        <v>9.9579250494422666</v>
      </c>
      <c r="G14" s="1"/>
      <c r="H14" s="1"/>
      <c r="I14" s="1"/>
    </row>
    <row r="15" spans="1:12" x14ac:dyDescent="0.25">
      <c r="A15" s="8" t="s">
        <v>52</v>
      </c>
      <c r="B15" s="9">
        <v>5621</v>
      </c>
      <c r="C15" s="9">
        <v>5730</v>
      </c>
      <c r="D15" s="9">
        <v>65628</v>
      </c>
      <c r="E15" s="9">
        <v>70337</v>
      </c>
      <c r="F15" s="10">
        <f t="shared" si="0"/>
        <v>7.1752910343146254</v>
      </c>
      <c r="G15" s="1"/>
      <c r="H15" s="1"/>
      <c r="I15" s="1"/>
    </row>
    <row r="16" spans="1:12" x14ac:dyDescent="0.25">
      <c r="A16" s="11" t="s">
        <v>53</v>
      </c>
      <c r="B16" s="12">
        <v>1921</v>
      </c>
      <c r="C16" s="12">
        <v>1503</v>
      </c>
      <c r="D16" s="12">
        <v>21168</v>
      </c>
      <c r="E16" s="12">
        <v>26583</v>
      </c>
      <c r="F16" s="13">
        <f t="shared" si="0"/>
        <v>25.581065759637184</v>
      </c>
      <c r="G16" s="1"/>
      <c r="H16" s="1"/>
      <c r="I16" s="1"/>
    </row>
    <row r="17" spans="1:9" x14ac:dyDescent="0.25">
      <c r="A17" s="8" t="s">
        <v>54</v>
      </c>
      <c r="B17" s="9">
        <v>82</v>
      </c>
      <c r="C17" s="9">
        <v>1013</v>
      </c>
      <c r="D17" s="9">
        <v>4305</v>
      </c>
      <c r="E17" s="9">
        <v>8242</v>
      </c>
      <c r="F17" s="10">
        <f t="shared" si="0"/>
        <v>91.451800232288036</v>
      </c>
      <c r="G17" s="1"/>
      <c r="H17" s="1"/>
      <c r="I17" s="1"/>
    </row>
    <row r="18" spans="1:9" x14ac:dyDescent="0.25">
      <c r="A18" s="11" t="s">
        <v>55</v>
      </c>
      <c r="B18" s="12">
        <v>1661</v>
      </c>
      <c r="C18" s="12">
        <v>1315</v>
      </c>
      <c r="D18" s="12">
        <v>19006</v>
      </c>
      <c r="E18" s="12">
        <v>19356</v>
      </c>
      <c r="F18" s="13">
        <f t="shared" si="0"/>
        <v>1.8415237293486229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1275</v>
      </c>
      <c r="C20" s="12">
        <v>395</v>
      </c>
      <c r="D20" s="12">
        <v>10682</v>
      </c>
      <c r="E20" s="12">
        <v>7425</v>
      </c>
      <c r="F20" s="13">
        <f t="shared" si="0"/>
        <v>-30.490544841789927</v>
      </c>
      <c r="G20" s="1"/>
      <c r="H20" s="1"/>
      <c r="I20" s="1"/>
    </row>
    <row r="21" spans="1:9" x14ac:dyDescent="0.25">
      <c r="A21" s="8" t="s">
        <v>58</v>
      </c>
      <c r="B21" s="9">
        <v>422</v>
      </c>
      <c r="C21" s="9">
        <v>194</v>
      </c>
      <c r="D21" s="9">
        <v>1691</v>
      </c>
      <c r="E21" s="9">
        <v>967</v>
      </c>
      <c r="F21" s="10">
        <f t="shared" si="0"/>
        <v>-42.814902424600831</v>
      </c>
      <c r="G21" s="1"/>
      <c r="H21" s="1"/>
      <c r="I21" s="1"/>
    </row>
    <row r="22" spans="1:9" x14ac:dyDescent="0.25">
      <c r="A22" s="11" t="s">
        <v>59</v>
      </c>
      <c r="B22" s="12">
        <v>29748</v>
      </c>
      <c r="C22" s="12">
        <v>33888</v>
      </c>
      <c r="D22" s="12">
        <v>343564</v>
      </c>
      <c r="E22" s="12">
        <v>377300</v>
      </c>
      <c r="F22" s="13">
        <f t="shared" si="0"/>
        <v>9.8194222910432956</v>
      </c>
      <c r="G22" s="1"/>
      <c r="H22" s="1"/>
      <c r="I22" s="1"/>
    </row>
    <row r="23" spans="1:9" x14ac:dyDescent="0.25">
      <c r="A23" s="8" t="s">
        <v>60</v>
      </c>
      <c r="B23" s="9">
        <v>1151</v>
      </c>
      <c r="C23" s="9">
        <v>1444</v>
      </c>
      <c r="D23" s="9">
        <v>13426</v>
      </c>
      <c r="E23" s="9">
        <v>14354</v>
      </c>
      <c r="F23" s="10">
        <f t="shared" si="0"/>
        <v>6.9119618650379806</v>
      </c>
      <c r="G23" s="1"/>
      <c r="H23" s="1"/>
      <c r="I23" s="1"/>
    </row>
    <row r="24" spans="1:9" x14ac:dyDescent="0.25">
      <c r="A24" s="11" t="s">
        <v>61</v>
      </c>
      <c r="B24" s="12">
        <v>1431</v>
      </c>
      <c r="C24" s="12">
        <v>584</v>
      </c>
      <c r="D24" s="12">
        <v>8225</v>
      </c>
      <c r="E24" s="12">
        <v>7736</v>
      </c>
      <c r="F24" s="13">
        <f t="shared" si="0"/>
        <v>-5.9452887537993888</v>
      </c>
      <c r="G24" s="1"/>
      <c r="H24" s="1"/>
      <c r="I24" s="1"/>
    </row>
    <row r="25" spans="1:9" x14ac:dyDescent="0.25">
      <c r="A25" s="8" t="s">
        <v>62</v>
      </c>
      <c r="B25" s="9">
        <v>1912</v>
      </c>
      <c r="C25" s="9">
        <v>1582</v>
      </c>
      <c r="D25" s="9">
        <v>21673</v>
      </c>
      <c r="E25" s="9">
        <v>22898</v>
      </c>
      <c r="F25" s="10">
        <f t="shared" si="0"/>
        <v>5.6521939740691209</v>
      </c>
      <c r="G25" s="1"/>
      <c r="H25" s="1"/>
      <c r="I25" s="1"/>
    </row>
    <row r="26" spans="1:9" x14ac:dyDescent="0.25">
      <c r="A26" s="11" t="s">
        <v>63</v>
      </c>
      <c r="B26" s="12">
        <v>132</v>
      </c>
      <c r="C26" s="12">
        <v>0</v>
      </c>
      <c r="D26" s="12">
        <v>1169</v>
      </c>
      <c r="E26" s="12">
        <v>350</v>
      </c>
      <c r="F26" s="13">
        <f t="shared" si="0"/>
        <v>-70.059880239520965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23478</v>
      </c>
      <c r="C28" s="12">
        <v>25536</v>
      </c>
      <c r="D28" s="12">
        <v>273112</v>
      </c>
      <c r="E28" s="12">
        <v>289711</v>
      </c>
      <c r="F28" s="13">
        <f t="shared" si="0"/>
        <v>6.0777263540232553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11738</v>
      </c>
      <c r="C30" s="12">
        <v>12859</v>
      </c>
      <c r="D30" s="12">
        <v>127636</v>
      </c>
      <c r="E30" s="12">
        <v>145733</v>
      </c>
      <c r="F30" s="13">
        <f t="shared" si="0"/>
        <v>14.178601648437748</v>
      </c>
      <c r="G30" s="1"/>
      <c r="H30" s="1"/>
      <c r="I30" s="1"/>
    </row>
    <row r="31" spans="1:9" x14ac:dyDescent="0.25">
      <c r="A31" s="8" t="s">
        <v>68</v>
      </c>
      <c r="B31" s="9">
        <v>972</v>
      </c>
      <c r="C31" s="9">
        <v>524</v>
      </c>
      <c r="D31" s="9">
        <v>14268</v>
      </c>
      <c r="E31" s="9">
        <v>10185</v>
      </c>
      <c r="F31" s="10">
        <f t="shared" si="0"/>
        <v>-28.616484440706472</v>
      </c>
      <c r="G31" s="1"/>
      <c r="H31" s="1"/>
      <c r="I31" s="1"/>
    </row>
    <row r="32" spans="1:9" x14ac:dyDescent="0.25">
      <c r="A32" s="11" t="s">
        <v>69</v>
      </c>
      <c r="B32" s="12">
        <v>13385</v>
      </c>
      <c r="C32" s="12">
        <v>10840</v>
      </c>
      <c r="D32" s="12">
        <v>144262</v>
      </c>
      <c r="E32" s="12">
        <v>162306</v>
      </c>
      <c r="F32" s="13">
        <f t="shared" si="0"/>
        <v>12.507798311405637</v>
      </c>
      <c r="G32" s="1"/>
      <c r="H32" s="1"/>
      <c r="I32" s="1"/>
    </row>
    <row r="33" spans="1:9" x14ac:dyDescent="0.25">
      <c r="A33" s="8" t="s">
        <v>70</v>
      </c>
      <c r="B33" s="9">
        <v>2926</v>
      </c>
      <c r="C33" s="9">
        <v>2516</v>
      </c>
      <c r="D33" s="9">
        <v>27694</v>
      </c>
      <c r="E33" s="9">
        <v>27172</v>
      </c>
      <c r="F33" s="10">
        <f t="shared" si="0"/>
        <v>-1.884884812594791</v>
      </c>
      <c r="G33" s="1"/>
      <c r="H33" s="1"/>
      <c r="I33" s="1"/>
    </row>
    <row r="34" spans="1:9" x14ac:dyDescent="0.25">
      <c r="A34" s="11" t="s">
        <v>71</v>
      </c>
      <c r="B34" s="12">
        <v>3145</v>
      </c>
      <c r="C34" s="12">
        <v>2220</v>
      </c>
      <c r="D34" s="12">
        <v>31985</v>
      </c>
      <c r="E34" s="12">
        <v>32525</v>
      </c>
      <c r="F34" s="13">
        <f t="shared" si="0"/>
        <v>1.6882913865874656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131536</v>
      </c>
      <c r="C35" s="15">
        <f t="shared" ref="C35:E35" si="1">SUM(C7:C34)</f>
        <v>134876</v>
      </c>
      <c r="D35" s="15">
        <f t="shared" si="1"/>
        <v>1524228</v>
      </c>
      <c r="E35" s="15">
        <f t="shared" si="1"/>
        <v>1644490</v>
      </c>
      <c r="F35" s="16">
        <f t="shared" si="0"/>
        <v>7.8900269513484886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161</v>
      </c>
      <c r="C38" s="41">
        <f>D7</f>
        <v>1172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377300</v>
      </c>
      <c r="G38" s="42">
        <f>LOOKUP(E38,$A$38:$A$65,$C$38:$C$65)</f>
        <v>343564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115483</v>
      </c>
      <c r="C39" s="41">
        <f t="shared" ref="C39:C65" si="5">D8</f>
        <v>116358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289711</v>
      </c>
      <c r="G39" s="42">
        <f t="shared" ref="G39:G65" si="8">LOOKUP(E39,$A$38:$A$65,$C$38:$C$65)</f>
        <v>273112</v>
      </c>
    </row>
    <row r="40" spans="1:9" x14ac:dyDescent="0.25">
      <c r="A40" s="42" t="str">
        <f t="shared" si="3"/>
        <v>ALMERIA</v>
      </c>
      <c r="B40" s="41">
        <f t="shared" si="4"/>
        <v>2812</v>
      </c>
      <c r="C40" s="41">
        <f t="shared" si="5"/>
        <v>3487</v>
      </c>
      <c r="D40" s="41">
        <f t="shared" si="6"/>
        <v>21</v>
      </c>
      <c r="E40" s="42" t="str">
        <f t="shared" si="2"/>
        <v>BARCELONA</v>
      </c>
      <c r="F40" s="42">
        <f t="shared" si="7"/>
        <v>196265</v>
      </c>
      <c r="G40" s="42">
        <f t="shared" si="8"/>
        <v>178491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162306</v>
      </c>
      <c r="G41" s="42">
        <f t="shared" si="8"/>
        <v>144262</v>
      </c>
    </row>
    <row r="42" spans="1:9" x14ac:dyDescent="0.25">
      <c r="A42" s="42" t="str">
        <f t="shared" si="3"/>
        <v>BAHIA DE ALGECIRAS</v>
      </c>
      <c r="B42" s="41">
        <f t="shared" si="4"/>
        <v>4126</v>
      </c>
      <c r="C42" s="41">
        <f t="shared" si="5"/>
        <v>417</v>
      </c>
      <c r="D42" s="41">
        <f t="shared" si="6"/>
        <v>20</v>
      </c>
      <c r="E42" s="42" t="str">
        <f t="shared" si="2"/>
        <v>SEVILLA</v>
      </c>
      <c r="F42" s="42">
        <f t="shared" si="7"/>
        <v>145733</v>
      </c>
      <c r="G42" s="42">
        <f t="shared" si="8"/>
        <v>127636</v>
      </c>
    </row>
    <row r="43" spans="1:9" x14ac:dyDescent="0.25">
      <c r="A43" s="42" t="str">
        <f t="shared" si="3"/>
        <v>BAHIA DE CADIZ</v>
      </c>
      <c r="B43" s="41">
        <f t="shared" si="4"/>
        <v>32826</v>
      </c>
      <c r="C43" s="41">
        <f t="shared" si="5"/>
        <v>33252</v>
      </c>
      <c r="D43" s="41">
        <f t="shared" si="6"/>
        <v>9</v>
      </c>
      <c r="E43" s="42" t="str">
        <f t="shared" si="2"/>
        <v>ALICANTE</v>
      </c>
      <c r="F43" s="42">
        <f t="shared" si="7"/>
        <v>115483</v>
      </c>
      <c r="G43" s="42">
        <f t="shared" si="8"/>
        <v>116358</v>
      </c>
    </row>
    <row r="44" spans="1:9" x14ac:dyDescent="0.25">
      <c r="A44" s="42" t="str">
        <f t="shared" si="3"/>
        <v>BALEARES</v>
      </c>
      <c r="B44" s="41">
        <f t="shared" si="4"/>
        <v>69637</v>
      </c>
      <c r="C44" s="41">
        <f t="shared" si="5"/>
        <v>61517</v>
      </c>
      <c r="D44" s="41">
        <f t="shared" si="6"/>
        <v>8</v>
      </c>
      <c r="E44" s="42" t="str">
        <f t="shared" si="2"/>
        <v>BILBAO</v>
      </c>
      <c r="F44" s="42">
        <f t="shared" si="7"/>
        <v>70337</v>
      </c>
      <c r="G44" s="42">
        <f t="shared" si="8"/>
        <v>65628</v>
      </c>
    </row>
    <row r="45" spans="1:9" x14ac:dyDescent="0.25">
      <c r="A45" s="42" t="str">
        <f t="shared" si="3"/>
        <v>BARCELONA</v>
      </c>
      <c r="B45" s="41">
        <f t="shared" si="4"/>
        <v>196265</v>
      </c>
      <c r="C45" s="41">
        <f t="shared" si="5"/>
        <v>178491</v>
      </c>
      <c r="D45" s="41">
        <f t="shared" si="6"/>
        <v>3</v>
      </c>
      <c r="E45" s="42" t="str">
        <f t="shared" si="2"/>
        <v>BALEARES</v>
      </c>
      <c r="F45" s="42">
        <f t="shared" si="7"/>
        <v>69637</v>
      </c>
      <c r="G45" s="42">
        <f t="shared" si="8"/>
        <v>61517</v>
      </c>
    </row>
    <row r="46" spans="1:9" x14ac:dyDescent="0.25">
      <c r="A46" s="42" t="str">
        <f t="shared" si="3"/>
        <v>BILBAO</v>
      </c>
      <c r="B46" s="41">
        <f t="shared" si="4"/>
        <v>70337</v>
      </c>
      <c r="C46" s="41">
        <f t="shared" si="5"/>
        <v>65628</v>
      </c>
      <c r="D46" s="41">
        <f t="shared" si="6"/>
        <v>7</v>
      </c>
      <c r="E46" s="42" t="str">
        <f t="shared" si="2"/>
        <v>BAHIA DE CADIZ</v>
      </c>
      <c r="F46" s="42">
        <f t="shared" si="7"/>
        <v>32826</v>
      </c>
      <c r="G46" s="42">
        <f t="shared" si="8"/>
        <v>33252</v>
      </c>
    </row>
    <row r="47" spans="1:9" x14ac:dyDescent="0.25">
      <c r="A47" s="42" t="str">
        <f t="shared" si="3"/>
        <v>CARTAGENA</v>
      </c>
      <c r="B47" s="41">
        <f t="shared" si="4"/>
        <v>26583</v>
      </c>
      <c r="C47" s="41">
        <f t="shared" si="5"/>
        <v>21168</v>
      </c>
      <c r="D47" s="41">
        <f t="shared" si="6"/>
        <v>12</v>
      </c>
      <c r="E47" s="42" t="str">
        <f t="shared" si="2"/>
        <v>VILAGARCIA</v>
      </c>
      <c r="F47" s="42">
        <f t="shared" si="7"/>
        <v>32525</v>
      </c>
      <c r="G47" s="42">
        <f t="shared" si="8"/>
        <v>31985</v>
      </c>
    </row>
    <row r="48" spans="1:9" x14ac:dyDescent="0.25">
      <c r="A48" s="42" t="str">
        <f t="shared" si="3"/>
        <v>CASTELLON</v>
      </c>
      <c r="B48" s="41">
        <f t="shared" si="4"/>
        <v>8242</v>
      </c>
      <c r="C48" s="41">
        <f t="shared" si="5"/>
        <v>4305</v>
      </c>
      <c r="D48" s="41">
        <f t="shared" si="6"/>
        <v>17</v>
      </c>
      <c r="E48" s="42" t="str">
        <f t="shared" si="2"/>
        <v>VIGO</v>
      </c>
      <c r="F48" s="42">
        <f t="shared" si="7"/>
        <v>27172</v>
      </c>
      <c r="G48" s="42">
        <f t="shared" si="8"/>
        <v>27694</v>
      </c>
    </row>
    <row r="49" spans="1:7" x14ac:dyDescent="0.25">
      <c r="A49" s="42" t="str">
        <f t="shared" si="3"/>
        <v>CEUTA</v>
      </c>
      <c r="B49" s="41">
        <f t="shared" si="4"/>
        <v>19356</v>
      </c>
      <c r="C49" s="41">
        <f t="shared" si="5"/>
        <v>19006</v>
      </c>
      <c r="D49" s="41">
        <f t="shared" si="6"/>
        <v>14</v>
      </c>
      <c r="E49" s="42" t="str">
        <f t="shared" si="2"/>
        <v>CARTAGENA</v>
      </c>
      <c r="F49" s="42">
        <f t="shared" si="7"/>
        <v>26583</v>
      </c>
      <c r="G49" s="42">
        <f t="shared" si="8"/>
        <v>21168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22898</v>
      </c>
      <c r="G50" s="42">
        <f t="shared" si="8"/>
        <v>21673</v>
      </c>
    </row>
    <row r="51" spans="1:7" x14ac:dyDescent="0.25">
      <c r="A51" s="42" t="str">
        <f t="shared" si="3"/>
        <v>GIJON</v>
      </c>
      <c r="B51" s="41">
        <f t="shared" si="4"/>
        <v>7425</v>
      </c>
      <c r="C51" s="41">
        <f t="shared" si="5"/>
        <v>10682</v>
      </c>
      <c r="D51" s="41">
        <f t="shared" si="6"/>
        <v>19</v>
      </c>
      <c r="E51" s="42" t="str">
        <f t="shared" si="2"/>
        <v>CEUTA</v>
      </c>
      <c r="F51" s="42">
        <f t="shared" si="7"/>
        <v>19356</v>
      </c>
      <c r="G51" s="42">
        <f t="shared" si="8"/>
        <v>19006</v>
      </c>
    </row>
    <row r="52" spans="1:7" x14ac:dyDescent="0.25">
      <c r="A52" s="42" t="str">
        <f t="shared" si="3"/>
        <v>HUELVA</v>
      </c>
      <c r="B52" s="41">
        <f t="shared" si="4"/>
        <v>967</v>
      </c>
      <c r="C52" s="41">
        <f t="shared" si="5"/>
        <v>1691</v>
      </c>
      <c r="D52" s="41">
        <f t="shared" si="6"/>
        <v>22</v>
      </c>
      <c r="E52" s="42" t="str">
        <f t="shared" si="2"/>
        <v>MALAGA</v>
      </c>
      <c r="F52" s="42">
        <f t="shared" si="7"/>
        <v>14354</v>
      </c>
      <c r="G52" s="42">
        <f t="shared" si="8"/>
        <v>13426</v>
      </c>
    </row>
    <row r="53" spans="1:7" x14ac:dyDescent="0.25">
      <c r="A53" s="42" t="str">
        <f t="shared" si="3"/>
        <v>LAS PALMAS</v>
      </c>
      <c r="B53" s="41">
        <f t="shared" si="4"/>
        <v>377300</v>
      </c>
      <c r="C53" s="41">
        <f t="shared" si="5"/>
        <v>343564</v>
      </c>
      <c r="D53" s="41">
        <f t="shared" si="6"/>
        <v>1</v>
      </c>
      <c r="E53" s="42" t="str">
        <f t="shared" si="2"/>
        <v>TARRAGONA</v>
      </c>
      <c r="F53" s="42">
        <f t="shared" si="7"/>
        <v>10185</v>
      </c>
      <c r="G53" s="42">
        <f t="shared" si="8"/>
        <v>14268</v>
      </c>
    </row>
    <row r="54" spans="1:7" x14ac:dyDescent="0.25">
      <c r="A54" s="42" t="str">
        <f t="shared" si="3"/>
        <v>MALAGA</v>
      </c>
      <c r="B54" s="41">
        <f t="shared" si="4"/>
        <v>14354</v>
      </c>
      <c r="C54" s="41">
        <f t="shared" si="5"/>
        <v>13426</v>
      </c>
      <c r="D54" s="41">
        <f t="shared" si="6"/>
        <v>15</v>
      </c>
      <c r="E54" s="42" t="str">
        <f t="shared" si="2"/>
        <v>CASTELLON</v>
      </c>
      <c r="F54" s="42">
        <f t="shared" si="7"/>
        <v>8242</v>
      </c>
      <c r="G54" s="42">
        <f t="shared" si="8"/>
        <v>4305</v>
      </c>
    </row>
    <row r="55" spans="1:7" x14ac:dyDescent="0.25">
      <c r="A55" s="42" t="str">
        <f t="shared" si="3"/>
        <v>MARIN Y RIA DE PONTEVEDRA</v>
      </c>
      <c r="B55" s="41">
        <f t="shared" si="4"/>
        <v>7736</v>
      </c>
      <c r="C55" s="41">
        <f t="shared" si="5"/>
        <v>8225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7736</v>
      </c>
      <c r="G55" s="42">
        <f t="shared" si="8"/>
        <v>8225</v>
      </c>
    </row>
    <row r="56" spans="1:7" x14ac:dyDescent="0.25">
      <c r="A56" s="42" t="str">
        <f t="shared" si="3"/>
        <v>MELILLA</v>
      </c>
      <c r="B56" s="41">
        <f t="shared" si="4"/>
        <v>22898</v>
      </c>
      <c r="C56" s="41">
        <f t="shared" si="5"/>
        <v>21673</v>
      </c>
      <c r="D56" s="41">
        <f t="shared" si="6"/>
        <v>13</v>
      </c>
      <c r="E56" s="42" t="str">
        <f t="shared" si="2"/>
        <v>GIJON</v>
      </c>
      <c r="F56" s="42">
        <f t="shared" si="7"/>
        <v>7425</v>
      </c>
      <c r="G56" s="42">
        <f t="shared" si="8"/>
        <v>10682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1169</v>
      </c>
      <c r="D57" s="41">
        <f t="shared" si="6"/>
        <v>23</v>
      </c>
      <c r="E57" s="42" t="str">
        <f t="shared" si="2"/>
        <v>BAHIA DE ALGECIRAS</v>
      </c>
      <c r="F57" s="42">
        <f t="shared" si="7"/>
        <v>4126</v>
      </c>
      <c r="G57" s="42">
        <f t="shared" si="8"/>
        <v>417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2812</v>
      </c>
      <c r="G58" s="42">
        <f t="shared" si="8"/>
        <v>3487</v>
      </c>
    </row>
    <row r="59" spans="1:7" x14ac:dyDescent="0.25">
      <c r="A59" s="42" t="str">
        <f t="shared" si="3"/>
        <v>SANTA CRUZ DE TENERIFE</v>
      </c>
      <c r="B59" s="41">
        <f t="shared" si="4"/>
        <v>289711</v>
      </c>
      <c r="C59" s="41">
        <f t="shared" si="5"/>
        <v>273112</v>
      </c>
      <c r="D59" s="41">
        <f t="shared" si="6"/>
        <v>2</v>
      </c>
      <c r="E59" s="42" t="str">
        <f t="shared" si="2"/>
        <v>HUELVA</v>
      </c>
      <c r="F59" s="42">
        <f t="shared" si="7"/>
        <v>967</v>
      </c>
      <c r="G59" s="42">
        <f t="shared" si="8"/>
        <v>1691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1169</v>
      </c>
    </row>
    <row r="61" spans="1:7" x14ac:dyDescent="0.25">
      <c r="A61" s="42" t="str">
        <f t="shared" si="3"/>
        <v>SEVILLA</v>
      </c>
      <c r="B61" s="41">
        <f t="shared" si="4"/>
        <v>145733</v>
      </c>
      <c r="C61" s="41">
        <f t="shared" si="5"/>
        <v>127636</v>
      </c>
      <c r="D61" s="41">
        <f t="shared" si="6"/>
        <v>5</v>
      </c>
      <c r="E61" s="42" t="str">
        <f t="shared" si="2"/>
        <v>A CORUÑA</v>
      </c>
      <c r="F61" s="42">
        <f t="shared" si="7"/>
        <v>161</v>
      </c>
      <c r="G61" s="42">
        <f t="shared" si="8"/>
        <v>1172</v>
      </c>
    </row>
    <row r="62" spans="1:7" x14ac:dyDescent="0.25">
      <c r="A62" s="42" t="str">
        <f t="shared" si="3"/>
        <v>TARRAGONA</v>
      </c>
      <c r="B62" s="41">
        <f t="shared" si="4"/>
        <v>10185</v>
      </c>
      <c r="C62" s="41">
        <f t="shared" si="5"/>
        <v>14268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162306</v>
      </c>
      <c r="C63" s="41">
        <f t="shared" si="5"/>
        <v>144262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27172</v>
      </c>
      <c r="C64" s="41">
        <f t="shared" si="5"/>
        <v>27694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32525</v>
      </c>
      <c r="C65" s="41">
        <f t="shared" si="5"/>
        <v>31985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67"/>
  <sheetViews>
    <sheetView workbookViewId="0">
      <selection activeCell="F1" sqref="F1:L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100" t="s">
        <v>96</v>
      </c>
      <c r="G1" s="101"/>
      <c r="H1" s="101"/>
      <c r="I1" s="101"/>
      <c r="J1" s="101"/>
      <c r="K1" s="101"/>
      <c r="L1" s="101"/>
    </row>
    <row r="2" spans="1:12" s="2" customFormat="1" ht="21" x14ac:dyDescent="0.35">
      <c r="F2" s="101"/>
      <c r="G2" s="101"/>
      <c r="H2" s="101"/>
      <c r="I2" s="101"/>
      <c r="J2" s="101"/>
      <c r="K2" s="101"/>
      <c r="L2" s="101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152</v>
      </c>
      <c r="C7" s="9">
        <v>0</v>
      </c>
      <c r="D7" s="9">
        <v>3991</v>
      </c>
      <c r="E7" s="9">
        <v>1801</v>
      </c>
      <c r="F7" s="10">
        <f>((E7*100)/D7)-100</f>
        <v>-54.873465296918063</v>
      </c>
      <c r="G7" s="1"/>
      <c r="H7" s="1"/>
      <c r="I7" s="1"/>
    </row>
    <row r="8" spans="1:12" x14ac:dyDescent="0.25">
      <c r="A8" s="11" t="s">
        <v>45</v>
      </c>
      <c r="B8" s="12">
        <v>2412</v>
      </c>
      <c r="C8" s="12">
        <v>1314</v>
      </c>
      <c r="D8" s="12">
        <v>30199</v>
      </c>
      <c r="E8" s="12">
        <v>22265</v>
      </c>
      <c r="F8" s="13">
        <f t="shared" ref="F8:F35" si="0">((E8*100)/D8)-100</f>
        <v>-26.272393125600189</v>
      </c>
      <c r="G8" s="1"/>
      <c r="H8" s="1"/>
      <c r="I8" s="1"/>
    </row>
    <row r="9" spans="1:12" x14ac:dyDescent="0.25">
      <c r="A9" s="8" t="s">
        <v>46</v>
      </c>
      <c r="B9" s="9">
        <v>389</v>
      </c>
      <c r="C9" s="9">
        <v>162</v>
      </c>
      <c r="D9" s="9">
        <v>3772</v>
      </c>
      <c r="E9" s="9">
        <v>3531</v>
      </c>
      <c r="F9" s="10">
        <f t="shared" si="0"/>
        <v>-6.3891834570519563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26751</v>
      </c>
      <c r="C11" s="9">
        <v>25609</v>
      </c>
      <c r="D11" s="9">
        <v>389559</v>
      </c>
      <c r="E11" s="9">
        <v>380311</v>
      </c>
      <c r="F11" s="10">
        <f t="shared" si="0"/>
        <v>-2.3739664595093473</v>
      </c>
      <c r="G11" s="1"/>
      <c r="H11" s="1"/>
      <c r="I11" s="1"/>
    </row>
    <row r="12" spans="1:12" x14ac:dyDescent="0.25">
      <c r="A12" s="11" t="s">
        <v>49</v>
      </c>
      <c r="B12" s="12">
        <v>4929</v>
      </c>
      <c r="C12" s="12">
        <v>3454</v>
      </c>
      <c r="D12" s="12">
        <v>59076</v>
      </c>
      <c r="E12" s="12">
        <v>52281</v>
      </c>
      <c r="F12" s="13">
        <f t="shared" si="0"/>
        <v>-11.502132845825713</v>
      </c>
      <c r="G12" s="1"/>
      <c r="H12" s="1"/>
      <c r="I12" s="1"/>
    </row>
    <row r="13" spans="1:12" x14ac:dyDescent="0.25">
      <c r="A13" s="8" t="s">
        <v>50</v>
      </c>
      <c r="B13" s="9">
        <v>1</v>
      </c>
      <c r="C13" s="9">
        <v>0</v>
      </c>
      <c r="D13" s="9">
        <v>30</v>
      </c>
      <c r="E13" s="9">
        <v>50</v>
      </c>
      <c r="F13" s="10">
        <f t="shared" si="0"/>
        <v>66.666666666666657</v>
      </c>
      <c r="G13" s="1"/>
      <c r="H13" s="1"/>
      <c r="I13" s="1"/>
    </row>
    <row r="14" spans="1:12" x14ac:dyDescent="0.25">
      <c r="A14" s="11" t="s">
        <v>51</v>
      </c>
      <c r="B14" s="12">
        <v>100483</v>
      </c>
      <c r="C14" s="12">
        <v>119720</v>
      </c>
      <c r="D14" s="12">
        <v>1263504</v>
      </c>
      <c r="E14" s="12">
        <v>1384829</v>
      </c>
      <c r="F14" s="13">
        <f t="shared" si="0"/>
        <v>9.6022648127746351</v>
      </c>
      <c r="G14" s="1"/>
      <c r="H14" s="1"/>
      <c r="I14" s="1"/>
    </row>
    <row r="15" spans="1:12" x14ac:dyDescent="0.25">
      <c r="A15" s="8" t="s">
        <v>52</v>
      </c>
      <c r="B15" s="9">
        <v>50124</v>
      </c>
      <c r="C15" s="9">
        <v>54941</v>
      </c>
      <c r="D15" s="9">
        <v>540229</v>
      </c>
      <c r="E15" s="9">
        <v>558484</v>
      </c>
      <c r="F15" s="10">
        <f t="shared" si="0"/>
        <v>3.3791225572858963</v>
      </c>
      <c r="G15" s="1"/>
      <c r="H15" s="1"/>
      <c r="I15" s="1"/>
    </row>
    <row r="16" spans="1:12" x14ac:dyDescent="0.25">
      <c r="A16" s="11" t="s">
        <v>53</v>
      </c>
      <c r="B16" s="12">
        <v>6620</v>
      </c>
      <c r="C16" s="12">
        <v>3645</v>
      </c>
      <c r="D16" s="12">
        <v>59579</v>
      </c>
      <c r="E16" s="12">
        <v>62321</v>
      </c>
      <c r="F16" s="13">
        <f t="shared" si="0"/>
        <v>4.6022927541583414</v>
      </c>
      <c r="G16" s="1"/>
      <c r="H16" s="1"/>
      <c r="I16" s="1"/>
    </row>
    <row r="17" spans="1:9" x14ac:dyDescent="0.25">
      <c r="A17" s="8" t="s">
        <v>54</v>
      </c>
      <c r="B17" s="9">
        <v>16791</v>
      </c>
      <c r="C17" s="9">
        <v>14030</v>
      </c>
      <c r="D17" s="9">
        <v>187517</v>
      </c>
      <c r="E17" s="9">
        <v>189309</v>
      </c>
      <c r="F17" s="10">
        <f t="shared" si="0"/>
        <v>0.95564668803362451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21</v>
      </c>
      <c r="E18" s="12">
        <v>27</v>
      </c>
      <c r="F18" s="13">
        <f t="shared" si="0"/>
        <v>28.571428571428584</v>
      </c>
      <c r="G18" s="1"/>
      <c r="H18" s="1"/>
      <c r="I18" s="1"/>
    </row>
    <row r="19" spans="1:9" x14ac:dyDescent="0.25">
      <c r="A19" s="8" t="s">
        <v>56</v>
      </c>
      <c r="B19" s="9">
        <v>96</v>
      </c>
      <c r="C19" s="9">
        <v>18</v>
      </c>
      <c r="D19" s="9">
        <v>882</v>
      </c>
      <c r="E19" s="9">
        <v>770</v>
      </c>
      <c r="F19" s="10">
        <f t="shared" si="0"/>
        <v>-12.698412698412696</v>
      </c>
      <c r="G19" s="1"/>
      <c r="H19" s="1"/>
      <c r="I19" s="1"/>
    </row>
    <row r="20" spans="1:9" x14ac:dyDescent="0.25">
      <c r="A20" s="11" t="s">
        <v>57</v>
      </c>
      <c r="B20" s="12">
        <v>3790</v>
      </c>
      <c r="C20" s="12">
        <v>3696</v>
      </c>
      <c r="D20" s="12">
        <v>51684</v>
      </c>
      <c r="E20" s="12">
        <v>46122</v>
      </c>
      <c r="F20" s="13">
        <f t="shared" si="0"/>
        <v>-10.76155096354772</v>
      </c>
      <c r="G20" s="1"/>
      <c r="H20" s="1"/>
      <c r="I20" s="1"/>
    </row>
    <row r="21" spans="1:9" x14ac:dyDescent="0.25">
      <c r="A21" s="8" t="s">
        <v>58</v>
      </c>
      <c r="B21" s="9">
        <v>913</v>
      </c>
      <c r="C21" s="9">
        <v>612</v>
      </c>
      <c r="D21" s="9">
        <v>1556</v>
      </c>
      <c r="E21" s="9">
        <v>4807</v>
      </c>
      <c r="F21" s="10">
        <f t="shared" si="0"/>
        <v>208.93316195372751</v>
      </c>
      <c r="G21" s="1"/>
      <c r="H21" s="1"/>
      <c r="I21" s="1"/>
    </row>
    <row r="22" spans="1:9" x14ac:dyDescent="0.25">
      <c r="A22" s="11" t="s">
        <v>59</v>
      </c>
      <c r="B22" s="12">
        <v>5557</v>
      </c>
      <c r="C22" s="12">
        <v>5326</v>
      </c>
      <c r="D22" s="12">
        <v>71305</v>
      </c>
      <c r="E22" s="12">
        <v>68489</v>
      </c>
      <c r="F22" s="13">
        <f t="shared" si="0"/>
        <v>-3.9492321716569734</v>
      </c>
      <c r="G22" s="1"/>
      <c r="H22" s="1"/>
      <c r="I22" s="1"/>
    </row>
    <row r="23" spans="1:9" x14ac:dyDescent="0.25">
      <c r="A23" s="8" t="s">
        <v>60</v>
      </c>
      <c r="B23" s="9">
        <v>1564</v>
      </c>
      <c r="C23" s="9">
        <v>1287</v>
      </c>
      <c r="D23" s="9">
        <v>21177</v>
      </c>
      <c r="E23" s="9">
        <v>22374</v>
      </c>
      <c r="F23" s="10">
        <f t="shared" si="0"/>
        <v>5.652358691032731</v>
      </c>
      <c r="G23" s="1"/>
      <c r="H23" s="1"/>
      <c r="I23" s="1"/>
    </row>
    <row r="24" spans="1:9" x14ac:dyDescent="0.25">
      <c r="A24" s="11" t="s">
        <v>61</v>
      </c>
      <c r="B24" s="12">
        <v>1312</v>
      </c>
      <c r="C24" s="12">
        <v>1889</v>
      </c>
      <c r="D24" s="12">
        <v>19006</v>
      </c>
      <c r="E24" s="12">
        <v>17623</v>
      </c>
      <c r="F24" s="13">
        <f t="shared" si="0"/>
        <v>-7.2766494791118532</v>
      </c>
      <c r="G24" s="1"/>
      <c r="H24" s="1"/>
      <c r="I24" s="1"/>
    </row>
    <row r="25" spans="1:9" x14ac:dyDescent="0.25">
      <c r="A25" s="8" t="s">
        <v>62</v>
      </c>
      <c r="B25" s="9">
        <v>1107</v>
      </c>
      <c r="C25" s="9">
        <v>729</v>
      </c>
      <c r="D25" s="9">
        <v>14127</v>
      </c>
      <c r="E25" s="9">
        <v>12068</v>
      </c>
      <c r="F25" s="10">
        <f t="shared" si="0"/>
        <v>-14.574927443901743</v>
      </c>
      <c r="G25" s="1"/>
      <c r="H25" s="1"/>
      <c r="I25" s="1"/>
    </row>
    <row r="26" spans="1:9" x14ac:dyDescent="0.25">
      <c r="A26" s="11" t="s">
        <v>63</v>
      </c>
      <c r="B26" s="12">
        <v>327</v>
      </c>
      <c r="C26" s="12">
        <v>0</v>
      </c>
      <c r="D26" s="12">
        <v>4813</v>
      </c>
      <c r="E26" s="12">
        <v>1357</v>
      </c>
      <c r="F26" s="13">
        <f t="shared" si="0"/>
        <v>-71.805526698524829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3201</v>
      </c>
      <c r="C28" s="12">
        <v>3047</v>
      </c>
      <c r="D28" s="12">
        <v>32906</v>
      </c>
      <c r="E28" s="12">
        <v>32960</v>
      </c>
      <c r="F28" s="13">
        <f t="shared" si="0"/>
        <v>0.1641038108551669</v>
      </c>
      <c r="G28" s="1"/>
      <c r="H28" s="1"/>
      <c r="I28" s="1"/>
    </row>
    <row r="29" spans="1:9" x14ac:dyDescent="0.25">
      <c r="A29" s="8" t="s">
        <v>66</v>
      </c>
      <c r="B29" s="9">
        <v>116</v>
      </c>
      <c r="C29" s="9">
        <v>115</v>
      </c>
      <c r="D29" s="9">
        <v>1169</v>
      </c>
      <c r="E29" s="9">
        <v>818</v>
      </c>
      <c r="F29" s="10">
        <f t="shared" si="0"/>
        <v>-30.025662959794701</v>
      </c>
      <c r="G29" s="1"/>
      <c r="H29" s="1"/>
      <c r="I29" s="1"/>
    </row>
    <row r="30" spans="1:9" x14ac:dyDescent="0.25">
      <c r="A30" s="11" t="s">
        <v>67</v>
      </c>
      <c r="B30" s="12">
        <v>843</v>
      </c>
      <c r="C30" s="12">
        <v>829</v>
      </c>
      <c r="D30" s="12">
        <v>12768</v>
      </c>
      <c r="E30" s="12">
        <v>15862</v>
      </c>
      <c r="F30" s="13">
        <f t="shared" si="0"/>
        <v>24.232456140350877</v>
      </c>
      <c r="G30" s="1"/>
      <c r="H30" s="1"/>
      <c r="I30" s="1"/>
    </row>
    <row r="31" spans="1:9" x14ac:dyDescent="0.25">
      <c r="A31" s="8" t="s">
        <v>68</v>
      </c>
      <c r="B31" s="9">
        <v>4777</v>
      </c>
      <c r="C31" s="9">
        <v>4854</v>
      </c>
      <c r="D31" s="9">
        <v>59759</v>
      </c>
      <c r="E31" s="9">
        <v>76567</v>
      </c>
      <c r="F31" s="10">
        <f t="shared" si="0"/>
        <v>28.12630733446008</v>
      </c>
      <c r="G31" s="1"/>
      <c r="H31" s="1"/>
      <c r="I31" s="1"/>
    </row>
    <row r="32" spans="1:9" x14ac:dyDescent="0.25">
      <c r="A32" s="11" t="s">
        <v>69</v>
      </c>
      <c r="B32" s="12">
        <v>151347</v>
      </c>
      <c r="C32" s="12">
        <v>158389</v>
      </c>
      <c r="D32" s="12">
        <v>2025250</v>
      </c>
      <c r="E32" s="12">
        <v>1822683</v>
      </c>
      <c r="F32" s="13">
        <f t="shared" si="0"/>
        <v>-10.002073818047151</v>
      </c>
      <c r="G32" s="1"/>
      <c r="H32" s="1"/>
      <c r="I32" s="1"/>
    </row>
    <row r="33" spans="1:9" x14ac:dyDescent="0.25">
      <c r="A33" s="8" t="s">
        <v>70</v>
      </c>
      <c r="B33" s="9">
        <v>13376</v>
      </c>
      <c r="C33" s="9">
        <v>14697</v>
      </c>
      <c r="D33" s="9">
        <v>173326</v>
      </c>
      <c r="E33" s="9">
        <v>171222</v>
      </c>
      <c r="F33" s="10">
        <f t="shared" si="0"/>
        <v>-1.2138975110485433</v>
      </c>
      <c r="G33" s="1"/>
      <c r="H33" s="1"/>
      <c r="I33" s="1"/>
    </row>
    <row r="34" spans="1:9" x14ac:dyDescent="0.25">
      <c r="A34" s="11" t="s">
        <v>71</v>
      </c>
      <c r="B34" s="12">
        <v>143</v>
      </c>
      <c r="C34" s="12">
        <v>54</v>
      </c>
      <c r="D34" s="12">
        <v>1168</v>
      </c>
      <c r="E34" s="12">
        <v>762</v>
      </c>
      <c r="F34" s="13">
        <f t="shared" si="0"/>
        <v>-34.760273972602747</v>
      </c>
      <c r="G34" s="1"/>
      <c r="H34" s="1"/>
      <c r="I34" s="1"/>
    </row>
    <row r="35" spans="1:9" x14ac:dyDescent="0.25">
      <c r="A35" s="14" t="s">
        <v>72</v>
      </c>
      <c r="B35" s="15">
        <f>SUM(B7:B34)</f>
        <v>397121</v>
      </c>
      <c r="C35" s="15">
        <f t="shared" ref="C35:E35" si="1">SUM(C7:C34)</f>
        <v>418417</v>
      </c>
      <c r="D35" s="15">
        <f t="shared" si="1"/>
        <v>5028375</v>
      </c>
      <c r="E35" s="15">
        <f t="shared" si="1"/>
        <v>4949693</v>
      </c>
      <c r="F35" s="16">
        <f t="shared" si="0"/>
        <v>-1.5647599870733586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1801</v>
      </c>
      <c r="C38" s="41">
        <f>D7</f>
        <v>3991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1822683</v>
      </c>
      <c r="G38" s="42">
        <f>LOOKUP(E38,$A$38:$A$65,$C$38:$C$65)</f>
        <v>2025250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22265</v>
      </c>
      <c r="C39" s="41">
        <f t="shared" ref="C39:C65" si="5">D8</f>
        <v>30199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1384829</v>
      </c>
      <c r="G39" s="42">
        <f t="shared" ref="G39:G65" si="8">LOOKUP(E39,$A$38:$A$65,$C$38:$C$65)</f>
        <v>1263504</v>
      </c>
    </row>
    <row r="40" spans="1:9" x14ac:dyDescent="0.25">
      <c r="A40" s="42" t="str">
        <f t="shared" si="3"/>
        <v>ALMERIA</v>
      </c>
      <c r="B40" s="41">
        <f t="shared" si="4"/>
        <v>3531</v>
      </c>
      <c r="C40" s="41">
        <f t="shared" si="5"/>
        <v>3772</v>
      </c>
      <c r="D40" s="41">
        <f t="shared" si="6"/>
        <v>19</v>
      </c>
      <c r="E40" s="42" t="str">
        <f t="shared" si="2"/>
        <v>BILBAO</v>
      </c>
      <c r="F40" s="42">
        <f t="shared" si="7"/>
        <v>558484</v>
      </c>
      <c r="G40" s="42">
        <f t="shared" si="8"/>
        <v>540229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380311</v>
      </c>
      <c r="G41" s="42">
        <f t="shared" si="8"/>
        <v>389559</v>
      </c>
    </row>
    <row r="42" spans="1:9" x14ac:dyDescent="0.25">
      <c r="A42" s="42" t="str">
        <f t="shared" si="3"/>
        <v>BAHIA DE ALGECIRAS</v>
      </c>
      <c r="B42" s="41">
        <f t="shared" si="4"/>
        <v>380311</v>
      </c>
      <c r="C42" s="41">
        <f t="shared" si="5"/>
        <v>389559</v>
      </c>
      <c r="D42" s="41">
        <f t="shared" si="6"/>
        <v>4</v>
      </c>
      <c r="E42" s="42" t="str">
        <f t="shared" si="2"/>
        <v>CASTELLON</v>
      </c>
      <c r="F42" s="42">
        <f t="shared" si="7"/>
        <v>189309</v>
      </c>
      <c r="G42" s="42">
        <f t="shared" si="8"/>
        <v>187517</v>
      </c>
    </row>
    <row r="43" spans="1:9" x14ac:dyDescent="0.25">
      <c r="A43" s="42" t="str">
        <f t="shared" si="3"/>
        <v>BAHIA DE CADIZ</v>
      </c>
      <c r="B43" s="41">
        <f t="shared" si="4"/>
        <v>52281</v>
      </c>
      <c r="C43" s="41">
        <f t="shared" si="5"/>
        <v>59076</v>
      </c>
      <c r="D43" s="41">
        <f t="shared" si="6"/>
        <v>10</v>
      </c>
      <c r="E43" s="42" t="str">
        <f t="shared" si="2"/>
        <v>VIGO</v>
      </c>
      <c r="F43" s="42">
        <f t="shared" si="7"/>
        <v>171222</v>
      </c>
      <c r="G43" s="42">
        <f t="shared" si="8"/>
        <v>173326</v>
      </c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30</v>
      </c>
      <c r="D44" s="41">
        <f t="shared" si="6"/>
        <v>25</v>
      </c>
      <c r="E44" s="42" t="str">
        <f t="shared" si="2"/>
        <v>TARRAGONA</v>
      </c>
      <c r="F44" s="42">
        <f t="shared" si="7"/>
        <v>76567</v>
      </c>
      <c r="G44" s="42">
        <f t="shared" si="8"/>
        <v>59759</v>
      </c>
    </row>
    <row r="45" spans="1:9" x14ac:dyDescent="0.25">
      <c r="A45" s="42" t="str">
        <f t="shared" si="3"/>
        <v>BARCELONA</v>
      </c>
      <c r="B45" s="41">
        <f t="shared" si="4"/>
        <v>1384829</v>
      </c>
      <c r="C45" s="41">
        <f t="shared" si="5"/>
        <v>1263504</v>
      </c>
      <c r="D45" s="41">
        <f t="shared" si="6"/>
        <v>2</v>
      </c>
      <c r="E45" s="42" t="str">
        <f t="shared" si="2"/>
        <v>LAS PALMAS</v>
      </c>
      <c r="F45" s="42">
        <f t="shared" si="7"/>
        <v>68489</v>
      </c>
      <c r="G45" s="42">
        <f t="shared" si="8"/>
        <v>71305</v>
      </c>
    </row>
    <row r="46" spans="1:9" x14ac:dyDescent="0.25">
      <c r="A46" s="42" t="str">
        <f t="shared" si="3"/>
        <v>BILBAO</v>
      </c>
      <c r="B46" s="41">
        <f t="shared" si="4"/>
        <v>558484</v>
      </c>
      <c r="C46" s="41">
        <f t="shared" si="5"/>
        <v>540229</v>
      </c>
      <c r="D46" s="41">
        <f t="shared" si="6"/>
        <v>3</v>
      </c>
      <c r="E46" s="42" t="str">
        <f t="shared" si="2"/>
        <v>CARTAGENA</v>
      </c>
      <c r="F46" s="42">
        <f t="shared" si="7"/>
        <v>62321</v>
      </c>
      <c r="G46" s="42">
        <f t="shared" si="8"/>
        <v>59579</v>
      </c>
    </row>
    <row r="47" spans="1:9" x14ac:dyDescent="0.25">
      <c r="A47" s="42" t="str">
        <f t="shared" si="3"/>
        <v>CARTAGENA</v>
      </c>
      <c r="B47" s="41">
        <f t="shared" si="4"/>
        <v>62321</v>
      </c>
      <c r="C47" s="41">
        <f t="shared" si="5"/>
        <v>59579</v>
      </c>
      <c r="D47" s="41">
        <f t="shared" si="6"/>
        <v>9</v>
      </c>
      <c r="E47" s="42" t="str">
        <f t="shared" si="2"/>
        <v>BAHIA DE CADIZ</v>
      </c>
      <c r="F47" s="42">
        <f t="shared" si="7"/>
        <v>52281</v>
      </c>
      <c r="G47" s="42">
        <f t="shared" si="8"/>
        <v>59076</v>
      </c>
    </row>
    <row r="48" spans="1:9" x14ac:dyDescent="0.25">
      <c r="A48" s="42" t="str">
        <f t="shared" si="3"/>
        <v>CASTELLON</v>
      </c>
      <c r="B48" s="41">
        <f t="shared" si="4"/>
        <v>189309</v>
      </c>
      <c r="C48" s="41">
        <f t="shared" si="5"/>
        <v>187517</v>
      </c>
      <c r="D48" s="41">
        <f t="shared" si="6"/>
        <v>5</v>
      </c>
      <c r="E48" s="42" t="str">
        <f t="shared" si="2"/>
        <v>GIJON</v>
      </c>
      <c r="F48" s="42">
        <f t="shared" si="7"/>
        <v>46122</v>
      </c>
      <c r="G48" s="42">
        <f t="shared" si="8"/>
        <v>51684</v>
      </c>
    </row>
    <row r="49" spans="1:7" x14ac:dyDescent="0.25">
      <c r="A49" s="42" t="str">
        <f t="shared" si="3"/>
        <v>CEUTA</v>
      </c>
      <c r="B49" s="41">
        <f t="shared" si="4"/>
        <v>27</v>
      </c>
      <c r="C49" s="41">
        <f t="shared" si="5"/>
        <v>21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32960</v>
      </c>
      <c r="G49" s="42">
        <f t="shared" si="8"/>
        <v>32906</v>
      </c>
    </row>
    <row r="50" spans="1:7" x14ac:dyDescent="0.25">
      <c r="A50" s="42" t="str">
        <f t="shared" si="3"/>
        <v>FERROL-SAN CIBRAO</v>
      </c>
      <c r="B50" s="41">
        <f t="shared" si="4"/>
        <v>770</v>
      </c>
      <c r="C50" s="41">
        <f t="shared" si="5"/>
        <v>882</v>
      </c>
      <c r="D50" s="41">
        <f t="shared" si="6"/>
        <v>23</v>
      </c>
      <c r="E50" s="42" t="str">
        <f t="shared" si="2"/>
        <v>MALAGA</v>
      </c>
      <c r="F50" s="42">
        <f t="shared" si="7"/>
        <v>22374</v>
      </c>
      <c r="G50" s="42">
        <f t="shared" si="8"/>
        <v>21177</v>
      </c>
    </row>
    <row r="51" spans="1:7" x14ac:dyDescent="0.25">
      <c r="A51" s="42" t="str">
        <f t="shared" si="3"/>
        <v>GIJON</v>
      </c>
      <c r="B51" s="41">
        <f t="shared" si="4"/>
        <v>46122</v>
      </c>
      <c r="C51" s="41">
        <f t="shared" si="5"/>
        <v>51684</v>
      </c>
      <c r="D51" s="41">
        <f t="shared" si="6"/>
        <v>11</v>
      </c>
      <c r="E51" s="42" t="str">
        <f t="shared" si="2"/>
        <v>ALICANTE</v>
      </c>
      <c r="F51" s="42">
        <f t="shared" si="7"/>
        <v>22265</v>
      </c>
      <c r="G51" s="42">
        <f t="shared" si="8"/>
        <v>30199</v>
      </c>
    </row>
    <row r="52" spans="1:7" x14ac:dyDescent="0.25">
      <c r="A52" s="42" t="str">
        <f t="shared" si="3"/>
        <v>HUELVA</v>
      </c>
      <c r="B52" s="41">
        <f t="shared" si="4"/>
        <v>4807</v>
      </c>
      <c r="C52" s="41">
        <f t="shared" si="5"/>
        <v>1556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17623</v>
      </c>
      <c r="G52" s="42">
        <f t="shared" si="8"/>
        <v>19006</v>
      </c>
    </row>
    <row r="53" spans="1:7" x14ac:dyDescent="0.25">
      <c r="A53" s="42" t="str">
        <f t="shared" si="3"/>
        <v>LAS PALMAS</v>
      </c>
      <c r="B53" s="41">
        <f t="shared" si="4"/>
        <v>68489</v>
      </c>
      <c r="C53" s="41">
        <f t="shared" si="5"/>
        <v>71305</v>
      </c>
      <c r="D53" s="41">
        <f t="shared" si="6"/>
        <v>8</v>
      </c>
      <c r="E53" s="42" t="str">
        <f t="shared" si="2"/>
        <v>SEVILLA</v>
      </c>
      <c r="F53" s="42">
        <f t="shared" si="7"/>
        <v>15862</v>
      </c>
      <c r="G53" s="42">
        <f t="shared" si="8"/>
        <v>12768</v>
      </c>
    </row>
    <row r="54" spans="1:7" x14ac:dyDescent="0.25">
      <c r="A54" s="42" t="str">
        <f t="shared" si="3"/>
        <v>MALAGA</v>
      </c>
      <c r="B54" s="41">
        <f t="shared" si="4"/>
        <v>22374</v>
      </c>
      <c r="C54" s="41">
        <f t="shared" si="5"/>
        <v>21177</v>
      </c>
      <c r="D54" s="41">
        <f t="shared" si="6"/>
        <v>13</v>
      </c>
      <c r="E54" s="42" t="str">
        <f t="shared" si="2"/>
        <v>MELILLA</v>
      </c>
      <c r="F54" s="42">
        <f t="shared" si="7"/>
        <v>12068</v>
      </c>
      <c r="G54" s="42">
        <f t="shared" si="8"/>
        <v>14127</v>
      </c>
    </row>
    <row r="55" spans="1:7" x14ac:dyDescent="0.25">
      <c r="A55" s="42" t="str">
        <f t="shared" si="3"/>
        <v>MARIN Y RIA DE PONTEVEDRA</v>
      </c>
      <c r="B55" s="41">
        <f t="shared" si="4"/>
        <v>17623</v>
      </c>
      <c r="C55" s="41">
        <f t="shared" si="5"/>
        <v>19006</v>
      </c>
      <c r="D55" s="41">
        <f t="shared" si="6"/>
        <v>15</v>
      </c>
      <c r="E55" s="42" t="str">
        <f t="shared" si="2"/>
        <v>HUELVA</v>
      </c>
      <c r="F55" s="42">
        <f t="shared" si="7"/>
        <v>4807</v>
      </c>
      <c r="G55" s="42">
        <f t="shared" si="8"/>
        <v>1556</v>
      </c>
    </row>
    <row r="56" spans="1:7" x14ac:dyDescent="0.25">
      <c r="A56" s="42" t="str">
        <f t="shared" si="3"/>
        <v>MELILLA</v>
      </c>
      <c r="B56" s="41">
        <f t="shared" si="4"/>
        <v>12068</v>
      </c>
      <c r="C56" s="41">
        <f t="shared" si="5"/>
        <v>14127</v>
      </c>
      <c r="D56" s="41">
        <f t="shared" si="6"/>
        <v>17</v>
      </c>
      <c r="E56" s="42" t="str">
        <f t="shared" si="2"/>
        <v>ALMERIA</v>
      </c>
      <c r="F56" s="42">
        <f t="shared" si="7"/>
        <v>3531</v>
      </c>
      <c r="G56" s="42">
        <f t="shared" si="8"/>
        <v>3772</v>
      </c>
    </row>
    <row r="57" spans="1:7" x14ac:dyDescent="0.25">
      <c r="A57" s="42" t="str">
        <f t="shared" si="3"/>
        <v>MOTRIL</v>
      </c>
      <c r="B57" s="41">
        <f t="shared" si="4"/>
        <v>1357</v>
      </c>
      <c r="C57" s="41">
        <f t="shared" si="5"/>
        <v>4813</v>
      </c>
      <c r="D57" s="41">
        <f t="shared" si="6"/>
        <v>21</v>
      </c>
      <c r="E57" s="42" t="str">
        <f t="shared" si="2"/>
        <v>A CORUÑA</v>
      </c>
      <c r="F57" s="42">
        <f t="shared" si="7"/>
        <v>1801</v>
      </c>
      <c r="G57" s="42">
        <f t="shared" si="8"/>
        <v>3991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1357</v>
      </c>
      <c r="G58" s="42">
        <f t="shared" si="8"/>
        <v>4813</v>
      </c>
    </row>
    <row r="59" spans="1:7" x14ac:dyDescent="0.25">
      <c r="A59" s="42" t="str">
        <f t="shared" si="3"/>
        <v>SANTA CRUZ DE TENERIFE</v>
      </c>
      <c r="B59" s="41">
        <f t="shared" si="4"/>
        <v>32960</v>
      </c>
      <c r="C59" s="41">
        <f t="shared" si="5"/>
        <v>32906</v>
      </c>
      <c r="D59" s="41">
        <f t="shared" si="6"/>
        <v>12</v>
      </c>
      <c r="E59" s="42" t="str">
        <f t="shared" si="2"/>
        <v>SANTANDER</v>
      </c>
      <c r="F59" s="42">
        <f t="shared" si="7"/>
        <v>818</v>
      </c>
      <c r="G59" s="42">
        <f t="shared" si="8"/>
        <v>1169</v>
      </c>
    </row>
    <row r="60" spans="1:7" x14ac:dyDescent="0.25">
      <c r="A60" s="42" t="str">
        <f t="shared" si="3"/>
        <v>SANTANDER</v>
      </c>
      <c r="B60" s="41">
        <f t="shared" si="4"/>
        <v>818</v>
      </c>
      <c r="C60" s="41">
        <f t="shared" si="5"/>
        <v>1169</v>
      </c>
      <c r="D60" s="41">
        <f t="shared" si="6"/>
        <v>22</v>
      </c>
      <c r="E60" s="42" t="str">
        <f t="shared" si="2"/>
        <v>FERROL-SAN CIBRAO</v>
      </c>
      <c r="F60" s="42">
        <f t="shared" si="7"/>
        <v>770</v>
      </c>
      <c r="G60" s="42">
        <f t="shared" si="8"/>
        <v>882</v>
      </c>
    </row>
    <row r="61" spans="1:7" x14ac:dyDescent="0.25">
      <c r="A61" s="42" t="str">
        <f t="shared" si="3"/>
        <v>SEVILLA</v>
      </c>
      <c r="B61" s="41">
        <f t="shared" si="4"/>
        <v>15862</v>
      </c>
      <c r="C61" s="41">
        <f t="shared" si="5"/>
        <v>12768</v>
      </c>
      <c r="D61" s="41">
        <f t="shared" si="6"/>
        <v>16</v>
      </c>
      <c r="E61" s="42" t="str">
        <f t="shared" si="2"/>
        <v>VILAGARCIA</v>
      </c>
      <c r="F61" s="42">
        <f t="shared" si="7"/>
        <v>762</v>
      </c>
      <c r="G61" s="42">
        <f t="shared" si="8"/>
        <v>1168</v>
      </c>
    </row>
    <row r="62" spans="1:7" x14ac:dyDescent="0.25">
      <c r="A62" s="42" t="str">
        <f t="shared" si="3"/>
        <v>TARRAGONA</v>
      </c>
      <c r="B62" s="41">
        <f t="shared" si="4"/>
        <v>76567</v>
      </c>
      <c r="C62" s="41">
        <f t="shared" si="5"/>
        <v>59759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30</v>
      </c>
    </row>
    <row r="63" spans="1:7" x14ac:dyDescent="0.25">
      <c r="A63" s="42" t="str">
        <f t="shared" si="3"/>
        <v>VALENCIA</v>
      </c>
      <c r="B63" s="41">
        <f t="shared" si="4"/>
        <v>1822683</v>
      </c>
      <c r="C63" s="41">
        <f t="shared" si="5"/>
        <v>2025250</v>
      </c>
      <c r="D63" s="41">
        <f t="shared" si="6"/>
        <v>1</v>
      </c>
      <c r="E63" s="42" t="str">
        <f t="shared" si="2"/>
        <v>CEUTA</v>
      </c>
      <c r="F63" s="42">
        <f t="shared" si="7"/>
        <v>27</v>
      </c>
      <c r="G63" s="42">
        <f t="shared" si="8"/>
        <v>21</v>
      </c>
    </row>
    <row r="64" spans="1:7" x14ac:dyDescent="0.25">
      <c r="A64" s="42" t="str">
        <f t="shared" si="3"/>
        <v>VIGO</v>
      </c>
      <c r="B64" s="41">
        <f t="shared" si="4"/>
        <v>171222</v>
      </c>
      <c r="C64" s="41">
        <f t="shared" si="5"/>
        <v>173326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762</v>
      </c>
      <c r="C65" s="41">
        <f t="shared" si="5"/>
        <v>1168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4">
    <mergeCell ref="A5:A6"/>
    <mergeCell ref="B5:C5"/>
    <mergeCell ref="D5:F5"/>
    <mergeCell ref="F1:L2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67"/>
  <sheetViews>
    <sheetView workbookViewId="0">
      <selection activeCell="M1" sqref="A1:M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218</v>
      </c>
      <c r="C7" s="9">
        <v>0</v>
      </c>
      <c r="D7" s="9">
        <v>5163</v>
      </c>
      <c r="E7" s="9">
        <v>1962</v>
      </c>
      <c r="F7" s="10">
        <f>((E7*100)/D7)-100</f>
        <v>-61.998837884950611</v>
      </c>
      <c r="G7" s="1"/>
      <c r="H7" s="1"/>
      <c r="I7" s="1"/>
    </row>
    <row r="8" spans="1:12" x14ac:dyDescent="0.25">
      <c r="A8" s="11" t="s">
        <v>45</v>
      </c>
      <c r="B8" s="12">
        <v>11148</v>
      </c>
      <c r="C8" s="12">
        <v>9834</v>
      </c>
      <c r="D8" s="12">
        <v>146557</v>
      </c>
      <c r="E8" s="12">
        <v>137748</v>
      </c>
      <c r="F8" s="13">
        <f t="shared" ref="F8:F35" si="0">((E8*100)/D8)-100</f>
        <v>-6.0106306761191917</v>
      </c>
      <c r="G8" s="1"/>
      <c r="H8" s="1"/>
      <c r="I8" s="1"/>
    </row>
    <row r="9" spans="1:12" x14ac:dyDescent="0.25">
      <c r="A9" s="8" t="s">
        <v>46</v>
      </c>
      <c r="B9" s="9">
        <v>589</v>
      </c>
      <c r="C9" s="9">
        <v>508</v>
      </c>
      <c r="D9" s="9">
        <v>7259</v>
      </c>
      <c r="E9" s="9">
        <v>6343</v>
      </c>
      <c r="F9" s="10">
        <f t="shared" si="0"/>
        <v>-12.618818019010888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26797</v>
      </c>
      <c r="C11" s="9">
        <v>26005</v>
      </c>
      <c r="D11" s="9">
        <v>389976</v>
      </c>
      <c r="E11" s="9">
        <v>384437</v>
      </c>
      <c r="F11" s="10">
        <f t="shared" si="0"/>
        <v>-1.4203438160296997</v>
      </c>
      <c r="G11" s="1"/>
      <c r="H11" s="1"/>
      <c r="I11" s="1"/>
    </row>
    <row r="12" spans="1:12" x14ac:dyDescent="0.25">
      <c r="A12" s="11" t="s">
        <v>49</v>
      </c>
      <c r="B12" s="12">
        <v>8783</v>
      </c>
      <c r="C12" s="12">
        <v>6272</v>
      </c>
      <c r="D12" s="12">
        <v>92327</v>
      </c>
      <c r="E12" s="12">
        <v>85107</v>
      </c>
      <c r="F12" s="13">
        <f t="shared" si="0"/>
        <v>-7.8200309768540137</v>
      </c>
      <c r="G12" s="1"/>
      <c r="H12" s="1"/>
      <c r="I12" s="1"/>
    </row>
    <row r="13" spans="1:12" x14ac:dyDescent="0.25">
      <c r="A13" s="8" t="s">
        <v>50</v>
      </c>
      <c r="B13" s="9">
        <v>4409</v>
      </c>
      <c r="C13" s="9">
        <v>5387</v>
      </c>
      <c r="D13" s="9">
        <v>61547</v>
      </c>
      <c r="E13" s="9">
        <v>69687</v>
      </c>
      <c r="F13" s="10">
        <f t="shared" si="0"/>
        <v>13.225664938989709</v>
      </c>
      <c r="G13" s="1"/>
      <c r="H13" s="1"/>
      <c r="I13" s="1"/>
    </row>
    <row r="14" spans="1:12" x14ac:dyDescent="0.25">
      <c r="A14" s="11" t="s">
        <v>51</v>
      </c>
      <c r="B14" s="12">
        <v>113709</v>
      </c>
      <c r="C14" s="12">
        <v>134986</v>
      </c>
      <c r="D14" s="12">
        <v>1442005</v>
      </c>
      <c r="E14" s="12">
        <v>1581102</v>
      </c>
      <c r="F14" s="13">
        <f t="shared" si="0"/>
        <v>9.6460830579644323</v>
      </c>
      <c r="G14" s="1"/>
      <c r="H14" s="1"/>
      <c r="I14" s="1"/>
    </row>
    <row r="15" spans="1:12" x14ac:dyDescent="0.25">
      <c r="A15" s="8" t="s">
        <v>52</v>
      </c>
      <c r="B15" s="9">
        <v>55745</v>
      </c>
      <c r="C15" s="9">
        <v>60671</v>
      </c>
      <c r="D15" s="9">
        <v>605857</v>
      </c>
      <c r="E15" s="9">
        <v>628821</v>
      </c>
      <c r="F15" s="10">
        <f t="shared" si="0"/>
        <v>3.7903333624931292</v>
      </c>
      <c r="G15" s="1"/>
      <c r="H15" s="1"/>
      <c r="I15" s="1"/>
    </row>
    <row r="16" spans="1:12" x14ac:dyDescent="0.25">
      <c r="A16" s="11" t="s">
        <v>53</v>
      </c>
      <c r="B16" s="12">
        <v>8541</v>
      </c>
      <c r="C16" s="12">
        <v>5148</v>
      </c>
      <c r="D16" s="12">
        <v>80747</v>
      </c>
      <c r="E16" s="12">
        <v>88904</v>
      </c>
      <c r="F16" s="13">
        <f t="shared" si="0"/>
        <v>10.101923291267781</v>
      </c>
      <c r="G16" s="1"/>
      <c r="H16" s="1"/>
      <c r="I16" s="1"/>
    </row>
    <row r="17" spans="1:9" x14ac:dyDescent="0.25">
      <c r="A17" s="8" t="s">
        <v>54</v>
      </c>
      <c r="B17" s="9">
        <v>16873</v>
      </c>
      <c r="C17" s="9">
        <v>15043</v>
      </c>
      <c r="D17" s="9">
        <v>191822</v>
      </c>
      <c r="E17" s="9">
        <v>197551</v>
      </c>
      <c r="F17" s="10">
        <f t="shared" si="0"/>
        <v>2.9866230150869058</v>
      </c>
      <c r="G17" s="1"/>
      <c r="H17" s="1"/>
      <c r="I17" s="1"/>
    </row>
    <row r="18" spans="1:9" x14ac:dyDescent="0.25">
      <c r="A18" s="11" t="s">
        <v>55</v>
      </c>
      <c r="B18" s="12">
        <v>1661</v>
      </c>
      <c r="C18" s="12">
        <v>1315</v>
      </c>
      <c r="D18" s="12">
        <v>19027</v>
      </c>
      <c r="E18" s="12">
        <v>19383</v>
      </c>
      <c r="F18" s="13">
        <f t="shared" si="0"/>
        <v>1.8710253849792338</v>
      </c>
      <c r="G18" s="1"/>
      <c r="H18" s="1"/>
      <c r="I18" s="1"/>
    </row>
    <row r="19" spans="1:9" x14ac:dyDescent="0.25">
      <c r="A19" s="8" t="s">
        <v>56</v>
      </c>
      <c r="B19" s="9">
        <v>96</v>
      </c>
      <c r="C19" s="9">
        <v>19</v>
      </c>
      <c r="D19" s="9">
        <v>922</v>
      </c>
      <c r="E19" s="9">
        <v>771</v>
      </c>
      <c r="F19" s="10">
        <f t="shared" si="0"/>
        <v>-16.377440347071584</v>
      </c>
      <c r="G19" s="1"/>
      <c r="H19" s="1"/>
      <c r="I19" s="1"/>
    </row>
    <row r="20" spans="1:9" x14ac:dyDescent="0.25">
      <c r="A20" s="11" t="s">
        <v>57</v>
      </c>
      <c r="B20" s="12">
        <v>5065</v>
      </c>
      <c r="C20" s="12">
        <v>4091</v>
      </c>
      <c r="D20" s="12">
        <v>62366</v>
      </c>
      <c r="E20" s="12">
        <v>53547</v>
      </c>
      <c r="F20" s="13">
        <f t="shared" si="0"/>
        <v>-14.140717698746116</v>
      </c>
      <c r="G20" s="1"/>
      <c r="H20" s="1"/>
      <c r="I20" s="1"/>
    </row>
    <row r="21" spans="1:9" x14ac:dyDescent="0.25">
      <c r="A21" s="8" t="s">
        <v>58</v>
      </c>
      <c r="B21" s="9">
        <v>1335</v>
      </c>
      <c r="C21" s="9">
        <v>806</v>
      </c>
      <c r="D21" s="9">
        <v>3247</v>
      </c>
      <c r="E21" s="9">
        <v>5774</v>
      </c>
      <c r="F21" s="10">
        <f t="shared" si="0"/>
        <v>77.825685247921172</v>
      </c>
      <c r="G21" s="1"/>
      <c r="H21" s="1"/>
      <c r="I21" s="1"/>
    </row>
    <row r="22" spans="1:9" x14ac:dyDescent="0.25">
      <c r="A22" s="11" t="s">
        <v>59</v>
      </c>
      <c r="B22" s="12">
        <v>35305</v>
      </c>
      <c r="C22" s="12">
        <v>39214</v>
      </c>
      <c r="D22" s="12">
        <v>414870</v>
      </c>
      <c r="E22" s="12">
        <v>445796</v>
      </c>
      <c r="F22" s="13">
        <f t="shared" si="0"/>
        <v>7.454383300793026</v>
      </c>
      <c r="G22" s="1"/>
      <c r="H22" s="1"/>
      <c r="I22" s="1"/>
    </row>
    <row r="23" spans="1:9" x14ac:dyDescent="0.25">
      <c r="A23" s="8" t="s">
        <v>60</v>
      </c>
      <c r="B23" s="9">
        <v>2715</v>
      </c>
      <c r="C23" s="9">
        <v>2731</v>
      </c>
      <c r="D23" s="9">
        <v>34603</v>
      </c>
      <c r="E23" s="9">
        <v>36728</v>
      </c>
      <c r="F23" s="10">
        <f t="shared" si="0"/>
        <v>6.1410860330029209</v>
      </c>
      <c r="G23" s="1"/>
      <c r="H23" s="1"/>
      <c r="I23" s="1"/>
    </row>
    <row r="24" spans="1:9" x14ac:dyDescent="0.25">
      <c r="A24" s="11" t="s">
        <v>61</v>
      </c>
      <c r="B24" s="12">
        <v>2743</v>
      </c>
      <c r="C24" s="12">
        <v>2473</v>
      </c>
      <c r="D24" s="12">
        <v>27231</v>
      </c>
      <c r="E24" s="12">
        <v>25359</v>
      </c>
      <c r="F24" s="13">
        <f t="shared" si="0"/>
        <v>-6.8745180125592213</v>
      </c>
      <c r="G24" s="1"/>
      <c r="H24" s="1"/>
      <c r="I24" s="1"/>
    </row>
    <row r="25" spans="1:9" x14ac:dyDescent="0.25">
      <c r="A25" s="8" t="s">
        <v>62</v>
      </c>
      <c r="B25" s="9">
        <v>3019</v>
      </c>
      <c r="C25" s="9">
        <v>2311</v>
      </c>
      <c r="D25" s="9">
        <v>35800</v>
      </c>
      <c r="E25" s="9">
        <v>34966</v>
      </c>
      <c r="F25" s="10">
        <f t="shared" si="0"/>
        <v>-2.3296089385474801</v>
      </c>
      <c r="G25" s="1"/>
      <c r="H25" s="1"/>
      <c r="I25" s="1"/>
    </row>
    <row r="26" spans="1:9" x14ac:dyDescent="0.25">
      <c r="A26" s="11" t="s">
        <v>63</v>
      </c>
      <c r="B26" s="12">
        <v>459</v>
      </c>
      <c r="C26" s="12">
        <v>0</v>
      </c>
      <c r="D26" s="12">
        <v>5982</v>
      </c>
      <c r="E26" s="12">
        <v>1707</v>
      </c>
      <c r="F26" s="13">
        <f t="shared" si="0"/>
        <v>-71.464393179538618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26679</v>
      </c>
      <c r="C28" s="12">
        <v>28583</v>
      </c>
      <c r="D28" s="12">
        <v>306018</v>
      </c>
      <c r="E28" s="12">
        <v>322671</v>
      </c>
      <c r="F28" s="13">
        <f t="shared" si="0"/>
        <v>5.4418367547007023</v>
      </c>
      <c r="G28" s="1"/>
      <c r="H28" s="1"/>
      <c r="I28" s="1"/>
    </row>
    <row r="29" spans="1:9" x14ac:dyDescent="0.25">
      <c r="A29" s="8" t="s">
        <v>66</v>
      </c>
      <c r="B29" s="9">
        <v>116</v>
      </c>
      <c r="C29" s="9">
        <v>115</v>
      </c>
      <c r="D29" s="9">
        <v>1169</v>
      </c>
      <c r="E29" s="9">
        <v>818</v>
      </c>
      <c r="F29" s="10">
        <f t="shared" si="0"/>
        <v>-30.025662959794701</v>
      </c>
      <c r="G29" s="1"/>
      <c r="H29" s="1"/>
      <c r="I29" s="1"/>
    </row>
    <row r="30" spans="1:9" x14ac:dyDescent="0.25">
      <c r="A30" s="11" t="s">
        <v>67</v>
      </c>
      <c r="B30" s="12">
        <v>12581</v>
      </c>
      <c r="C30" s="12">
        <v>13688</v>
      </c>
      <c r="D30" s="12">
        <v>140404</v>
      </c>
      <c r="E30" s="12">
        <v>161595</v>
      </c>
      <c r="F30" s="13">
        <f t="shared" si="0"/>
        <v>15.092874846870458</v>
      </c>
      <c r="G30" s="1"/>
      <c r="H30" s="1"/>
      <c r="I30" s="1"/>
    </row>
    <row r="31" spans="1:9" x14ac:dyDescent="0.25">
      <c r="A31" s="8" t="s">
        <v>68</v>
      </c>
      <c r="B31" s="9">
        <v>5749</v>
      </c>
      <c r="C31" s="9">
        <v>5378</v>
      </c>
      <c r="D31" s="9">
        <v>74027</v>
      </c>
      <c r="E31" s="9">
        <v>86752</v>
      </c>
      <c r="F31" s="10">
        <f t="shared" si="0"/>
        <v>17.189674037851049</v>
      </c>
      <c r="G31" s="1"/>
      <c r="H31" s="1"/>
      <c r="I31" s="1"/>
    </row>
    <row r="32" spans="1:9" x14ac:dyDescent="0.25">
      <c r="A32" s="11" t="s">
        <v>69</v>
      </c>
      <c r="B32" s="12">
        <v>164732</v>
      </c>
      <c r="C32" s="12">
        <v>169229</v>
      </c>
      <c r="D32" s="12">
        <v>2169512</v>
      </c>
      <c r="E32" s="12">
        <v>1984989</v>
      </c>
      <c r="F32" s="13">
        <f t="shared" si="0"/>
        <v>-8.5052767627005466</v>
      </c>
      <c r="G32" s="1"/>
      <c r="H32" s="1"/>
      <c r="I32" s="1"/>
    </row>
    <row r="33" spans="1:9" x14ac:dyDescent="0.25">
      <c r="A33" s="8" t="s">
        <v>70</v>
      </c>
      <c r="B33" s="9">
        <v>16302</v>
      </c>
      <c r="C33" s="9">
        <v>17213</v>
      </c>
      <c r="D33" s="9">
        <v>201020</v>
      </c>
      <c r="E33" s="9">
        <v>198394</v>
      </c>
      <c r="F33" s="10">
        <f t="shared" si="0"/>
        <v>-1.306337677843004</v>
      </c>
      <c r="G33" s="1"/>
      <c r="H33" s="1"/>
      <c r="I33" s="1"/>
    </row>
    <row r="34" spans="1:9" x14ac:dyDescent="0.25">
      <c r="A34" s="11" t="s">
        <v>71</v>
      </c>
      <c r="B34" s="12">
        <v>3288</v>
      </c>
      <c r="C34" s="12">
        <v>2274</v>
      </c>
      <c r="D34" s="12">
        <v>33153</v>
      </c>
      <c r="E34" s="12">
        <v>33287</v>
      </c>
      <c r="F34" s="13">
        <f t="shared" si="0"/>
        <v>0.40418664977528351</v>
      </c>
      <c r="G34" s="1"/>
      <c r="H34" s="1"/>
      <c r="I34" s="1"/>
    </row>
    <row r="35" spans="1:9" x14ac:dyDescent="0.25">
      <c r="A35" s="14" t="s">
        <v>72</v>
      </c>
      <c r="B35" s="15">
        <f>SUM(B7:B34)</f>
        <v>528657</v>
      </c>
      <c r="C35" s="15">
        <f t="shared" ref="C35:E35" si="1">SUM(C7:C34)</f>
        <v>553294</v>
      </c>
      <c r="D35" s="15">
        <f t="shared" si="1"/>
        <v>6552613</v>
      </c>
      <c r="E35" s="15">
        <f t="shared" si="1"/>
        <v>6594199</v>
      </c>
      <c r="F35" s="16">
        <f t="shared" si="0"/>
        <v>0.63464758257507015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1962</v>
      </c>
      <c r="C38" s="41">
        <f>D7</f>
        <v>5163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1984989</v>
      </c>
      <c r="G38" s="42">
        <f>LOOKUP(E38,$A$38:$A$65,$C$38:$C$65)</f>
        <v>2169512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137748</v>
      </c>
      <c r="C39" s="41">
        <f t="shared" ref="C39:C65" si="5">D8</f>
        <v>146557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1581102</v>
      </c>
      <c r="G39" s="42">
        <f t="shared" ref="G39:G65" si="8">LOOKUP(E39,$A$38:$A$65,$C$38:$C$65)</f>
        <v>1442005</v>
      </c>
    </row>
    <row r="40" spans="1:9" x14ac:dyDescent="0.25">
      <c r="A40" s="42" t="str">
        <f t="shared" si="3"/>
        <v>ALMERIA</v>
      </c>
      <c r="B40" s="41">
        <f t="shared" si="4"/>
        <v>6343</v>
      </c>
      <c r="C40" s="41">
        <f t="shared" si="5"/>
        <v>7259</v>
      </c>
      <c r="D40" s="41">
        <f t="shared" si="6"/>
        <v>21</v>
      </c>
      <c r="E40" s="42" t="str">
        <f t="shared" si="2"/>
        <v>BILBAO</v>
      </c>
      <c r="F40" s="42">
        <f t="shared" si="7"/>
        <v>628821</v>
      </c>
      <c r="G40" s="42">
        <f t="shared" si="8"/>
        <v>605857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445796</v>
      </c>
      <c r="G41" s="42">
        <f t="shared" si="8"/>
        <v>414870</v>
      </c>
    </row>
    <row r="42" spans="1:9" x14ac:dyDescent="0.25">
      <c r="A42" s="42" t="str">
        <f t="shared" si="3"/>
        <v>BAHIA DE ALGECIRAS</v>
      </c>
      <c r="B42" s="41">
        <f t="shared" si="4"/>
        <v>384437</v>
      </c>
      <c r="C42" s="41">
        <f t="shared" si="5"/>
        <v>389976</v>
      </c>
      <c r="D42" s="41">
        <f t="shared" si="6"/>
        <v>5</v>
      </c>
      <c r="E42" s="42" t="str">
        <f t="shared" si="2"/>
        <v>BAHIA DE ALGECIRAS</v>
      </c>
      <c r="F42" s="42">
        <f t="shared" si="7"/>
        <v>384437</v>
      </c>
      <c r="G42" s="42">
        <f t="shared" si="8"/>
        <v>389976</v>
      </c>
    </row>
    <row r="43" spans="1:9" x14ac:dyDescent="0.25">
      <c r="A43" s="42" t="str">
        <f t="shared" si="3"/>
        <v>BAHIA DE CADIZ</v>
      </c>
      <c r="B43" s="41">
        <f t="shared" si="4"/>
        <v>85107</v>
      </c>
      <c r="C43" s="41">
        <f t="shared" si="5"/>
        <v>92327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322671</v>
      </c>
      <c r="G43" s="42">
        <f t="shared" si="8"/>
        <v>306018</v>
      </c>
    </row>
    <row r="44" spans="1:9" x14ac:dyDescent="0.25">
      <c r="A44" s="42" t="str">
        <f t="shared" si="3"/>
        <v>BALEARES</v>
      </c>
      <c r="B44" s="41">
        <f t="shared" si="4"/>
        <v>69687</v>
      </c>
      <c r="C44" s="41">
        <f t="shared" si="5"/>
        <v>61547</v>
      </c>
      <c r="D44" s="41">
        <f t="shared" si="6"/>
        <v>14</v>
      </c>
      <c r="E44" s="42" t="str">
        <f t="shared" si="2"/>
        <v>VIGO</v>
      </c>
      <c r="F44" s="42">
        <f t="shared" si="7"/>
        <v>198394</v>
      </c>
      <c r="G44" s="42">
        <f t="shared" si="8"/>
        <v>201020</v>
      </c>
    </row>
    <row r="45" spans="1:9" x14ac:dyDescent="0.25">
      <c r="A45" s="42" t="str">
        <f t="shared" si="3"/>
        <v>BARCELONA</v>
      </c>
      <c r="B45" s="41">
        <f t="shared" si="4"/>
        <v>1581102</v>
      </c>
      <c r="C45" s="41">
        <f t="shared" si="5"/>
        <v>1442005</v>
      </c>
      <c r="D45" s="41">
        <f t="shared" si="6"/>
        <v>2</v>
      </c>
      <c r="E45" s="42" t="str">
        <f t="shared" si="2"/>
        <v>CASTELLON</v>
      </c>
      <c r="F45" s="42">
        <f t="shared" si="7"/>
        <v>197551</v>
      </c>
      <c r="G45" s="42">
        <f t="shared" si="8"/>
        <v>191822</v>
      </c>
    </row>
    <row r="46" spans="1:9" x14ac:dyDescent="0.25">
      <c r="A46" s="42" t="str">
        <f t="shared" si="3"/>
        <v>BILBAO</v>
      </c>
      <c r="B46" s="41">
        <f t="shared" si="4"/>
        <v>628821</v>
      </c>
      <c r="C46" s="41">
        <f t="shared" si="5"/>
        <v>605857</v>
      </c>
      <c r="D46" s="41">
        <f t="shared" si="6"/>
        <v>3</v>
      </c>
      <c r="E46" s="42" t="str">
        <f t="shared" si="2"/>
        <v>SEVILLA</v>
      </c>
      <c r="F46" s="42">
        <f t="shared" si="7"/>
        <v>161595</v>
      </c>
      <c r="G46" s="42">
        <f t="shared" si="8"/>
        <v>140404</v>
      </c>
    </row>
    <row r="47" spans="1:9" x14ac:dyDescent="0.25">
      <c r="A47" s="42" t="str">
        <f t="shared" si="3"/>
        <v>CARTAGENA</v>
      </c>
      <c r="B47" s="41">
        <f t="shared" si="4"/>
        <v>88904</v>
      </c>
      <c r="C47" s="41">
        <f t="shared" si="5"/>
        <v>80747</v>
      </c>
      <c r="D47" s="41">
        <f t="shared" si="6"/>
        <v>11</v>
      </c>
      <c r="E47" s="42" t="str">
        <f t="shared" si="2"/>
        <v>ALICANTE</v>
      </c>
      <c r="F47" s="42">
        <f t="shared" si="7"/>
        <v>137748</v>
      </c>
      <c r="G47" s="42">
        <f t="shared" si="8"/>
        <v>146557</v>
      </c>
    </row>
    <row r="48" spans="1:9" x14ac:dyDescent="0.25">
      <c r="A48" s="42" t="str">
        <f t="shared" si="3"/>
        <v>CASTELLON</v>
      </c>
      <c r="B48" s="41">
        <f t="shared" si="4"/>
        <v>197551</v>
      </c>
      <c r="C48" s="41">
        <f t="shared" si="5"/>
        <v>191822</v>
      </c>
      <c r="D48" s="41">
        <f t="shared" si="6"/>
        <v>8</v>
      </c>
      <c r="E48" s="42" t="str">
        <f t="shared" si="2"/>
        <v>CARTAGENA</v>
      </c>
      <c r="F48" s="42">
        <f t="shared" si="7"/>
        <v>88904</v>
      </c>
      <c r="G48" s="42">
        <f t="shared" si="8"/>
        <v>80747</v>
      </c>
    </row>
    <row r="49" spans="1:7" x14ac:dyDescent="0.25">
      <c r="A49" s="42" t="str">
        <f t="shared" si="3"/>
        <v>CEUTA</v>
      </c>
      <c r="B49" s="41">
        <f t="shared" si="4"/>
        <v>19383</v>
      </c>
      <c r="C49" s="41">
        <f t="shared" si="5"/>
        <v>19027</v>
      </c>
      <c r="D49" s="41">
        <f t="shared" si="6"/>
        <v>20</v>
      </c>
      <c r="E49" s="42" t="str">
        <f t="shared" si="2"/>
        <v>TARRAGONA</v>
      </c>
      <c r="F49" s="42">
        <f t="shared" si="7"/>
        <v>86752</v>
      </c>
      <c r="G49" s="42">
        <f t="shared" si="8"/>
        <v>74027</v>
      </c>
    </row>
    <row r="50" spans="1:7" x14ac:dyDescent="0.25">
      <c r="A50" s="42" t="str">
        <f t="shared" si="3"/>
        <v>FERROL-SAN CIBRAO</v>
      </c>
      <c r="B50" s="41">
        <f t="shared" si="4"/>
        <v>771</v>
      </c>
      <c r="C50" s="41">
        <f t="shared" si="5"/>
        <v>922</v>
      </c>
      <c r="D50" s="41">
        <f t="shared" si="6"/>
        <v>26</v>
      </c>
      <c r="E50" s="42" t="str">
        <f t="shared" si="2"/>
        <v>BAHIA DE CADIZ</v>
      </c>
      <c r="F50" s="42">
        <f t="shared" si="7"/>
        <v>85107</v>
      </c>
      <c r="G50" s="42">
        <f t="shared" si="8"/>
        <v>92327</v>
      </c>
    </row>
    <row r="51" spans="1:7" x14ac:dyDescent="0.25">
      <c r="A51" s="42" t="str">
        <f t="shared" si="3"/>
        <v>GIJON</v>
      </c>
      <c r="B51" s="41">
        <f t="shared" si="4"/>
        <v>53547</v>
      </c>
      <c r="C51" s="41">
        <f t="shared" si="5"/>
        <v>62366</v>
      </c>
      <c r="D51" s="41">
        <f t="shared" si="6"/>
        <v>15</v>
      </c>
      <c r="E51" s="42" t="str">
        <f t="shared" si="2"/>
        <v>BALEARES</v>
      </c>
      <c r="F51" s="42">
        <f t="shared" si="7"/>
        <v>69687</v>
      </c>
      <c r="G51" s="42">
        <f t="shared" si="8"/>
        <v>61547</v>
      </c>
    </row>
    <row r="52" spans="1:7" x14ac:dyDescent="0.25">
      <c r="A52" s="42" t="str">
        <f t="shared" si="3"/>
        <v>HUELVA</v>
      </c>
      <c r="B52" s="41">
        <f t="shared" si="4"/>
        <v>5774</v>
      </c>
      <c r="C52" s="41">
        <f t="shared" si="5"/>
        <v>3247</v>
      </c>
      <c r="D52" s="41">
        <f t="shared" si="6"/>
        <v>22</v>
      </c>
      <c r="E52" s="42" t="str">
        <f t="shared" si="2"/>
        <v>GIJON</v>
      </c>
      <c r="F52" s="42">
        <f t="shared" si="7"/>
        <v>53547</v>
      </c>
      <c r="G52" s="42">
        <f t="shared" si="8"/>
        <v>62366</v>
      </c>
    </row>
    <row r="53" spans="1:7" x14ac:dyDescent="0.25">
      <c r="A53" s="42" t="str">
        <f t="shared" si="3"/>
        <v>LAS PALMAS</v>
      </c>
      <c r="B53" s="41">
        <f t="shared" si="4"/>
        <v>445796</v>
      </c>
      <c r="C53" s="41">
        <f t="shared" si="5"/>
        <v>414870</v>
      </c>
      <c r="D53" s="41">
        <f t="shared" si="6"/>
        <v>4</v>
      </c>
      <c r="E53" s="42" t="str">
        <f t="shared" si="2"/>
        <v>MALAGA</v>
      </c>
      <c r="F53" s="42">
        <f t="shared" si="7"/>
        <v>36728</v>
      </c>
      <c r="G53" s="42">
        <f t="shared" si="8"/>
        <v>34603</v>
      </c>
    </row>
    <row r="54" spans="1:7" x14ac:dyDescent="0.25">
      <c r="A54" s="42" t="str">
        <f t="shared" si="3"/>
        <v>MALAGA</v>
      </c>
      <c r="B54" s="41">
        <f t="shared" si="4"/>
        <v>36728</v>
      </c>
      <c r="C54" s="41">
        <f t="shared" si="5"/>
        <v>34603</v>
      </c>
      <c r="D54" s="41">
        <f t="shared" si="6"/>
        <v>16</v>
      </c>
      <c r="E54" s="42" t="str">
        <f t="shared" si="2"/>
        <v>MELILLA</v>
      </c>
      <c r="F54" s="42">
        <f t="shared" si="7"/>
        <v>34966</v>
      </c>
      <c r="G54" s="42">
        <f t="shared" si="8"/>
        <v>35800</v>
      </c>
    </row>
    <row r="55" spans="1:7" x14ac:dyDescent="0.25">
      <c r="A55" s="42" t="str">
        <f t="shared" si="3"/>
        <v>MARIN Y RIA DE PONTEVEDRA</v>
      </c>
      <c r="B55" s="41">
        <f t="shared" si="4"/>
        <v>25359</v>
      </c>
      <c r="C55" s="41">
        <f t="shared" si="5"/>
        <v>27231</v>
      </c>
      <c r="D55" s="41">
        <f t="shared" si="6"/>
        <v>19</v>
      </c>
      <c r="E55" s="42" t="str">
        <f t="shared" si="2"/>
        <v>VILAGARCIA</v>
      </c>
      <c r="F55" s="42">
        <f t="shared" si="7"/>
        <v>33287</v>
      </c>
      <c r="G55" s="42">
        <f t="shared" si="8"/>
        <v>33153</v>
      </c>
    </row>
    <row r="56" spans="1:7" x14ac:dyDescent="0.25">
      <c r="A56" s="42" t="str">
        <f t="shared" si="3"/>
        <v>MELILLA</v>
      </c>
      <c r="B56" s="41">
        <f t="shared" si="4"/>
        <v>34966</v>
      </c>
      <c r="C56" s="41">
        <f t="shared" si="5"/>
        <v>35800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25359</v>
      </c>
      <c r="G56" s="42">
        <f t="shared" si="8"/>
        <v>27231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5982</v>
      </c>
      <c r="D57" s="41">
        <f t="shared" si="6"/>
        <v>24</v>
      </c>
      <c r="E57" s="42" t="str">
        <f t="shared" si="2"/>
        <v>CEUTA</v>
      </c>
      <c r="F57" s="42">
        <f t="shared" si="7"/>
        <v>19383</v>
      </c>
      <c r="G57" s="42">
        <f t="shared" si="8"/>
        <v>19027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6343</v>
      </c>
      <c r="G58" s="42">
        <f t="shared" si="8"/>
        <v>7259</v>
      </c>
    </row>
    <row r="59" spans="1:7" x14ac:dyDescent="0.25">
      <c r="A59" s="42" t="str">
        <f t="shared" si="3"/>
        <v>SANTA CRUZ DE TENERIFE</v>
      </c>
      <c r="B59" s="41">
        <f t="shared" si="4"/>
        <v>322671</v>
      </c>
      <c r="C59" s="41">
        <f t="shared" si="5"/>
        <v>306018</v>
      </c>
      <c r="D59" s="41">
        <f t="shared" si="6"/>
        <v>6</v>
      </c>
      <c r="E59" s="42" t="str">
        <f t="shared" si="2"/>
        <v>HUELVA</v>
      </c>
      <c r="F59" s="42">
        <f t="shared" si="7"/>
        <v>5774</v>
      </c>
      <c r="G59" s="42">
        <f t="shared" si="8"/>
        <v>3247</v>
      </c>
    </row>
    <row r="60" spans="1:7" x14ac:dyDescent="0.25">
      <c r="A60" s="42" t="str">
        <f t="shared" si="3"/>
        <v>SANTANDER</v>
      </c>
      <c r="B60" s="41">
        <f t="shared" si="4"/>
        <v>818</v>
      </c>
      <c r="C60" s="41">
        <f t="shared" si="5"/>
        <v>1169</v>
      </c>
      <c r="D60" s="41">
        <f t="shared" si="6"/>
        <v>25</v>
      </c>
      <c r="E60" s="42" t="str">
        <f t="shared" si="2"/>
        <v>A CORUÑA</v>
      </c>
      <c r="F60" s="42">
        <f t="shared" si="7"/>
        <v>1962</v>
      </c>
      <c r="G60" s="42">
        <f t="shared" si="8"/>
        <v>5163</v>
      </c>
    </row>
    <row r="61" spans="1:7" x14ac:dyDescent="0.25">
      <c r="A61" s="42" t="str">
        <f t="shared" si="3"/>
        <v>SEVILLA</v>
      </c>
      <c r="B61" s="41">
        <f t="shared" si="4"/>
        <v>161595</v>
      </c>
      <c r="C61" s="41">
        <f t="shared" si="5"/>
        <v>140404</v>
      </c>
      <c r="D61" s="41">
        <f t="shared" si="6"/>
        <v>9</v>
      </c>
      <c r="E61" s="42" t="str">
        <f t="shared" si="2"/>
        <v>MOTRIL</v>
      </c>
      <c r="F61" s="42">
        <f t="shared" si="7"/>
        <v>1707</v>
      </c>
      <c r="G61" s="42">
        <f t="shared" si="8"/>
        <v>5982</v>
      </c>
    </row>
    <row r="62" spans="1:7" x14ac:dyDescent="0.25">
      <c r="A62" s="42" t="str">
        <f t="shared" si="3"/>
        <v>TARRAGONA</v>
      </c>
      <c r="B62" s="41">
        <f t="shared" si="4"/>
        <v>86752</v>
      </c>
      <c r="C62" s="41">
        <f t="shared" si="5"/>
        <v>74027</v>
      </c>
      <c r="D62" s="41">
        <f t="shared" si="6"/>
        <v>12</v>
      </c>
      <c r="E62" s="42" t="str">
        <f t="shared" si="2"/>
        <v>SANTANDER</v>
      </c>
      <c r="F62" s="42">
        <f t="shared" si="7"/>
        <v>818</v>
      </c>
      <c r="G62" s="42">
        <f t="shared" si="8"/>
        <v>1169</v>
      </c>
    </row>
    <row r="63" spans="1:7" x14ac:dyDescent="0.25">
      <c r="A63" s="42" t="str">
        <f t="shared" si="3"/>
        <v>VALENCIA</v>
      </c>
      <c r="B63" s="41">
        <f t="shared" si="4"/>
        <v>1984989</v>
      </c>
      <c r="C63" s="41">
        <f t="shared" si="5"/>
        <v>2169512</v>
      </c>
      <c r="D63" s="41">
        <f t="shared" si="6"/>
        <v>1</v>
      </c>
      <c r="E63" s="42" t="str">
        <f t="shared" si="2"/>
        <v>FERROL-SAN CIBRAO</v>
      </c>
      <c r="F63" s="42">
        <f t="shared" si="7"/>
        <v>771</v>
      </c>
      <c r="G63" s="42">
        <f t="shared" si="8"/>
        <v>922</v>
      </c>
    </row>
    <row r="64" spans="1:7" x14ac:dyDescent="0.25">
      <c r="A64" s="42" t="str">
        <f t="shared" si="3"/>
        <v>VIGO</v>
      </c>
      <c r="B64" s="41">
        <f t="shared" si="4"/>
        <v>198394</v>
      </c>
      <c r="C64" s="41">
        <f t="shared" si="5"/>
        <v>201020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33287</v>
      </c>
      <c r="C65" s="41">
        <f t="shared" si="5"/>
        <v>33153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7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13383</v>
      </c>
      <c r="C7" s="9">
        <v>8244</v>
      </c>
      <c r="D7" s="9">
        <v>156890</v>
      </c>
      <c r="E7" s="9">
        <v>129597</v>
      </c>
      <c r="F7" s="10">
        <f>((E7*100)/D7)-100</f>
        <v>-17.396264898973797</v>
      </c>
      <c r="G7" s="1"/>
      <c r="H7" s="1"/>
      <c r="I7" s="1"/>
    </row>
    <row r="8" spans="1:12" x14ac:dyDescent="0.25">
      <c r="A8" s="11" t="s">
        <v>45</v>
      </c>
      <c r="B8" s="12">
        <v>13469</v>
      </c>
      <c r="C8" s="12">
        <v>9910</v>
      </c>
      <c r="D8" s="12">
        <v>244430</v>
      </c>
      <c r="E8" s="12">
        <v>221652</v>
      </c>
      <c r="F8" s="13">
        <f t="shared" ref="F8:F35" si="0">((E8*100)/D8)-100</f>
        <v>-9.3188233850182058</v>
      </c>
      <c r="G8" s="1"/>
      <c r="H8" s="1"/>
      <c r="I8" s="1"/>
    </row>
    <row r="9" spans="1:12" x14ac:dyDescent="0.25">
      <c r="A9" s="8" t="s">
        <v>46</v>
      </c>
      <c r="B9" s="9">
        <v>35392</v>
      </c>
      <c r="C9" s="9">
        <v>34677</v>
      </c>
      <c r="D9" s="9">
        <v>690766</v>
      </c>
      <c r="E9" s="9">
        <v>651274</v>
      </c>
      <c r="F9" s="10">
        <f t="shared" si="0"/>
        <v>-5.7171314164275628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655</v>
      </c>
      <c r="E10" s="12">
        <v>713</v>
      </c>
      <c r="F10" s="17">
        <f t="shared" si="0"/>
        <v>8.8549618320610648</v>
      </c>
      <c r="G10" s="1"/>
      <c r="H10" s="1"/>
      <c r="I10" s="1"/>
    </row>
    <row r="11" spans="1:12" x14ac:dyDescent="0.25">
      <c r="A11" s="8" t="s">
        <v>48</v>
      </c>
      <c r="B11" s="9">
        <v>354375</v>
      </c>
      <c r="C11" s="9">
        <v>346033</v>
      </c>
      <c r="D11" s="9">
        <v>5173919</v>
      </c>
      <c r="E11" s="9">
        <v>5360160</v>
      </c>
      <c r="F11" s="10">
        <f t="shared" si="0"/>
        <v>3.5996118222956284</v>
      </c>
      <c r="G11" s="1"/>
      <c r="H11" s="1"/>
      <c r="I11" s="1"/>
    </row>
    <row r="12" spans="1:12" x14ac:dyDescent="0.25">
      <c r="A12" s="11" t="s">
        <v>49</v>
      </c>
      <c r="B12" s="12">
        <v>26273</v>
      </c>
      <c r="C12" s="12">
        <v>14942</v>
      </c>
      <c r="D12" s="12">
        <v>398291</v>
      </c>
      <c r="E12" s="12">
        <v>402035</v>
      </c>
      <c r="F12" s="13">
        <f t="shared" si="0"/>
        <v>0.94001621929695034</v>
      </c>
      <c r="G12" s="1"/>
      <c r="H12" s="1"/>
      <c r="I12" s="1"/>
    </row>
    <row r="13" spans="1:12" x14ac:dyDescent="0.25">
      <c r="A13" s="8" t="s">
        <v>50</v>
      </c>
      <c r="B13" s="9">
        <v>191423</v>
      </c>
      <c r="C13" s="9">
        <v>224878</v>
      </c>
      <c r="D13" s="9">
        <v>5821642</v>
      </c>
      <c r="E13" s="9">
        <v>6468696</v>
      </c>
      <c r="F13" s="10">
        <f t="shared" si="0"/>
        <v>11.114630545815075</v>
      </c>
      <c r="G13" s="1"/>
      <c r="H13" s="1"/>
      <c r="I13" s="1"/>
    </row>
    <row r="14" spans="1:12" x14ac:dyDescent="0.25">
      <c r="A14" s="11" t="s">
        <v>51</v>
      </c>
      <c r="B14" s="12">
        <v>139928</v>
      </c>
      <c r="C14" s="12">
        <v>121974</v>
      </c>
      <c r="D14" s="12">
        <v>3628129</v>
      </c>
      <c r="E14" s="12">
        <v>3459795</v>
      </c>
      <c r="F14" s="13">
        <f t="shared" si="0"/>
        <v>-4.6396916978420535</v>
      </c>
      <c r="G14" s="1"/>
      <c r="H14" s="1"/>
      <c r="I14" s="1"/>
    </row>
    <row r="15" spans="1:12" x14ac:dyDescent="0.25">
      <c r="A15" s="8" t="s">
        <v>52</v>
      </c>
      <c r="B15" s="9">
        <v>4726</v>
      </c>
      <c r="C15" s="9">
        <v>5599</v>
      </c>
      <c r="D15" s="9">
        <v>141979</v>
      </c>
      <c r="E15" s="9">
        <v>161242</v>
      </c>
      <c r="F15" s="10">
        <f t="shared" si="0"/>
        <v>13.567499418928151</v>
      </c>
      <c r="G15" s="1"/>
      <c r="H15" s="1"/>
      <c r="I15" s="1"/>
    </row>
    <row r="16" spans="1:12" x14ac:dyDescent="0.25">
      <c r="A16" s="11" t="s">
        <v>53</v>
      </c>
      <c r="B16" s="12">
        <v>6712</v>
      </c>
      <c r="C16" s="12">
        <v>2622</v>
      </c>
      <c r="D16" s="12">
        <v>134225</v>
      </c>
      <c r="E16" s="12">
        <v>137989</v>
      </c>
      <c r="F16" s="13">
        <f t="shared" si="0"/>
        <v>2.8042466008567715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1514</v>
      </c>
      <c r="E17" s="9">
        <v>130</v>
      </c>
      <c r="F17" s="10">
        <f t="shared" si="0"/>
        <v>-91.413474240422715</v>
      </c>
      <c r="G17" s="1"/>
      <c r="H17" s="1"/>
      <c r="I17" s="1"/>
    </row>
    <row r="18" spans="1:9" x14ac:dyDescent="0.25">
      <c r="A18" s="11" t="s">
        <v>55</v>
      </c>
      <c r="B18" s="12">
        <v>145687</v>
      </c>
      <c r="C18" s="12">
        <v>152303</v>
      </c>
      <c r="D18" s="12">
        <v>1883009</v>
      </c>
      <c r="E18" s="12">
        <v>1962004</v>
      </c>
      <c r="F18" s="13">
        <f t="shared" si="0"/>
        <v>4.1951472350902179</v>
      </c>
      <c r="G18" s="1"/>
      <c r="H18" s="1"/>
      <c r="I18" s="1"/>
    </row>
    <row r="19" spans="1:9" x14ac:dyDescent="0.25">
      <c r="A19" s="8" t="s">
        <v>56</v>
      </c>
      <c r="B19" s="9">
        <v>606</v>
      </c>
      <c r="C19" s="9">
        <v>387</v>
      </c>
      <c r="D19" s="9">
        <v>10865</v>
      </c>
      <c r="E19" s="9">
        <v>39017</v>
      </c>
      <c r="F19" s="10">
        <f t="shared" si="0"/>
        <v>259.1072250345145</v>
      </c>
      <c r="G19" s="1"/>
      <c r="H19" s="1"/>
      <c r="I19" s="1"/>
    </row>
    <row r="20" spans="1:9" x14ac:dyDescent="0.25">
      <c r="A20" s="11" t="s">
        <v>57</v>
      </c>
      <c r="B20" s="12">
        <v>2154</v>
      </c>
      <c r="C20" s="12">
        <v>0</v>
      </c>
      <c r="D20" s="12">
        <v>66681</v>
      </c>
      <c r="E20" s="12">
        <v>66788</v>
      </c>
      <c r="F20" s="13">
        <f t="shared" si="0"/>
        <v>0.16046549991752102</v>
      </c>
      <c r="G20" s="1"/>
      <c r="H20" s="1"/>
      <c r="I20" s="1"/>
    </row>
    <row r="21" spans="1:9" x14ac:dyDescent="0.25">
      <c r="A21" s="8" t="s">
        <v>58</v>
      </c>
      <c r="B21" s="9">
        <v>5406</v>
      </c>
      <c r="C21" s="9">
        <v>1757</v>
      </c>
      <c r="D21" s="9">
        <v>31806</v>
      </c>
      <c r="E21" s="9">
        <v>33635</v>
      </c>
      <c r="F21" s="10">
        <f t="shared" si="0"/>
        <v>5.7504873294346908</v>
      </c>
      <c r="G21" s="1"/>
      <c r="H21" s="1"/>
      <c r="I21" s="1"/>
    </row>
    <row r="22" spans="1:9" x14ac:dyDescent="0.25">
      <c r="A22" s="11" t="s">
        <v>59</v>
      </c>
      <c r="B22" s="12">
        <v>247211</v>
      </c>
      <c r="C22" s="12">
        <v>283997</v>
      </c>
      <c r="D22" s="12">
        <v>2216190</v>
      </c>
      <c r="E22" s="12">
        <v>2290365</v>
      </c>
      <c r="F22" s="13">
        <f t="shared" si="0"/>
        <v>3.3469603237989531</v>
      </c>
      <c r="G22" s="1"/>
      <c r="H22" s="1"/>
      <c r="I22" s="1"/>
    </row>
    <row r="23" spans="1:9" x14ac:dyDescent="0.25">
      <c r="A23" s="8" t="s">
        <v>60</v>
      </c>
      <c r="B23" s="9">
        <v>35921</v>
      </c>
      <c r="C23" s="9">
        <v>33829</v>
      </c>
      <c r="D23" s="9">
        <v>662659</v>
      </c>
      <c r="E23" s="9">
        <v>622343</v>
      </c>
      <c r="F23" s="10">
        <f t="shared" si="0"/>
        <v>-6.0839738085500983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55551</v>
      </c>
      <c r="C25" s="9">
        <v>53828</v>
      </c>
      <c r="D25" s="9">
        <v>783595</v>
      </c>
      <c r="E25" s="9">
        <v>772134</v>
      </c>
      <c r="F25" s="10">
        <f t="shared" si="0"/>
        <v>-1.4626178063923305</v>
      </c>
      <c r="G25" s="1"/>
      <c r="H25" s="1"/>
      <c r="I25" s="1"/>
    </row>
    <row r="26" spans="1:9" x14ac:dyDescent="0.25">
      <c r="A26" s="11" t="s">
        <v>63</v>
      </c>
      <c r="B26" s="12">
        <v>20814</v>
      </c>
      <c r="C26" s="12">
        <v>21120</v>
      </c>
      <c r="D26" s="12">
        <v>354520</v>
      </c>
      <c r="E26" s="12">
        <v>446459</v>
      </c>
      <c r="F26" s="13">
        <f t="shared" si="0"/>
        <v>25.933374703824896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675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475407</v>
      </c>
      <c r="C28" s="12">
        <v>502620</v>
      </c>
      <c r="D28" s="12">
        <v>5173183</v>
      </c>
      <c r="E28" s="12">
        <v>4993381</v>
      </c>
      <c r="F28" s="13">
        <f t="shared" si="0"/>
        <v>-3.4756551237410349</v>
      </c>
      <c r="G28" s="1"/>
      <c r="H28" s="1"/>
      <c r="I28" s="1"/>
    </row>
    <row r="29" spans="1:9" x14ac:dyDescent="0.25">
      <c r="A29" s="8" t="s">
        <v>66</v>
      </c>
      <c r="B29" s="9">
        <v>7317</v>
      </c>
      <c r="C29" s="9">
        <v>6209</v>
      </c>
      <c r="D29" s="9">
        <v>209821</v>
      </c>
      <c r="E29" s="9">
        <v>223970</v>
      </c>
      <c r="F29" s="10">
        <f t="shared" si="0"/>
        <v>6.7433669651750847</v>
      </c>
      <c r="G29" s="1"/>
      <c r="H29" s="1"/>
      <c r="I29" s="1"/>
    </row>
    <row r="30" spans="1:9" x14ac:dyDescent="0.25">
      <c r="A30" s="11" t="s">
        <v>67</v>
      </c>
      <c r="B30" s="12">
        <v>666</v>
      </c>
      <c r="C30" s="12">
        <v>775</v>
      </c>
      <c r="D30" s="12">
        <v>19503</v>
      </c>
      <c r="E30" s="12">
        <v>15970</v>
      </c>
      <c r="F30" s="13">
        <f t="shared" si="0"/>
        <v>-18.115161769984098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1394</v>
      </c>
      <c r="E31" s="9">
        <v>1895</v>
      </c>
      <c r="F31" s="10">
        <f t="shared" si="0"/>
        <v>35.939741750358678</v>
      </c>
      <c r="G31" s="1"/>
      <c r="H31" s="1"/>
      <c r="I31" s="1"/>
    </row>
    <row r="32" spans="1:9" x14ac:dyDescent="0.25">
      <c r="A32" s="11" t="s">
        <v>69</v>
      </c>
      <c r="B32" s="12">
        <v>36155</v>
      </c>
      <c r="C32" s="12">
        <v>32467</v>
      </c>
      <c r="D32" s="12">
        <v>820694</v>
      </c>
      <c r="E32" s="12">
        <v>692471</v>
      </c>
      <c r="F32" s="13">
        <f t="shared" si="0"/>
        <v>-15.623728210514514</v>
      </c>
      <c r="G32" s="1"/>
      <c r="H32" s="1"/>
      <c r="I32" s="1"/>
    </row>
    <row r="33" spans="1:9" x14ac:dyDescent="0.25">
      <c r="A33" s="8" t="s">
        <v>70</v>
      </c>
      <c r="B33" s="9">
        <v>295</v>
      </c>
      <c r="C33" s="9">
        <v>4929</v>
      </c>
      <c r="D33" s="9">
        <v>171800</v>
      </c>
      <c r="E33" s="9">
        <v>176019</v>
      </c>
      <c r="F33" s="10">
        <f t="shared" si="0"/>
        <v>2.4557625145518074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1818871</v>
      </c>
      <c r="C35" s="15">
        <f t="shared" ref="C35:E35" si="1">SUM(C7:C34)</f>
        <v>1863100</v>
      </c>
      <c r="D35" s="15">
        <f t="shared" si="1"/>
        <v>28800359</v>
      </c>
      <c r="E35" s="15">
        <f t="shared" si="1"/>
        <v>29331441</v>
      </c>
      <c r="F35" s="16">
        <f t="shared" si="0"/>
        <v>1.8440117361037096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129597</v>
      </c>
      <c r="C38" s="41">
        <f>D7</f>
        <v>156890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6468696</v>
      </c>
      <c r="G38" s="42">
        <f>LOOKUP(E38,$A$38:$A$65,$C$38:$C$65)</f>
        <v>5821642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221652</v>
      </c>
      <c r="C39" s="41">
        <f t="shared" ref="C39:C65" si="5">D8</f>
        <v>244430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5360160</v>
      </c>
      <c r="G39" s="42">
        <f t="shared" ref="G39:G65" si="8">LOOKUP(E39,$A$38:$A$65,$C$38:$C$65)</f>
        <v>5173919</v>
      </c>
    </row>
    <row r="40" spans="1:9" x14ac:dyDescent="0.25">
      <c r="A40" s="42" t="str">
        <f t="shared" si="3"/>
        <v>ALMERIA</v>
      </c>
      <c r="B40" s="41">
        <f t="shared" si="4"/>
        <v>651274</v>
      </c>
      <c r="C40" s="41">
        <f t="shared" si="5"/>
        <v>690766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4993381</v>
      </c>
      <c r="G40" s="42">
        <f t="shared" si="8"/>
        <v>5173183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655</v>
      </c>
      <c r="D41" s="41">
        <f t="shared" si="6"/>
        <v>25</v>
      </c>
      <c r="E41" s="42" t="str">
        <f t="shared" si="2"/>
        <v>BARCELONA</v>
      </c>
      <c r="F41" s="42">
        <f t="shared" si="7"/>
        <v>3459795</v>
      </c>
      <c r="G41" s="42">
        <f t="shared" si="8"/>
        <v>3628129</v>
      </c>
    </row>
    <row r="42" spans="1:9" x14ac:dyDescent="0.25">
      <c r="A42" s="42" t="str">
        <f t="shared" si="3"/>
        <v>BAHIA DE ALGECIRAS</v>
      </c>
      <c r="B42" s="41">
        <f t="shared" si="4"/>
        <v>5360160</v>
      </c>
      <c r="C42" s="41">
        <f t="shared" si="5"/>
        <v>5173919</v>
      </c>
      <c r="D42" s="41">
        <f t="shared" si="6"/>
        <v>2</v>
      </c>
      <c r="E42" s="42" t="str">
        <f t="shared" si="2"/>
        <v>LAS PALMAS</v>
      </c>
      <c r="F42" s="42">
        <f t="shared" si="7"/>
        <v>2290365</v>
      </c>
      <c r="G42" s="42">
        <f t="shared" si="8"/>
        <v>2216190</v>
      </c>
    </row>
    <row r="43" spans="1:9" x14ac:dyDescent="0.25">
      <c r="A43" s="42" t="str">
        <f t="shared" si="3"/>
        <v>BAHIA DE CADIZ</v>
      </c>
      <c r="B43" s="41">
        <f t="shared" si="4"/>
        <v>402035</v>
      </c>
      <c r="C43" s="41">
        <f t="shared" si="5"/>
        <v>398291</v>
      </c>
      <c r="D43" s="41">
        <f t="shared" si="6"/>
        <v>12</v>
      </c>
      <c r="E43" s="42" t="str">
        <f t="shared" si="2"/>
        <v>CEUTA</v>
      </c>
      <c r="F43" s="42">
        <f t="shared" si="7"/>
        <v>1962004</v>
      </c>
      <c r="G43" s="42">
        <f t="shared" si="8"/>
        <v>1883009</v>
      </c>
    </row>
    <row r="44" spans="1:9" x14ac:dyDescent="0.25">
      <c r="A44" s="42" t="str">
        <f t="shared" si="3"/>
        <v>BALEARES</v>
      </c>
      <c r="B44" s="41">
        <f t="shared" si="4"/>
        <v>6468696</v>
      </c>
      <c r="C44" s="41">
        <f t="shared" si="5"/>
        <v>5821642</v>
      </c>
      <c r="D44" s="41">
        <f t="shared" si="6"/>
        <v>1</v>
      </c>
      <c r="E44" s="42" t="str">
        <f t="shared" si="2"/>
        <v>MELILLA</v>
      </c>
      <c r="F44" s="42">
        <f t="shared" si="7"/>
        <v>772134</v>
      </c>
      <c r="G44" s="42">
        <f t="shared" si="8"/>
        <v>783595</v>
      </c>
    </row>
    <row r="45" spans="1:9" x14ac:dyDescent="0.25">
      <c r="A45" s="42" t="str">
        <f t="shared" si="3"/>
        <v>BARCELONA</v>
      </c>
      <c r="B45" s="41">
        <f t="shared" si="4"/>
        <v>3459795</v>
      </c>
      <c r="C45" s="41">
        <f t="shared" si="5"/>
        <v>3628129</v>
      </c>
      <c r="D45" s="41">
        <f t="shared" si="6"/>
        <v>4</v>
      </c>
      <c r="E45" s="42" t="str">
        <f t="shared" si="2"/>
        <v>VALENCIA</v>
      </c>
      <c r="F45" s="42">
        <f t="shared" si="7"/>
        <v>692471</v>
      </c>
      <c r="G45" s="42">
        <f t="shared" si="8"/>
        <v>820694</v>
      </c>
    </row>
    <row r="46" spans="1:9" x14ac:dyDescent="0.25">
      <c r="A46" s="42" t="str">
        <f t="shared" si="3"/>
        <v>BILBAO</v>
      </c>
      <c r="B46" s="41">
        <f t="shared" si="4"/>
        <v>161242</v>
      </c>
      <c r="C46" s="41">
        <f t="shared" si="5"/>
        <v>141979</v>
      </c>
      <c r="D46" s="41">
        <f t="shared" si="6"/>
        <v>16</v>
      </c>
      <c r="E46" s="42" t="str">
        <f t="shared" si="2"/>
        <v>ALMERIA</v>
      </c>
      <c r="F46" s="42">
        <f t="shared" si="7"/>
        <v>651274</v>
      </c>
      <c r="G46" s="42">
        <f t="shared" si="8"/>
        <v>690766</v>
      </c>
    </row>
    <row r="47" spans="1:9" x14ac:dyDescent="0.25">
      <c r="A47" s="42" t="str">
        <f t="shared" si="3"/>
        <v>CARTAGENA</v>
      </c>
      <c r="B47" s="41">
        <f t="shared" si="4"/>
        <v>137989</v>
      </c>
      <c r="C47" s="41">
        <f t="shared" si="5"/>
        <v>134225</v>
      </c>
      <c r="D47" s="41">
        <f t="shared" si="6"/>
        <v>17</v>
      </c>
      <c r="E47" s="42" t="str">
        <f t="shared" si="2"/>
        <v>MALAGA</v>
      </c>
      <c r="F47" s="42">
        <f t="shared" si="7"/>
        <v>622343</v>
      </c>
      <c r="G47" s="42">
        <f t="shared" si="8"/>
        <v>662659</v>
      </c>
    </row>
    <row r="48" spans="1:9" x14ac:dyDescent="0.25">
      <c r="A48" s="42" t="str">
        <f t="shared" si="3"/>
        <v>CASTELLON</v>
      </c>
      <c r="B48" s="41">
        <f t="shared" si="4"/>
        <v>130</v>
      </c>
      <c r="C48" s="41">
        <f t="shared" si="5"/>
        <v>1514</v>
      </c>
      <c r="D48" s="41">
        <f t="shared" si="6"/>
        <v>27</v>
      </c>
      <c r="E48" s="42" t="str">
        <f t="shared" si="2"/>
        <v>MOTRIL</v>
      </c>
      <c r="F48" s="42">
        <f t="shared" si="7"/>
        <v>446459</v>
      </c>
      <c r="G48" s="42">
        <f t="shared" si="8"/>
        <v>354520</v>
      </c>
    </row>
    <row r="49" spans="1:7" x14ac:dyDescent="0.25">
      <c r="A49" s="42" t="str">
        <f t="shared" si="3"/>
        <v>CEUTA</v>
      </c>
      <c r="B49" s="41">
        <f t="shared" si="4"/>
        <v>1962004</v>
      </c>
      <c r="C49" s="41">
        <f t="shared" si="5"/>
        <v>1883009</v>
      </c>
      <c r="D49" s="41">
        <f t="shared" si="6"/>
        <v>6</v>
      </c>
      <c r="E49" s="42" t="str">
        <f t="shared" si="2"/>
        <v>BAHIA DE CADIZ</v>
      </c>
      <c r="F49" s="42">
        <f t="shared" si="7"/>
        <v>402035</v>
      </c>
      <c r="G49" s="42">
        <f t="shared" si="8"/>
        <v>398291</v>
      </c>
    </row>
    <row r="50" spans="1:7" x14ac:dyDescent="0.25">
      <c r="A50" s="42" t="str">
        <f t="shared" si="3"/>
        <v>FERROL-SAN CIBRAO</v>
      </c>
      <c r="B50" s="41">
        <f t="shared" si="4"/>
        <v>39017</v>
      </c>
      <c r="C50" s="41">
        <f t="shared" si="5"/>
        <v>10865</v>
      </c>
      <c r="D50" s="41">
        <f t="shared" si="6"/>
        <v>20</v>
      </c>
      <c r="E50" s="42" t="str">
        <f t="shared" si="2"/>
        <v>SANTANDER</v>
      </c>
      <c r="F50" s="42">
        <f t="shared" si="7"/>
        <v>223970</v>
      </c>
      <c r="G50" s="42">
        <f t="shared" si="8"/>
        <v>209821</v>
      </c>
    </row>
    <row r="51" spans="1:7" x14ac:dyDescent="0.25">
      <c r="A51" s="42" t="str">
        <f t="shared" si="3"/>
        <v>GIJON</v>
      </c>
      <c r="B51" s="41">
        <f t="shared" si="4"/>
        <v>66788</v>
      </c>
      <c r="C51" s="41">
        <f t="shared" si="5"/>
        <v>66681</v>
      </c>
      <c r="D51" s="41">
        <f t="shared" si="6"/>
        <v>19</v>
      </c>
      <c r="E51" s="42" t="str">
        <f t="shared" si="2"/>
        <v>ALICANTE</v>
      </c>
      <c r="F51" s="42">
        <f t="shared" si="7"/>
        <v>221652</v>
      </c>
      <c r="G51" s="42">
        <f t="shared" si="8"/>
        <v>244430</v>
      </c>
    </row>
    <row r="52" spans="1:7" x14ac:dyDescent="0.25">
      <c r="A52" s="42" t="str">
        <f t="shared" si="3"/>
        <v>HUELVA</v>
      </c>
      <c r="B52" s="41">
        <f t="shared" si="4"/>
        <v>33635</v>
      </c>
      <c r="C52" s="41">
        <f t="shared" si="5"/>
        <v>31806</v>
      </c>
      <c r="D52" s="41">
        <f t="shared" si="6"/>
        <v>21</v>
      </c>
      <c r="E52" s="42" t="str">
        <f t="shared" si="2"/>
        <v>VIGO</v>
      </c>
      <c r="F52" s="42">
        <f t="shared" si="7"/>
        <v>176019</v>
      </c>
      <c r="G52" s="42">
        <f t="shared" si="8"/>
        <v>171800</v>
      </c>
    </row>
    <row r="53" spans="1:7" x14ac:dyDescent="0.25">
      <c r="A53" s="42" t="str">
        <f t="shared" si="3"/>
        <v>LAS PALMAS</v>
      </c>
      <c r="B53" s="41">
        <f t="shared" si="4"/>
        <v>2290365</v>
      </c>
      <c r="C53" s="41">
        <f t="shared" si="5"/>
        <v>2216190</v>
      </c>
      <c r="D53" s="41">
        <f t="shared" si="6"/>
        <v>5</v>
      </c>
      <c r="E53" s="42" t="str">
        <f t="shared" si="2"/>
        <v>BILBAO</v>
      </c>
      <c r="F53" s="42">
        <f t="shared" si="7"/>
        <v>161242</v>
      </c>
      <c r="G53" s="42">
        <f t="shared" si="8"/>
        <v>141979</v>
      </c>
    </row>
    <row r="54" spans="1:7" x14ac:dyDescent="0.25">
      <c r="A54" s="42" t="str">
        <f t="shared" si="3"/>
        <v>MALAGA</v>
      </c>
      <c r="B54" s="41">
        <f t="shared" si="4"/>
        <v>622343</v>
      </c>
      <c r="C54" s="41">
        <f t="shared" si="5"/>
        <v>662659</v>
      </c>
      <c r="D54" s="41">
        <f t="shared" si="6"/>
        <v>10</v>
      </c>
      <c r="E54" s="42" t="str">
        <f t="shared" si="2"/>
        <v>CARTAGENA</v>
      </c>
      <c r="F54" s="42">
        <f t="shared" si="7"/>
        <v>137989</v>
      </c>
      <c r="G54" s="42">
        <f t="shared" si="8"/>
        <v>134225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129597</v>
      </c>
      <c r="G55" s="42">
        <f t="shared" si="8"/>
        <v>156890</v>
      </c>
    </row>
    <row r="56" spans="1:7" x14ac:dyDescent="0.25">
      <c r="A56" s="42" t="str">
        <f t="shared" si="3"/>
        <v>MELILLA</v>
      </c>
      <c r="B56" s="41">
        <f t="shared" si="4"/>
        <v>772134</v>
      </c>
      <c r="C56" s="41">
        <f t="shared" si="5"/>
        <v>783595</v>
      </c>
      <c r="D56" s="41">
        <f t="shared" si="6"/>
        <v>7</v>
      </c>
      <c r="E56" s="42" t="str">
        <f t="shared" si="2"/>
        <v>GIJON</v>
      </c>
      <c r="F56" s="42">
        <f t="shared" si="9"/>
        <v>66788</v>
      </c>
      <c r="G56" s="42">
        <f t="shared" si="8"/>
        <v>66681</v>
      </c>
    </row>
    <row r="57" spans="1:7" x14ac:dyDescent="0.25">
      <c r="A57" s="42" t="str">
        <f t="shared" si="3"/>
        <v>MOTRIL</v>
      </c>
      <c r="B57" s="41">
        <f t="shared" si="4"/>
        <v>446459</v>
      </c>
      <c r="C57" s="41">
        <f t="shared" si="5"/>
        <v>354520</v>
      </c>
      <c r="D57" s="41">
        <f t="shared" si="6"/>
        <v>11</v>
      </c>
      <c r="E57" s="42" t="str">
        <f t="shared" si="2"/>
        <v>FERROL-SAN CIBRAO</v>
      </c>
      <c r="F57" s="42">
        <f t="shared" si="9"/>
        <v>39017</v>
      </c>
      <c r="G57" s="42">
        <f t="shared" si="8"/>
        <v>10865</v>
      </c>
    </row>
    <row r="58" spans="1:7" x14ac:dyDescent="0.25">
      <c r="A58" s="42" t="str">
        <f t="shared" si="3"/>
        <v>PASAIA</v>
      </c>
      <c r="B58" s="41">
        <f t="shared" si="4"/>
        <v>675</v>
      </c>
      <c r="C58" s="41">
        <f t="shared" si="5"/>
        <v>0</v>
      </c>
      <c r="D58" s="41">
        <f t="shared" si="6"/>
        <v>26</v>
      </c>
      <c r="E58" s="42" t="str">
        <f t="shared" si="2"/>
        <v>HUELVA</v>
      </c>
      <c r="F58" s="42">
        <f t="shared" si="9"/>
        <v>33635</v>
      </c>
      <c r="G58" s="42">
        <f t="shared" si="8"/>
        <v>31806</v>
      </c>
    </row>
    <row r="59" spans="1:7" x14ac:dyDescent="0.25">
      <c r="A59" s="42" t="str">
        <f t="shared" si="3"/>
        <v>SANTA CRUZ DE TENERIFE</v>
      </c>
      <c r="B59" s="41">
        <f t="shared" si="4"/>
        <v>4993381</v>
      </c>
      <c r="C59" s="41">
        <f t="shared" si="5"/>
        <v>5173183</v>
      </c>
      <c r="D59" s="41">
        <f t="shared" si="6"/>
        <v>3</v>
      </c>
      <c r="E59" s="42" t="str">
        <f t="shared" si="2"/>
        <v>SEVILLA</v>
      </c>
      <c r="F59" s="42">
        <f t="shared" si="9"/>
        <v>15970</v>
      </c>
      <c r="G59" s="42">
        <f t="shared" si="8"/>
        <v>19503</v>
      </c>
    </row>
    <row r="60" spans="1:7" x14ac:dyDescent="0.25">
      <c r="A60" s="42" t="str">
        <f t="shared" si="3"/>
        <v>SANTANDER</v>
      </c>
      <c r="B60" s="41">
        <f t="shared" si="4"/>
        <v>223970</v>
      </c>
      <c r="C60" s="41">
        <f t="shared" si="5"/>
        <v>209821</v>
      </c>
      <c r="D60" s="41">
        <f t="shared" si="6"/>
        <v>13</v>
      </c>
      <c r="E60" s="42" t="str">
        <f t="shared" si="2"/>
        <v>TARRAGONA</v>
      </c>
      <c r="F60" s="42">
        <f t="shared" si="9"/>
        <v>1895</v>
      </c>
      <c r="G60" s="42">
        <f t="shared" si="8"/>
        <v>1394</v>
      </c>
    </row>
    <row r="61" spans="1:7" x14ac:dyDescent="0.25">
      <c r="A61" s="42" t="str">
        <f t="shared" si="3"/>
        <v>SEVILLA</v>
      </c>
      <c r="B61" s="41">
        <f t="shared" si="4"/>
        <v>15970</v>
      </c>
      <c r="C61" s="41">
        <f t="shared" si="5"/>
        <v>19503</v>
      </c>
      <c r="D61" s="41">
        <f t="shared" si="6"/>
        <v>22</v>
      </c>
      <c r="E61" s="42" t="str">
        <f t="shared" si="2"/>
        <v>VILAGARCIA</v>
      </c>
      <c r="F61" s="42">
        <f t="shared" si="9"/>
        <v>1032</v>
      </c>
      <c r="G61" s="42">
        <f t="shared" si="8"/>
        <v>2199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1394</v>
      </c>
      <c r="D62" s="41">
        <f t="shared" si="6"/>
        <v>23</v>
      </c>
      <c r="E62" s="42" t="str">
        <f t="shared" si="2"/>
        <v>AVILES</v>
      </c>
      <c r="F62" s="42">
        <f t="shared" si="9"/>
        <v>713</v>
      </c>
      <c r="G62" s="42">
        <f t="shared" si="8"/>
        <v>655</v>
      </c>
    </row>
    <row r="63" spans="1:7" x14ac:dyDescent="0.25">
      <c r="A63" s="42" t="str">
        <f t="shared" si="3"/>
        <v>VALENCIA</v>
      </c>
      <c r="B63" s="41">
        <f t="shared" si="4"/>
        <v>692471</v>
      </c>
      <c r="C63" s="41">
        <f t="shared" si="5"/>
        <v>820694</v>
      </c>
      <c r="D63" s="41">
        <f t="shared" si="6"/>
        <v>8</v>
      </c>
      <c r="E63" s="42" t="str">
        <f t="shared" si="2"/>
        <v>PASAIA</v>
      </c>
      <c r="F63" s="42">
        <f t="shared" si="9"/>
        <v>675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176019</v>
      </c>
      <c r="C64" s="41">
        <f t="shared" si="5"/>
        <v>171800</v>
      </c>
      <c r="D64" s="41">
        <f t="shared" si="6"/>
        <v>15</v>
      </c>
      <c r="E64" s="42" t="str">
        <f t="shared" si="2"/>
        <v>CASTELLON</v>
      </c>
      <c r="F64" s="42">
        <f t="shared" si="9"/>
        <v>130</v>
      </c>
      <c r="G64" s="42">
        <f t="shared" si="8"/>
        <v>1514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24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13383</v>
      </c>
      <c r="C7" s="9">
        <v>8244</v>
      </c>
      <c r="D7" s="9">
        <v>156890</v>
      </c>
      <c r="E7" s="9">
        <v>129597</v>
      </c>
      <c r="F7" s="10">
        <f>((E7*100)/D7)-100</f>
        <v>-17.396264898973797</v>
      </c>
      <c r="G7" s="1"/>
      <c r="H7" s="1"/>
      <c r="I7" s="1"/>
    </row>
    <row r="8" spans="1:12" x14ac:dyDescent="0.25">
      <c r="A8" s="11" t="s">
        <v>45</v>
      </c>
      <c r="B8" s="12">
        <v>3092</v>
      </c>
      <c r="C8" s="12">
        <v>0</v>
      </c>
      <c r="D8" s="12">
        <v>41860</v>
      </c>
      <c r="E8" s="12">
        <v>34583</v>
      </c>
      <c r="F8" s="13">
        <f t="shared" ref="F8:F35" si="0">((E8*100)/D8)-100</f>
        <v>-17.384137601528906</v>
      </c>
      <c r="G8" s="1"/>
      <c r="H8" s="1"/>
      <c r="I8" s="1"/>
    </row>
    <row r="9" spans="1:12" x14ac:dyDescent="0.25">
      <c r="A9" s="8" t="s">
        <v>46</v>
      </c>
      <c r="B9" s="9">
        <v>926</v>
      </c>
      <c r="C9" s="9">
        <v>379</v>
      </c>
      <c r="D9" s="9">
        <v>16971</v>
      </c>
      <c r="E9" s="9">
        <v>16870</v>
      </c>
      <c r="F9" s="10">
        <f t="shared" si="0"/>
        <v>-0.59513287372577395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655</v>
      </c>
      <c r="E10" s="12">
        <v>713</v>
      </c>
      <c r="F10" s="17">
        <f t="shared" si="0"/>
        <v>8.8549618320610648</v>
      </c>
      <c r="G10" s="1"/>
      <c r="H10" s="1"/>
      <c r="I10" s="1"/>
    </row>
    <row r="11" spans="1:12" x14ac:dyDescent="0.25">
      <c r="A11" s="8" t="s">
        <v>48</v>
      </c>
      <c r="B11" s="9">
        <v>62</v>
      </c>
      <c r="C11" s="9">
        <v>0</v>
      </c>
      <c r="D11" s="9">
        <v>85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24700</v>
      </c>
      <c r="C12" s="12">
        <v>13230</v>
      </c>
      <c r="D12" s="12">
        <v>375134</v>
      </c>
      <c r="E12" s="12">
        <v>381302</v>
      </c>
      <c r="F12" s="13">
        <f t="shared" si="0"/>
        <v>1.6442124680780665</v>
      </c>
      <c r="G12" s="1"/>
      <c r="H12" s="1"/>
      <c r="I12" s="1"/>
    </row>
    <row r="13" spans="1:12" x14ac:dyDescent="0.25">
      <c r="A13" s="8" t="s">
        <v>50</v>
      </c>
      <c r="B13" s="9">
        <v>33366</v>
      </c>
      <c r="C13" s="9">
        <v>46463</v>
      </c>
      <c r="D13" s="9">
        <v>1534674</v>
      </c>
      <c r="E13" s="9">
        <v>1586526</v>
      </c>
      <c r="F13" s="10">
        <f t="shared" si="0"/>
        <v>3.3786980166471778</v>
      </c>
      <c r="G13" s="1"/>
      <c r="H13" s="1"/>
      <c r="I13" s="1"/>
    </row>
    <row r="14" spans="1:12" x14ac:dyDescent="0.25">
      <c r="A14" s="11" t="s">
        <v>51</v>
      </c>
      <c r="B14" s="12">
        <v>96934</v>
      </c>
      <c r="C14" s="12">
        <v>76037</v>
      </c>
      <c r="D14" s="12">
        <v>2599232</v>
      </c>
      <c r="E14" s="12">
        <v>2364292</v>
      </c>
      <c r="F14" s="13">
        <f t="shared" si="0"/>
        <v>-9.0388237756383489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57352</v>
      </c>
      <c r="E15" s="9">
        <v>80206</v>
      </c>
      <c r="F15" s="10">
        <f t="shared" si="0"/>
        <v>39.848653926628543</v>
      </c>
      <c r="G15" s="1"/>
      <c r="H15" s="1"/>
      <c r="I15" s="1"/>
    </row>
    <row r="16" spans="1:12" x14ac:dyDescent="0.25">
      <c r="A16" s="11" t="s">
        <v>53</v>
      </c>
      <c r="B16" s="12">
        <v>6712</v>
      </c>
      <c r="C16" s="12">
        <v>2622</v>
      </c>
      <c r="D16" s="12">
        <v>134225</v>
      </c>
      <c r="E16" s="12">
        <v>137989</v>
      </c>
      <c r="F16" s="13">
        <f t="shared" si="0"/>
        <v>2.8042466008567715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1514</v>
      </c>
      <c r="E17" s="9">
        <v>130</v>
      </c>
      <c r="F17" s="10">
        <f t="shared" si="0"/>
        <v>-91.413474240422715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2527</v>
      </c>
      <c r="E18" s="12">
        <v>2141</v>
      </c>
      <c r="F18" s="13">
        <f t="shared" si="0"/>
        <v>-15.275029679461809</v>
      </c>
      <c r="G18" s="1"/>
      <c r="H18" s="1"/>
      <c r="I18" s="1"/>
    </row>
    <row r="19" spans="1:9" x14ac:dyDescent="0.25">
      <c r="A19" s="8" t="s">
        <v>56</v>
      </c>
      <c r="B19" s="9">
        <v>606</v>
      </c>
      <c r="C19" s="9">
        <v>387</v>
      </c>
      <c r="D19" s="9">
        <v>10853</v>
      </c>
      <c r="E19" s="9">
        <v>39017</v>
      </c>
      <c r="F19" s="10">
        <f t="shared" si="0"/>
        <v>259.50428452962313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14291</v>
      </c>
      <c r="E20" s="12">
        <v>13536</v>
      </c>
      <c r="F20" s="13">
        <f t="shared" si="0"/>
        <v>-5.2830452732489022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294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156130</v>
      </c>
      <c r="C22" s="12">
        <v>193869</v>
      </c>
      <c r="D22" s="12">
        <v>830224</v>
      </c>
      <c r="E22" s="12">
        <v>1065076</v>
      </c>
      <c r="F22" s="13">
        <f t="shared" si="0"/>
        <v>28.287787392318222</v>
      </c>
      <c r="G22" s="1"/>
      <c r="H22" s="1"/>
      <c r="I22" s="1"/>
    </row>
    <row r="23" spans="1:9" x14ac:dyDescent="0.25">
      <c r="A23" s="8" t="s">
        <v>60</v>
      </c>
      <c r="B23" s="9">
        <v>16684</v>
      </c>
      <c r="C23" s="9">
        <v>16517</v>
      </c>
      <c r="D23" s="9">
        <v>397098</v>
      </c>
      <c r="E23" s="9">
        <v>407870</v>
      </c>
      <c r="F23" s="10">
        <f t="shared" si="0"/>
        <v>2.7126804970057776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3248</v>
      </c>
      <c r="E25" s="9">
        <v>254</v>
      </c>
      <c r="F25" s="10">
        <f t="shared" si="0"/>
        <v>-92.179802955665025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15231</v>
      </c>
      <c r="E26" s="12">
        <v>19589</v>
      </c>
      <c r="F26" s="13">
        <f t="shared" si="0"/>
        <v>28.612697787407257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675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136219</v>
      </c>
      <c r="C28" s="12">
        <v>162931</v>
      </c>
      <c r="D28" s="12">
        <v>794343</v>
      </c>
      <c r="E28" s="12">
        <v>848159</v>
      </c>
      <c r="F28" s="13">
        <f t="shared" si="0"/>
        <v>6.7749070615590483</v>
      </c>
      <c r="G28" s="1"/>
      <c r="H28" s="1"/>
      <c r="I28" s="1"/>
    </row>
    <row r="29" spans="1:9" x14ac:dyDescent="0.25">
      <c r="A29" s="8" t="s">
        <v>66</v>
      </c>
      <c r="B29" s="9">
        <v>81</v>
      </c>
      <c r="C29" s="9">
        <v>42</v>
      </c>
      <c r="D29" s="9">
        <v>16747</v>
      </c>
      <c r="E29" s="9">
        <v>14957</v>
      </c>
      <c r="F29" s="10">
        <f t="shared" si="0"/>
        <v>-10.688481519078039</v>
      </c>
      <c r="G29" s="1"/>
      <c r="H29" s="1"/>
      <c r="I29" s="1"/>
    </row>
    <row r="30" spans="1:9" x14ac:dyDescent="0.25">
      <c r="A30" s="11" t="s">
        <v>67</v>
      </c>
      <c r="B30" s="12">
        <v>666</v>
      </c>
      <c r="C30" s="12">
        <v>775</v>
      </c>
      <c r="D30" s="12">
        <v>19503</v>
      </c>
      <c r="E30" s="12">
        <v>15970</v>
      </c>
      <c r="F30" s="13">
        <f t="shared" si="0"/>
        <v>-18.115161769984098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1394</v>
      </c>
      <c r="E31" s="9">
        <v>1895</v>
      </c>
      <c r="F31" s="10">
        <f t="shared" si="0"/>
        <v>35.939741750358678</v>
      </c>
      <c r="G31" s="1"/>
      <c r="H31" s="1"/>
      <c r="I31" s="1"/>
    </row>
    <row r="32" spans="1:9" x14ac:dyDescent="0.25">
      <c r="A32" s="11" t="s">
        <v>69</v>
      </c>
      <c r="B32" s="12">
        <v>14395</v>
      </c>
      <c r="C32" s="12">
        <v>8629</v>
      </c>
      <c r="D32" s="12">
        <v>473114</v>
      </c>
      <c r="E32" s="12">
        <v>373013</v>
      </c>
      <c r="F32" s="13">
        <f t="shared" si="0"/>
        <v>-21.157902746483927</v>
      </c>
      <c r="G32" s="1"/>
      <c r="H32" s="1"/>
      <c r="I32" s="1"/>
    </row>
    <row r="33" spans="1:9" x14ac:dyDescent="0.25">
      <c r="A33" s="8" t="s">
        <v>70</v>
      </c>
      <c r="B33" s="9">
        <v>295</v>
      </c>
      <c r="C33" s="9">
        <v>4929</v>
      </c>
      <c r="D33" s="9">
        <v>171800</v>
      </c>
      <c r="E33" s="9">
        <v>176019</v>
      </c>
      <c r="F33" s="10">
        <f t="shared" si="0"/>
        <v>2.4557625145518074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504251</v>
      </c>
      <c r="C35" s="15">
        <f t="shared" ref="C35:E35" si="1">SUM(C7:C34)</f>
        <v>535054</v>
      </c>
      <c r="D35" s="15">
        <f t="shared" si="1"/>
        <v>7671458</v>
      </c>
      <c r="E35" s="15">
        <f t="shared" si="1"/>
        <v>7711411</v>
      </c>
      <c r="F35" s="16">
        <f t="shared" si="0"/>
        <v>0.52080060921926474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129597</v>
      </c>
      <c r="C38" s="41">
        <f>D7</f>
        <v>156890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2364292</v>
      </c>
      <c r="G38" s="42">
        <f>LOOKUP(E38,$A$38:$A$65,$C$38:$C$65)</f>
        <v>2599232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34583</v>
      </c>
      <c r="C39" s="41">
        <f t="shared" ref="C39:C65" si="5">D8</f>
        <v>41860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1586526</v>
      </c>
      <c r="G39" s="42">
        <f t="shared" ref="G39:G65" si="8">LOOKUP(E39,$A$38:$A$65,$C$38:$C$65)</f>
        <v>1534674</v>
      </c>
    </row>
    <row r="40" spans="1:9" x14ac:dyDescent="0.25">
      <c r="A40" s="42" t="str">
        <f t="shared" si="3"/>
        <v>ALMERIA</v>
      </c>
      <c r="B40" s="41">
        <f t="shared" si="4"/>
        <v>16870</v>
      </c>
      <c r="C40" s="41">
        <f t="shared" si="5"/>
        <v>16971</v>
      </c>
      <c r="D40" s="41">
        <f t="shared" si="6"/>
        <v>15</v>
      </c>
      <c r="E40" s="42" t="str">
        <f t="shared" si="2"/>
        <v>LAS PALMAS</v>
      </c>
      <c r="F40" s="42">
        <f t="shared" si="7"/>
        <v>1065076</v>
      </c>
      <c r="G40" s="42">
        <f t="shared" si="8"/>
        <v>830224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655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848159</v>
      </c>
      <c r="G41" s="42">
        <f t="shared" si="8"/>
        <v>794343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85</v>
      </c>
      <c r="D42" s="41">
        <f t="shared" si="6"/>
        <v>28</v>
      </c>
      <c r="E42" s="42" t="str">
        <f t="shared" si="2"/>
        <v>MALAGA</v>
      </c>
      <c r="F42" s="42">
        <f t="shared" si="7"/>
        <v>407870</v>
      </c>
      <c r="G42" s="42">
        <f t="shared" si="8"/>
        <v>397098</v>
      </c>
    </row>
    <row r="43" spans="1:9" x14ac:dyDescent="0.25">
      <c r="A43" s="42" t="str">
        <f t="shared" si="3"/>
        <v>BAHIA DE CADIZ</v>
      </c>
      <c r="B43" s="41">
        <f t="shared" si="4"/>
        <v>381302</v>
      </c>
      <c r="C43" s="41">
        <f t="shared" si="5"/>
        <v>375134</v>
      </c>
      <c r="D43" s="41">
        <f t="shared" si="6"/>
        <v>6</v>
      </c>
      <c r="E43" s="42" t="str">
        <f t="shared" si="2"/>
        <v>BAHIA DE CADIZ</v>
      </c>
      <c r="F43" s="42">
        <f t="shared" si="7"/>
        <v>381302</v>
      </c>
      <c r="G43" s="42">
        <f t="shared" si="8"/>
        <v>375134</v>
      </c>
    </row>
    <row r="44" spans="1:9" x14ac:dyDescent="0.25">
      <c r="A44" s="42" t="str">
        <f t="shared" si="3"/>
        <v>BALEARES</v>
      </c>
      <c r="B44" s="41">
        <f t="shared" si="4"/>
        <v>1586526</v>
      </c>
      <c r="C44" s="41">
        <f t="shared" si="5"/>
        <v>1534674</v>
      </c>
      <c r="D44" s="41">
        <f t="shared" si="6"/>
        <v>2</v>
      </c>
      <c r="E44" s="42" t="str">
        <f t="shared" si="2"/>
        <v>VALENCIA</v>
      </c>
      <c r="F44" s="42">
        <f t="shared" si="7"/>
        <v>373013</v>
      </c>
      <c r="G44" s="42">
        <f t="shared" si="8"/>
        <v>473114</v>
      </c>
    </row>
    <row r="45" spans="1:9" x14ac:dyDescent="0.25">
      <c r="A45" s="42" t="str">
        <f t="shared" si="3"/>
        <v>BARCELONA</v>
      </c>
      <c r="B45" s="41">
        <f t="shared" si="4"/>
        <v>2364292</v>
      </c>
      <c r="C45" s="41">
        <f t="shared" si="5"/>
        <v>2599232</v>
      </c>
      <c r="D45" s="41">
        <f t="shared" si="6"/>
        <v>1</v>
      </c>
      <c r="E45" s="42" t="str">
        <f t="shared" si="2"/>
        <v>VIGO</v>
      </c>
      <c r="F45" s="42">
        <f t="shared" si="7"/>
        <v>176019</v>
      </c>
      <c r="G45" s="42">
        <f t="shared" si="8"/>
        <v>171800</v>
      </c>
    </row>
    <row r="46" spans="1:9" x14ac:dyDescent="0.25">
      <c r="A46" s="42" t="str">
        <f t="shared" si="3"/>
        <v>BILBAO</v>
      </c>
      <c r="B46" s="41">
        <f t="shared" si="4"/>
        <v>80206</v>
      </c>
      <c r="C46" s="41">
        <f t="shared" si="5"/>
        <v>57352</v>
      </c>
      <c r="D46" s="41">
        <f t="shared" si="6"/>
        <v>11</v>
      </c>
      <c r="E46" s="42" t="str">
        <f t="shared" si="2"/>
        <v>CARTAGENA</v>
      </c>
      <c r="F46" s="42">
        <f t="shared" si="7"/>
        <v>137989</v>
      </c>
      <c r="G46" s="42">
        <f t="shared" si="8"/>
        <v>134225</v>
      </c>
    </row>
    <row r="47" spans="1:9" x14ac:dyDescent="0.25">
      <c r="A47" s="42" t="str">
        <f t="shared" si="3"/>
        <v>CARTAGENA</v>
      </c>
      <c r="B47" s="41">
        <f t="shared" si="4"/>
        <v>137989</v>
      </c>
      <c r="C47" s="41">
        <f t="shared" si="5"/>
        <v>134225</v>
      </c>
      <c r="D47" s="41">
        <f t="shared" si="6"/>
        <v>9</v>
      </c>
      <c r="E47" s="42" t="str">
        <f t="shared" si="2"/>
        <v>A CORUÑA</v>
      </c>
      <c r="F47" s="42">
        <f t="shared" si="7"/>
        <v>129597</v>
      </c>
      <c r="G47" s="42">
        <f t="shared" si="8"/>
        <v>156890</v>
      </c>
    </row>
    <row r="48" spans="1:9" x14ac:dyDescent="0.25">
      <c r="A48" s="42" t="str">
        <f t="shared" si="3"/>
        <v>CASTELLON</v>
      </c>
      <c r="B48" s="41">
        <f t="shared" si="4"/>
        <v>130</v>
      </c>
      <c r="C48" s="41">
        <f t="shared" si="5"/>
        <v>1514</v>
      </c>
      <c r="D48" s="41">
        <f t="shared" si="6"/>
        <v>25</v>
      </c>
      <c r="E48" s="42" t="str">
        <f t="shared" si="2"/>
        <v>BILBAO</v>
      </c>
      <c r="F48" s="42">
        <f t="shared" si="7"/>
        <v>80206</v>
      </c>
      <c r="G48" s="42">
        <f t="shared" si="8"/>
        <v>57352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2527</v>
      </c>
      <c r="D49" s="41">
        <f t="shared" si="6"/>
        <v>19</v>
      </c>
      <c r="E49" s="42" t="str">
        <f t="shared" si="2"/>
        <v>FERROL-SAN CIBRAO</v>
      </c>
      <c r="F49" s="42">
        <f t="shared" si="7"/>
        <v>39017</v>
      </c>
      <c r="G49" s="42">
        <f t="shared" si="8"/>
        <v>10853</v>
      </c>
    </row>
    <row r="50" spans="1:7" x14ac:dyDescent="0.25">
      <c r="A50" s="42" t="str">
        <f t="shared" si="3"/>
        <v>FERROL-SAN CIBRAO</v>
      </c>
      <c r="B50" s="41">
        <f t="shared" si="4"/>
        <v>39017</v>
      </c>
      <c r="C50" s="41">
        <f t="shared" si="5"/>
        <v>10853</v>
      </c>
      <c r="D50" s="41">
        <f t="shared" si="6"/>
        <v>12</v>
      </c>
      <c r="E50" s="42" t="str">
        <f t="shared" si="2"/>
        <v>ALICANTE</v>
      </c>
      <c r="F50" s="42">
        <f t="shared" si="7"/>
        <v>34583</v>
      </c>
      <c r="G50" s="42">
        <f t="shared" si="8"/>
        <v>41860</v>
      </c>
    </row>
    <row r="51" spans="1:7" x14ac:dyDescent="0.25">
      <c r="A51" s="42" t="str">
        <f t="shared" si="3"/>
        <v>GIJON</v>
      </c>
      <c r="B51" s="41">
        <f t="shared" si="4"/>
        <v>13536</v>
      </c>
      <c r="C51" s="41">
        <f t="shared" si="5"/>
        <v>14291</v>
      </c>
      <c r="D51" s="41">
        <f t="shared" si="6"/>
        <v>18</v>
      </c>
      <c r="E51" s="42" t="str">
        <f t="shared" si="2"/>
        <v>MOTRIL</v>
      </c>
      <c r="F51" s="42">
        <f t="shared" si="7"/>
        <v>19589</v>
      </c>
      <c r="G51" s="42">
        <f t="shared" si="8"/>
        <v>15231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294</v>
      </c>
      <c r="D52" s="41">
        <f t="shared" si="6"/>
        <v>28</v>
      </c>
      <c r="E52" s="42" t="str">
        <f t="shared" si="2"/>
        <v>ALMERIA</v>
      </c>
      <c r="F52" s="42">
        <f t="shared" si="7"/>
        <v>16870</v>
      </c>
      <c r="G52" s="42">
        <f t="shared" si="8"/>
        <v>16971</v>
      </c>
    </row>
    <row r="53" spans="1:7" x14ac:dyDescent="0.25">
      <c r="A53" s="42" t="str">
        <f t="shared" si="3"/>
        <v>LAS PALMAS</v>
      </c>
      <c r="B53" s="41">
        <f t="shared" si="4"/>
        <v>1065076</v>
      </c>
      <c r="C53" s="41">
        <f t="shared" si="5"/>
        <v>830224</v>
      </c>
      <c r="D53" s="41">
        <f t="shared" si="6"/>
        <v>3</v>
      </c>
      <c r="E53" s="42" t="str">
        <f t="shared" si="2"/>
        <v>SEVILLA</v>
      </c>
      <c r="F53" s="42">
        <f t="shared" si="7"/>
        <v>15970</v>
      </c>
      <c r="G53" s="42">
        <f t="shared" si="8"/>
        <v>19503</v>
      </c>
    </row>
    <row r="54" spans="1:7" x14ac:dyDescent="0.25">
      <c r="A54" s="42" t="str">
        <f t="shared" si="3"/>
        <v>MALAGA</v>
      </c>
      <c r="B54" s="41">
        <f t="shared" si="4"/>
        <v>407870</v>
      </c>
      <c r="C54" s="41">
        <f t="shared" si="5"/>
        <v>397098</v>
      </c>
      <c r="D54" s="41">
        <f t="shared" si="6"/>
        <v>5</v>
      </c>
      <c r="E54" s="42" t="str">
        <f t="shared" si="2"/>
        <v>SANTANDER</v>
      </c>
      <c r="F54" s="42">
        <f t="shared" si="7"/>
        <v>14957</v>
      </c>
      <c r="G54" s="42">
        <f t="shared" si="8"/>
        <v>16747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13536</v>
      </c>
      <c r="G55" s="42">
        <f t="shared" si="8"/>
        <v>14291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3248</v>
      </c>
      <c r="D56" s="41">
        <f t="shared" si="6"/>
        <v>24</v>
      </c>
      <c r="E56" s="42" t="str">
        <f t="shared" si="2"/>
        <v>CEUTA</v>
      </c>
      <c r="F56" s="42">
        <f t="shared" si="9"/>
        <v>2141</v>
      </c>
      <c r="G56" s="42">
        <f t="shared" si="8"/>
        <v>2527</v>
      </c>
    </row>
    <row r="57" spans="1:7" x14ac:dyDescent="0.25">
      <c r="A57" s="42" t="str">
        <f t="shared" si="3"/>
        <v>MOTRIL</v>
      </c>
      <c r="B57" s="41">
        <f t="shared" si="4"/>
        <v>19589</v>
      </c>
      <c r="C57" s="41">
        <f t="shared" si="5"/>
        <v>15231</v>
      </c>
      <c r="D57" s="41">
        <f t="shared" si="6"/>
        <v>14</v>
      </c>
      <c r="E57" s="42" t="str">
        <f t="shared" si="2"/>
        <v>TARRAGONA</v>
      </c>
      <c r="F57" s="42">
        <f t="shared" si="9"/>
        <v>1895</v>
      </c>
      <c r="G57" s="42">
        <f t="shared" si="8"/>
        <v>1394</v>
      </c>
    </row>
    <row r="58" spans="1:7" x14ac:dyDescent="0.25">
      <c r="A58" s="42" t="str">
        <f t="shared" si="3"/>
        <v>PASAIA</v>
      </c>
      <c r="B58" s="41">
        <f t="shared" si="4"/>
        <v>675</v>
      </c>
      <c r="C58" s="41">
        <f t="shared" si="5"/>
        <v>0</v>
      </c>
      <c r="D58" s="41">
        <f t="shared" si="6"/>
        <v>23</v>
      </c>
      <c r="E58" s="42" t="str">
        <f t="shared" si="2"/>
        <v>VILAGARCIA</v>
      </c>
      <c r="F58" s="42">
        <f t="shared" si="9"/>
        <v>1032</v>
      </c>
      <c r="G58" s="42">
        <f t="shared" si="8"/>
        <v>2199</v>
      </c>
    </row>
    <row r="59" spans="1:7" x14ac:dyDescent="0.25">
      <c r="A59" s="42" t="str">
        <f t="shared" si="3"/>
        <v>SANTA CRUZ DE TENERIFE</v>
      </c>
      <c r="B59" s="41">
        <f t="shared" si="4"/>
        <v>848159</v>
      </c>
      <c r="C59" s="41">
        <f t="shared" si="5"/>
        <v>794343</v>
      </c>
      <c r="D59" s="41">
        <f t="shared" si="6"/>
        <v>4</v>
      </c>
      <c r="E59" s="42" t="str">
        <f t="shared" si="2"/>
        <v>AVILES</v>
      </c>
      <c r="F59" s="42">
        <f t="shared" si="9"/>
        <v>713</v>
      </c>
      <c r="G59" s="42">
        <f t="shared" si="8"/>
        <v>655</v>
      </c>
    </row>
    <row r="60" spans="1:7" x14ac:dyDescent="0.25">
      <c r="A60" s="42" t="str">
        <f t="shared" si="3"/>
        <v>SANTANDER</v>
      </c>
      <c r="B60" s="41">
        <f t="shared" si="4"/>
        <v>14957</v>
      </c>
      <c r="C60" s="41">
        <f t="shared" si="5"/>
        <v>16747</v>
      </c>
      <c r="D60" s="41">
        <f t="shared" si="6"/>
        <v>17</v>
      </c>
      <c r="E60" s="42" t="str">
        <f t="shared" si="2"/>
        <v>PASAIA</v>
      </c>
      <c r="F60" s="42">
        <f t="shared" si="9"/>
        <v>675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15970</v>
      </c>
      <c r="C61" s="41">
        <f t="shared" si="5"/>
        <v>19503</v>
      </c>
      <c r="D61" s="41">
        <f t="shared" si="6"/>
        <v>16</v>
      </c>
      <c r="E61" s="42" t="str">
        <f t="shared" si="2"/>
        <v>MELILLA</v>
      </c>
      <c r="F61" s="42">
        <f t="shared" si="9"/>
        <v>254</v>
      </c>
      <c r="G61" s="42">
        <f t="shared" si="8"/>
        <v>3248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1394</v>
      </c>
      <c r="D62" s="41">
        <f t="shared" si="6"/>
        <v>20</v>
      </c>
      <c r="E62" s="42" t="str">
        <f t="shared" si="2"/>
        <v>CASTELLON</v>
      </c>
      <c r="F62" s="42">
        <f t="shared" si="9"/>
        <v>130</v>
      </c>
      <c r="G62" s="42">
        <f t="shared" si="8"/>
        <v>1514</v>
      </c>
    </row>
    <row r="63" spans="1:7" x14ac:dyDescent="0.25">
      <c r="A63" s="42" t="str">
        <f t="shared" si="3"/>
        <v>VALENCIA</v>
      </c>
      <c r="B63" s="41">
        <f t="shared" si="4"/>
        <v>373013</v>
      </c>
      <c r="C63" s="41">
        <f t="shared" si="5"/>
        <v>473114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176019</v>
      </c>
      <c r="C64" s="41">
        <f t="shared" si="5"/>
        <v>171800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21</v>
      </c>
      <c r="E65" s="42" t="str">
        <f t="shared" si="2"/>
        <v>BAHIA DE ALGECIRAS</v>
      </c>
      <c r="F65" s="42">
        <f t="shared" si="9"/>
        <v>0</v>
      </c>
      <c r="G65" s="42">
        <f t="shared" si="8"/>
        <v>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2808</v>
      </c>
      <c r="C8" s="12">
        <v>2772</v>
      </c>
      <c r="D8" s="12">
        <v>50841</v>
      </c>
      <c r="E8" s="12">
        <v>49633</v>
      </c>
      <c r="F8" s="13">
        <f t="shared" ref="F8:F35" si="0">((E8*100)/D8)-100</f>
        <v>-2.3760350897897382</v>
      </c>
      <c r="G8" s="1"/>
      <c r="H8" s="1"/>
      <c r="I8" s="1"/>
    </row>
    <row r="9" spans="1:12" x14ac:dyDescent="0.25">
      <c r="A9" s="8" t="s">
        <v>46</v>
      </c>
      <c r="B9" s="9">
        <v>7009</v>
      </c>
      <c r="C9" s="9">
        <v>6594</v>
      </c>
      <c r="D9" s="9">
        <v>144159</v>
      </c>
      <c r="E9" s="9">
        <v>125450</v>
      </c>
      <c r="F9" s="10">
        <f t="shared" si="0"/>
        <v>-12.978031201659277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78585</v>
      </c>
      <c r="C11" s="9">
        <v>71039</v>
      </c>
      <c r="D11" s="9">
        <v>1188050</v>
      </c>
      <c r="E11" s="9">
        <v>1142307</v>
      </c>
      <c r="F11" s="10">
        <f t="shared" si="0"/>
        <v>-3.8502588274904213</v>
      </c>
      <c r="G11" s="1"/>
      <c r="H11" s="1"/>
      <c r="I11" s="1"/>
    </row>
    <row r="12" spans="1:12" x14ac:dyDescent="0.25">
      <c r="A12" s="11" t="s">
        <v>49</v>
      </c>
      <c r="B12" s="12">
        <v>834</v>
      </c>
      <c r="C12" s="12">
        <v>915</v>
      </c>
      <c r="D12" s="12">
        <v>12355</v>
      </c>
      <c r="E12" s="12">
        <v>10945</v>
      </c>
      <c r="F12" s="13">
        <f t="shared" si="0"/>
        <v>-11.412383650343983</v>
      </c>
      <c r="G12" s="1"/>
      <c r="H12" s="1"/>
      <c r="I12" s="1"/>
    </row>
    <row r="13" spans="1:12" x14ac:dyDescent="0.25">
      <c r="A13" s="8" t="s">
        <v>50</v>
      </c>
      <c r="B13" s="9">
        <v>24393</v>
      </c>
      <c r="C13" s="9">
        <v>28424</v>
      </c>
      <c r="D13" s="9">
        <v>398265</v>
      </c>
      <c r="E13" s="9">
        <v>398265</v>
      </c>
      <c r="F13" s="10">
        <f t="shared" si="0"/>
        <v>0</v>
      </c>
      <c r="G13" s="1"/>
      <c r="H13" s="1"/>
      <c r="I13" s="1"/>
    </row>
    <row r="14" spans="1:12" x14ac:dyDescent="0.25">
      <c r="A14" s="11" t="s">
        <v>51</v>
      </c>
      <c r="B14" s="12">
        <v>11291</v>
      </c>
      <c r="C14" s="12">
        <v>11217</v>
      </c>
      <c r="D14" s="12">
        <v>260984</v>
      </c>
      <c r="E14" s="12">
        <v>268280</v>
      </c>
      <c r="F14" s="13">
        <f t="shared" si="0"/>
        <v>2.7955736750145661</v>
      </c>
      <c r="G14" s="1"/>
      <c r="H14" s="1"/>
      <c r="I14" s="1"/>
    </row>
    <row r="15" spans="1:12" x14ac:dyDescent="0.25">
      <c r="A15" s="8" t="s">
        <v>52</v>
      </c>
      <c r="B15" s="9">
        <v>1994</v>
      </c>
      <c r="C15" s="9">
        <v>2365</v>
      </c>
      <c r="D15" s="9">
        <v>36124</v>
      </c>
      <c r="E15" s="9">
        <v>34873</v>
      </c>
      <c r="F15" s="10">
        <f t="shared" si="0"/>
        <v>-3.4630716421215766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27847</v>
      </c>
      <c r="C18" s="12">
        <v>27527</v>
      </c>
      <c r="D18" s="12">
        <v>368088</v>
      </c>
      <c r="E18" s="12">
        <v>372853</v>
      </c>
      <c r="F18" s="13">
        <f t="shared" si="0"/>
        <v>1.2945273956227794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476</v>
      </c>
      <c r="C20" s="12">
        <v>0</v>
      </c>
      <c r="D20" s="12">
        <v>13605</v>
      </c>
      <c r="E20" s="12">
        <v>16882</v>
      </c>
      <c r="F20" s="13">
        <f t="shared" si="0"/>
        <v>24.086732818816614</v>
      </c>
      <c r="G20" s="1"/>
      <c r="H20" s="1"/>
      <c r="I20" s="1"/>
    </row>
    <row r="21" spans="1:9" x14ac:dyDescent="0.25">
      <c r="A21" s="8" t="s">
        <v>58</v>
      </c>
      <c r="B21" s="9">
        <v>2862</v>
      </c>
      <c r="C21" s="9">
        <v>953</v>
      </c>
      <c r="D21" s="9">
        <v>16029</v>
      </c>
      <c r="E21" s="9">
        <v>17547</v>
      </c>
      <c r="F21" s="10">
        <f t="shared" si="0"/>
        <v>9.4703350177802719</v>
      </c>
      <c r="G21" s="1"/>
      <c r="H21" s="1"/>
      <c r="I21" s="1"/>
    </row>
    <row r="22" spans="1:9" x14ac:dyDescent="0.25">
      <c r="A22" s="11" t="s">
        <v>59</v>
      </c>
      <c r="B22" s="12">
        <v>30063</v>
      </c>
      <c r="C22" s="12">
        <v>31629</v>
      </c>
      <c r="D22" s="12">
        <v>434828</v>
      </c>
      <c r="E22" s="12">
        <v>395633</v>
      </c>
      <c r="F22" s="13">
        <f t="shared" si="0"/>
        <v>-9.0139089479058327</v>
      </c>
      <c r="G22" s="1"/>
      <c r="H22" s="1"/>
      <c r="I22" s="1"/>
    </row>
    <row r="23" spans="1:9" x14ac:dyDescent="0.25">
      <c r="A23" s="8" t="s">
        <v>60</v>
      </c>
      <c r="B23" s="9">
        <v>2280</v>
      </c>
      <c r="C23" s="9">
        <v>2259</v>
      </c>
      <c r="D23" s="9">
        <v>32929</v>
      </c>
      <c r="E23" s="9">
        <v>26575</v>
      </c>
      <c r="F23" s="10">
        <f t="shared" si="0"/>
        <v>-19.296061222630513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10228</v>
      </c>
      <c r="C25" s="9">
        <v>9365</v>
      </c>
      <c r="D25" s="9">
        <v>146460</v>
      </c>
      <c r="E25" s="9">
        <v>140114</v>
      </c>
      <c r="F25" s="10">
        <f t="shared" si="0"/>
        <v>-4.3329236651645431</v>
      </c>
      <c r="G25" s="1"/>
      <c r="H25" s="1"/>
      <c r="I25" s="1"/>
    </row>
    <row r="26" spans="1:9" x14ac:dyDescent="0.25">
      <c r="A26" s="11" t="s">
        <v>63</v>
      </c>
      <c r="B26" s="12">
        <v>5617</v>
      </c>
      <c r="C26" s="12">
        <v>4604</v>
      </c>
      <c r="D26" s="12">
        <v>85731</v>
      </c>
      <c r="E26" s="12">
        <v>93679</v>
      </c>
      <c r="F26" s="13">
        <f t="shared" si="0"/>
        <v>9.2708588491910717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80793</v>
      </c>
      <c r="C28" s="12">
        <v>83618</v>
      </c>
      <c r="D28" s="12">
        <v>1039316</v>
      </c>
      <c r="E28" s="12">
        <v>986906</v>
      </c>
      <c r="F28" s="13">
        <f t="shared" si="0"/>
        <v>-5.0427396479992552</v>
      </c>
      <c r="G28" s="1"/>
      <c r="H28" s="1"/>
      <c r="I28" s="1"/>
    </row>
    <row r="29" spans="1:9" x14ac:dyDescent="0.25">
      <c r="A29" s="8" t="s">
        <v>66</v>
      </c>
      <c r="B29" s="9">
        <v>2909</v>
      </c>
      <c r="C29" s="9">
        <v>2529</v>
      </c>
      <c r="D29" s="9">
        <v>75758</v>
      </c>
      <c r="E29" s="9">
        <v>82496</v>
      </c>
      <c r="F29" s="10">
        <f t="shared" si="0"/>
        <v>8.8941101929829216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510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30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5201</v>
      </c>
      <c r="C32" s="12">
        <v>5255</v>
      </c>
      <c r="D32" s="12">
        <v>79828</v>
      </c>
      <c r="E32" s="12">
        <v>66267</v>
      </c>
      <c r="F32" s="13">
        <f t="shared" si="0"/>
        <v>-16.987773713483989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295220</v>
      </c>
      <c r="C35" s="15">
        <f t="shared" ref="C35:E35" si="1">SUM(C7:C34)</f>
        <v>291065</v>
      </c>
      <c r="D35" s="15">
        <f t="shared" si="1"/>
        <v>4383350</v>
      </c>
      <c r="E35" s="15">
        <f t="shared" si="1"/>
        <v>4229215</v>
      </c>
      <c r="F35" s="16">
        <f t="shared" si="0"/>
        <v>-3.5163744624545217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1142307</v>
      </c>
      <c r="G38" s="42">
        <f>LOOKUP(E38,$A$38:$A$65,$C$38:$C$65)</f>
        <v>1188050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49633</v>
      </c>
      <c r="C39" s="41">
        <f t="shared" ref="C39:C65" si="5">D8</f>
        <v>50841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986906</v>
      </c>
      <c r="G39" s="42">
        <f t="shared" ref="G39:G65" si="8">LOOKUP(E39,$A$38:$A$65,$C$38:$C$65)</f>
        <v>1039316</v>
      </c>
    </row>
    <row r="40" spans="1:9" x14ac:dyDescent="0.25">
      <c r="A40" s="42" t="str">
        <f t="shared" si="3"/>
        <v>ALMERIA</v>
      </c>
      <c r="B40" s="41">
        <f t="shared" si="4"/>
        <v>125450</v>
      </c>
      <c r="C40" s="41">
        <f t="shared" si="5"/>
        <v>144159</v>
      </c>
      <c r="D40" s="41">
        <f t="shared" si="6"/>
        <v>8</v>
      </c>
      <c r="E40" s="42" t="str">
        <f t="shared" si="2"/>
        <v>BALEARES</v>
      </c>
      <c r="F40" s="42">
        <f t="shared" si="7"/>
        <v>398265</v>
      </c>
      <c r="G40" s="42">
        <f t="shared" si="8"/>
        <v>398265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395633</v>
      </c>
      <c r="G41" s="42">
        <f t="shared" si="8"/>
        <v>434828</v>
      </c>
    </row>
    <row r="42" spans="1:9" x14ac:dyDescent="0.25">
      <c r="A42" s="42" t="str">
        <f t="shared" si="3"/>
        <v>BAHIA DE ALGECIRAS</v>
      </c>
      <c r="B42" s="41">
        <f t="shared" si="4"/>
        <v>1142307</v>
      </c>
      <c r="C42" s="41">
        <f t="shared" si="5"/>
        <v>1188050</v>
      </c>
      <c r="D42" s="41">
        <f t="shared" si="6"/>
        <v>1</v>
      </c>
      <c r="E42" s="42" t="str">
        <f t="shared" si="2"/>
        <v>CEUTA</v>
      </c>
      <c r="F42" s="42">
        <f t="shared" si="7"/>
        <v>372853</v>
      </c>
      <c r="G42" s="42">
        <f t="shared" si="8"/>
        <v>368088</v>
      </c>
    </row>
    <row r="43" spans="1:9" x14ac:dyDescent="0.25">
      <c r="A43" s="42" t="str">
        <f t="shared" si="3"/>
        <v>BAHIA DE CADIZ</v>
      </c>
      <c r="B43" s="41">
        <f t="shared" si="4"/>
        <v>10945</v>
      </c>
      <c r="C43" s="41">
        <f t="shared" si="5"/>
        <v>12355</v>
      </c>
      <c r="D43" s="41">
        <f t="shared" si="6"/>
        <v>17</v>
      </c>
      <c r="E43" s="42" t="str">
        <f t="shared" si="2"/>
        <v>BARCELONA</v>
      </c>
      <c r="F43" s="42">
        <f t="shared" si="7"/>
        <v>268280</v>
      </c>
      <c r="G43" s="42">
        <f t="shared" si="8"/>
        <v>260984</v>
      </c>
    </row>
    <row r="44" spans="1:9" x14ac:dyDescent="0.25">
      <c r="A44" s="42" t="str">
        <f t="shared" si="3"/>
        <v>BALEARES</v>
      </c>
      <c r="B44" s="41">
        <f t="shared" si="4"/>
        <v>398265</v>
      </c>
      <c r="C44" s="41">
        <f t="shared" si="5"/>
        <v>398265</v>
      </c>
      <c r="D44" s="41">
        <f t="shared" si="6"/>
        <v>3</v>
      </c>
      <c r="E44" s="42" t="str">
        <f t="shared" si="2"/>
        <v>MELILLA</v>
      </c>
      <c r="F44" s="42">
        <f t="shared" si="7"/>
        <v>140114</v>
      </c>
      <c r="G44" s="42">
        <f t="shared" si="8"/>
        <v>146460</v>
      </c>
    </row>
    <row r="45" spans="1:9" x14ac:dyDescent="0.25">
      <c r="A45" s="42" t="str">
        <f t="shared" si="3"/>
        <v>BARCELONA</v>
      </c>
      <c r="B45" s="41">
        <f t="shared" si="4"/>
        <v>268280</v>
      </c>
      <c r="C45" s="41">
        <f t="shared" si="5"/>
        <v>260984</v>
      </c>
      <c r="D45" s="41">
        <f t="shared" si="6"/>
        <v>6</v>
      </c>
      <c r="E45" s="42" t="str">
        <f t="shared" si="2"/>
        <v>ALMERIA</v>
      </c>
      <c r="F45" s="42">
        <f t="shared" si="7"/>
        <v>125450</v>
      </c>
      <c r="G45" s="42">
        <f t="shared" si="8"/>
        <v>144159</v>
      </c>
    </row>
    <row r="46" spans="1:9" x14ac:dyDescent="0.25">
      <c r="A46" s="42" t="str">
        <f t="shared" si="3"/>
        <v>BILBAO</v>
      </c>
      <c r="B46" s="41">
        <f t="shared" si="4"/>
        <v>34873</v>
      </c>
      <c r="C46" s="41">
        <f t="shared" si="5"/>
        <v>36124</v>
      </c>
      <c r="D46" s="41">
        <f t="shared" si="6"/>
        <v>13</v>
      </c>
      <c r="E46" s="42" t="str">
        <f t="shared" si="2"/>
        <v>MOTRIL</v>
      </c>
      <c r="F46" s="42">
        <f t="shared" si="7"/>
        <v>93679</v>
      </c>
      <c r="G46" s="42">
        <f t="shared" si="8"/>
        <v>85731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82496</v>
      </c>
      <c r="G47" s="42">
        <f t="shared" si="8"/>
        <v>75758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66267</v>
      </c>
      <c r="G48" s="42">
        <f t="shared" si="8"/>
        <v>79828</v>
      </c>
    </row>
    <row r="49" spans="1:7" x14ac:dyDescent="0.25">
      <c r="A49" s="42" t="str">
        <f t="shared" si="3"/>
        <v>CEUTA</v>
      </c>
      <c r="B49" s="41">
        <f t="shared" si="4"/>
        <v>372853</v>
      </c>
      <c r="C49" s="41">
        <f t="shared" si="5"/>
        <v>368088</v>
      </c>
      <c r="D49" s="41">
        <f t="shared" si="6"/>
        <v>5</v>
      </c>
      <c r="E49" s="42" t="str">
        <f t="shared" si="2"/>
        <v>ALICANTE</v>
      </c>
      <c r="F49" s="42">
        <f t="shared" si="7"/>
        <v>49633</v>
      </c>
      <c r="G49" s="42">
        <f t="shared" si="8"/>
        <v>50841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34873</v>
      </c>
      <c r="G50" s="42">
        <f t="shared" si="8"/>
        <v>36124</v>
      </c>
    </row>
    <row r="51" spans="1:7" x14ac:dyDescent="0.25">
      <c r="A51" s="42" t="str">
        <f t="shared" si="3"/>
        <v>GIJON</v>
      </c>
      <c r="B51" s="41">
        <f t="shared" si="4"/>
        <v>16882</v>
      </c>
      <c r="C51" s="41">
        <f t="shared" si="5"/>
        <v>13605</v>
      </c>
      <c r="D51" s="41">
        <f t="shared" si="6"/>
        <v>16</v>
      </c>
      <c r="E51" s="42" t="str">
        <f t="shared" si="2"/>
        <v>MALAGA</v>
      </c>
      <c r="F51" s="42">
        <f t="shared" si="7"/>
        <v>26575</v>
      </c>
      <c r="G51" s="42">
        <f t="shared" si="8"/>
        <v>32929</v>
      </c>
    </row>
    <row r="52" spans="1:7" x14ac:dyDescent="0.25">
      <c r="A52" s="42" t="str">
        <f t="shared" si="3"/>
        <v>HUELVA</v>
      </c>
      <c r="B52" s="41">
        <f t="shared" si="4"/>
        <v>17547</v>
      </c>
      <c r="C52" s="41">
        <f t="shared" si="5"/>
        <v>16029</v>
      </c>
      <c r="D52" s="41">
        <f t="shared" si="6"/>
        <v>15</v>
      </c>
      <c r="E52" s="42" t="str">
        <f t="shared" si="2"/>
        <v>HUELVA</v>
      </c>
      <c r="F52" s="42">
        <f t="shared" si="7"/>
        <v>17547</v>
      </c>
      <c r="G52" s="42">
        <f t="shared" si="8"/>
        <v>16029</v>
      </c>
    </row>
    <row r="53" spans="1:7" x14ac:dyDescent="0.25">
      <c r="A53" s="42" t="str">
        <f t="shared" si="3"/>
        <v>LAS PALMAS</v>
      </c>
      <c r="B53" s="41">
        <f t="shared" si="4"/>
        <v>395633</v>
      </c>
      <c r="C53" s="41">
        <f t="shared" si="5"/>
        <v>434828</v>
      </c>
      <c r="D53" s="41">
        <f t="shared" si="6"/>
        <v>4</v>
      </c>
      <c r="E53" s="42" t="str">
        <f t="shared" si="2"/>
        <v>GIJON</v>
      </c>
      <c r="F53" s="42">
        <f t="shared" si="7"/>
        <v>16882</v>
      </c>
      <c r="G53" s="42">
        <f t="shared" si="8"/>
        <v>13605</v>
      </c>
    </row>
    <row r="54" spans="1:7" x14ac:dyDescent="0.25">
      <c r="A54" s="42" t="str">
        <f t="shared" si="3"/>
        <v>MALAGA</v>
      </c>
      <c r="B54" s="41">
        <f t="shared" si="4"/>
        <v>26575</v>
      </c>
      <c r="C54" s="41">
        <f t="shared" si="5"/>
        <v>32929</v>
      </c>
      <c r="D54" s="41">
        <f t="shared" si="6"/>
        <v>14</v>
      </c>
      <c r="E54" s="42" t="str">
        <f t="shared" si="2"/>
        <v>BAHIA DE CADIZ</v>
      </c>
      <c r="F54" s="42">
        <f t="shared" si="7"/>
        <v>10945</v>
      </c>
      <c r="G54" s="42">
        <f t="shared" si="8"/>
        <v>12355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510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140114</v>
      </c>
      <c r="C56" s="41">
        <f t="shared" si="5"/>
        <v>146460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93679</v>
      </c>
      <c r="C57" s="41">
        <f t="shared" si="5"/>
        <v>85731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986906</v>
      </c>
      <c r="C59" s="41">
        <f t="shared" si="5"/>
        <v>1039316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82496</v>
      </c>
      <c r="C60" s="41">
        <f t="shared" si="5"/>
        <v>75758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510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66267</v>
      </c>
      <c r="C63" s="41">
        <f t="shared" si="5"/>
        <v>79828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98</v>
      </c>
      <c r="C7" s="9">
        <v>91</v>
      </c>
      <c r="D7" s="9">
        <v>1161</v>
      </c>
      <c r="E7" s="9">
        <v>1123</v>
      </c>
      <c r="F7" s="10">
        <f>((E7*100)/D7)-100</f>
        <v>-3.2730404823428074</v>
      </c>
      <c r="G7" s="1"/>
      <c r="H7" s="1"/>
      <c r="I7" s="1"/>
    </row>
    <row r="8" spans="1:12" x14ac:dyDescent="0.25">
      <c r="A8" s="11" t="s">
        <v>45</v>
      </c>
      <c r="B8" s="12">
        <v>68</v>
      </c>
      <c r="C8" s="12">
        <v>53</v>
      </c>
      <c r="D8" s="12">
        <v>884</v>
      </c>
      <c r="E8" s="12">
        <v>804</v>
      </c>
      <c r="F8" s="13">
        <f t="shared" ref="F8:F35" si="0">((E8*100)/D8)-100</f>
        <v>-9.0497737556561049</v>
      </c>
      <c r="G8" s="1"/>
      <c r="H8" s="1"/>
      <c r="I8" s="1"/>
    </row>
    <row r="9" spans="1:12" x14ac:dyDescent="0.25">
      <c r="A9" s="8" t="s">
        <v>46</v>
      </c>
      <c r="B9" s="9">
        <v>95</v>
      </c>
      <c r="C9" s="9">
        <v>98</v>
      </c>
      <c r="D9" s="9">
        <v>1328</v>
      </c>
      <c r="E9" s="9">
        <v>1363</v>
      </c>
      <c r="F9" s="10">
        <f t="shared" si="0"/>
        <v>2.6355421686747036</v>
      </c>
      <c r="G9" s="1"/>
      <c r="H9" s="1"/>
      <c r="I9" s="1"/>
    </row>
    <row r="10" spans="1:12" x14ac:dyDescent="0.25">
      <c r="A10" s="11" t="s">
        <v>47</v>
      </c>
      <c r="B10" s="12">
        <v>60</v>
      </c>
      <c r="C10" s="12">
        <v>72</v>
      </c>
      <c r="D10" s="12">
        <v>832</v>
      </c>
      <c r="E10" s="12">
        <v>810</v>
      </c>
      <c r="F10" s="13">
        <f t="shared" si="0"/>
        <v>-2.6442307692307736</v>
      </c>
      <c r="G10" s="1"/>
      <c r="H10" s="1"/>
      <c r="I10" s="1"/>
    </row>
    <row r="11" spans="1:12" x14ac:dyDescent="0.25">
      <c r="A11" s="8" t="s">
        <v>48</v>
      </c>
      <c r="B11" s="9">
        <v>1965</v>
      </c>
      <c r="C11" s="9">
        <v>2212</v>
      </c>
      <c r="D11" s="9">
        <v>25454</v>
      </c>
      <c r="E11" s="9">
        <v>26757</v>
      </c>
      <c r="F11" s="10">
        <f t="shared" si="0"/>
        <v>5.1190382651056865</v>
      </c>
      <c r="G11" s="1"/>
      <c r="H11" s="1"/>
      <c r="I11" s="1"/>
    </row>
    <row r="12" spans="1:12" x14ac:dyDescent="0.25">
      <c r="A12" s="11" t="s">
        <v>49</v>
      </c>
      <c r="B12" s="12">
        <v>103</v>
      </c>
      <c r="C12" s="12">
        <v>103</v>
      </c>
      <c r="D12" s="12">
        <v>1110</v>
      </c>
      <c r="E12" s="12">
        <v>996</v>
      </c>
      <c r="F12" s="13">
        <f t="shared" si="0"/>
        <v>-10.270270270270274</v>
      </c>
      <c r="G12" s="1"/>
      <c r="H12" s="1"/>
      <c r="I12" s="1"/>
    </row>
    <row r="13" spans="1:12" x14ac:dyDescent="0.25">
      <c r="A13" s="8" t="s">
        <v>50</v>
      </c>
      <c r="B13" s="9">
        <v>1562</v>
      </c>
      <c r="C13" s="9">
        <v>1667</v>
      </c>
      <c r="D13" s="9">
        <v>28316</v>
      </c>
      <c r="E13" s="9">
        <v>35371</v>
      </c>
      <c r="F13" s="10">
        <f t="shared" si="0"/>
        <v>24.915242265856762</v>
      </c>
      <c r="G13" s="1"/>
      <c r="H13" s="1"/>
      <c r="I13" s="1"/>
    </row>
    <row r="14" spans="1:12" x14ac:dyDescent="0.25">
      <c r="A14" s="11" t="s">
        <v>51</v>
      </c>
      <c r="B14" s="12">
        <v>549</v>
      </c>
      <c r="C14" s="12">
        <v>573</v>
      </c>
      <c r="D14" s="12">
        <v>7746</v>
      </c>
      <c r="E14" s="12">
        <v>7831</v>
      </c>
      <c r="F14" s="13">
        <f t="shared" si="0"/>
        <v>1.0973405628711532</v>
      </c>
      <c r="G14" s="1"/>
      <c r="H14" s="1"/>
      <c r="I14" s="1"/>
    </row>
    <row r="15" spans="1:12" x14ac:dyDescent="0.25">
      <c r="A15" s="8" t="s">
        <v>52</v>
      </c>
      <c r="B15" s="9">
        <v>217</v>
      </c>
      <c r="C15" s="9">
        <v>226</v>
      </c>
      <c r="D15" s="9">
        <v>2789</v>
      </c>
      <c r="E15" s="9">
        <v>2862</v>
      </c>
      <c r="F15" s="10">
        <f t="shared" si="0"/>
        <v>2.6174256005736822</v>
      </c>
      <c r="G15" s="1"/>
      <c r="H15" s="1"/>
      <c r="I15" s="1"/>
    </row>
    <row r="16" spans="1:12" x14ac:dyDescent="0.25">
      <c r="A16" s="11" t="s">
        <v>53</v>
      </c>
      <c r="B16" s="12">
        <v>146</v>
      </c>
      <c r="C16" s="12">
        <v>149</v>
      </c>
      <c r="D16" s="12">
        <v>1766</v>
      </c>
      <c r="E16" s="12">
        <v>1798</v>
      </c>
      <c r="F16" s="13">
        <f t="shared" si="0"/>
        <v>1.8120045300113219</v>
      </c>
      <c r="G16" s="1"/>
      <c r="H16" s="1"/>
      <c r="I16" s="1"/>
    </row>
    <row r="17" spans="1:9" x14ac:dyDescent="0.25">
      <c r="A17" s="8" t="s">
        <v>54</v>
      </c>
      <c r="B17" s="9">
        <v>118</v>
      </c>
      <c r="C17" s="9">
        <v>126</v>
      </c>
      <c r="D17" s="9">
        <v>1384</v>
      </c>
      <c r="E17" s="9">
        <v>1500</v>
      </c>
      <c r="F17" s="10">
        <f t="shared" si="0"/>
        <v>8.3815028901734081</v>
      </c>
      <c r="G17" s="1"/>
      <c r="H17" s="1"/>
      <c r="I17" s="1"/>
    </row>
    <row r="18" spans="1:9" x14ac:dyDescent="0.25">
      <c r="A18" s="11" t="s">
        <v>55</v>
      </c>
      <c r="B18" s="12">
        <v>872</v>
      </c>
      <c r="C18" s="12">
        <v>931</v>
      </c>
      <c r="D18" s="12">
        <v>11461</v>
      </c>
      <c r="E18" s="12">
        <v>11171</v>
      </c>
      <c r="F18" s="13">
        <f t="shared" si="0"/>
        <v>-2.5303202163860021</v>
      </c>
      <c r="G18" s="1"/>
      <c r="H18" s="1"/>
      <c r="I18" s="1"/>
    </row>
    <row r="19" spans="1:9" x14ac:dyDescent="0.25">
      <c r="A19" s="8" t="s">
        <v>56</v>
      </c>
      <c r="B19" s="9">
        <v>121</v>
      </c>
      <c r="C19" s="9">
        <v>106</v>
      </c>
      <c r="D19" s="9">
        <v>1097</v>
      </c>
      <c r="E19" s="9">
        <v>1041</v>
      </c>
      <c r="F19" s="10">
        <f t="shared" si="0"/>
        <v>-5.1048313582497684</v>
      </c>
      <c r="G19" s="1"/>
      <c r="H19" s="1"/>
      <c r="I19" s="1"/>
    </row>
    <row r="20" spans="1:9" x14ac:dyDescent="0.25">
      <c r="A20" s="11" t="s">
        <v>57</v>
      </c>
      <c r="B20" s="12">
        <v>93</v>
      </c>
      <c r="C20" s="12">
        <v>90</v>
      </c>
      <c r="D20" s="12">
        <v>1251</v>
      </c>
      <c r="E20" s="12">
        <v>1315</v>
      </c>
      <c r="F20" s="13">
        <f t="shared" si="0"/>
        <v>5.1159072741806568</v>
      </c>
      <c r="G20" s="1"/>
      <c r="H20" s="1"/>
      <c r="I20" s="1"/>
    </row>
    <row r="21" spans="1:9" x14ac:dyDescent="0.25">
      <c r="A21" s="8" t="s">
        <v>58</v>
      </c>
      <c r="B21" s="9">
        <v>230</v>
      </c>
      <c r="C21" s="9">
        <v>159</v>
      </c>
      <c r="D21" s="9">
        <v>1919</v>
      </c>
      <c r="E21" s="9">
        <v>1834</v>
      </c>
      <c r="F21" s="10">
        <f t="shared" si="0"/>
        <v>-4.4293903074517971</v>
      </c>
      <c r="G21" s="1"/>
      <c r="H21" s="1"/>
      <c r="I21" s="1"/>
    </row>
    <row r="22" spans="1:9" x14ac:dyDescent="0.25">
      <c r="A22" s="11" t="s">
        <v>59</v>
      </c>
      <c r="B22" s="12">
        <v>903</v>
      </c>
      <c r="C22" s="12">
        <v>1034</v>
      </c>
      <c r="D22" s="12">
        <v>10418</v>
      </c>
      <c r="E22" s="12">
        <v>10648</v>
      </c>
      <c r="F22" s="13">
        <f t="shared" si="0"/>
        <v>2.2077174121712488</v>
      </c>
      <c r="G22" s="1"/>
      <c r="H22" s="1"/>
      <c r="I22" s="1"/>
    </row>
    <row r="23" spans="1:9" x14ac:dyDescent="0.25">
      <c r="A23" s="8" t="s">
        <v>60</v>
      </c>
      <c r="B23" s="9">
        <v>151</v>
      </c>
      <c r="C23" s="9">
        <v>114</v>
      </c>
      <c r="D23" s="9">
        <v>1544</v>
      </c>
      <c r="E23" s="9">
        <v>1357</v>
      </c>
      <c r="F23" s="10">
        <f t="shared" si="0"/>
        <v>-12.111398963730565</v>
      </c>
      <c r="G23" s="1"/>
      <c r="H23" s="1"/>
      <c r="I23" s="1"/>
    </row>
    <row r="24" spans="1:9" x14ac:dyDescent="0.25">
      <c r="A24" s="11" t="s">
        <v>61</v>
      </c>
      <c r="B24" s="12">
        <v>42</v>
      </c>
      <c r="C24" s="12">
        <v>47</v>
      </c>
      <c r="D24" s="12">
        <v>504</v>
      </c>
      <c r="E24" s="12">
        <v>562</v>
      </c>
      <c r="F24" s="13">
        <f t="shared" si="0"/>
        <v>11.507936507936506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121</v>
      </c>
      <c r="D25" s="9">
        <v>1507</v>
      </c>
      <c r="E25" s="9">
        <v>1406</v>
      </c>
      <c r="F25" s="10">
        <f t="shared" si="0"/>
        <v>-6.7020570670205757</v>
      </c>
      <c r="G25" s="1"/>
      <c r="H25" s="1"/>
      <c r="I25" s="1"/>
    </row>
    <row r="26" spans="1:9" x14ac:dyDescent="0.25">
      <c r="A26" s="11" t="s">
        <v>63</v>
      </c>
      <c r="B26" s="12">
        <v>73</v>
      </c>
      <c r="C26" s="12">
        <v>68</v>
      </c>
      <c r="D26" s="12">
        <v>928</v>
      </c>
      <c r="E26" s="12">
        <v>886</v>
      </c>
      <c r="F26" s="13">
        <f t="shared" si="0"/>
        <v>-4.5258620689655231</v>
      </c>
      <c r="G26" s="1"/>
      <c r="H26" s="1"/>
      <c r="I26" s="1"/>
    </row>
    <row r="27" spans="1:9" x14ac:dyDescent="0.25">
      <c r="A27" s="8" t="s">
        <v>64</v>
      </c>
      <c r="B27" s="9">
        <v>85</v>
      </c>
      <c r="C27" s="9">
        <v>85</v>
      </c>
      <c r="D27" s="9">
        <v>879</v>
      </c>
      <c r="E27" s="9">
        <v>921</v>
      </c>
      <c r="F27" s="10">
        <f t="shared" si="0"/>
        <v>4.778156996587029</v>
      </c>
      <c r="G27" s="1"/>
      <c r="H27" s="1"/>
      <c r="I27" s="1"/>
    </row>
    <row r="28" spans="1:9" x14ac:dyDescent="0.25">
      <c r="A28" s="11" t="s">
        <v>65</v>
      </c>
      <c r="B28" s="12">
        <v>1064</v>
      </c>
      <c r="C28" s="12">
        <v>1064</v>
      </c>
      <c r="D28" s="12">
        <v>12088</v>
      </c>
      <c r="E28" s="12">
        <v>12116</v>
      </c>
      <c r="F28" s="13">
        <f t="shared" si="0"/>
        <v>0.23163467902051593</v>
      </c>
      <c r="G28" s="1"/>
      <c r="H28" s="1"/>
      <c r="I28" s="1"/>
    </row>
    <row r="29" spans="1:9" x14ac:dyDescent="0.25">
      <c r="A29" s="8" t="s">
        <v>66</v>
      </c>
      <c r="B29" s="9">
        <v>105</v>
      </c>
      <c r="C29" s="9">
        <v>111</v>
      </c>
      <c r="D29" s="9">
        <v>1334</v>
      </c>
      <c r="E29" s="9">
        <v>1393</v>
      </c>
      <c r="F29" s="10">
        <f t="shared" si="0"/>
        <v>4.4227886056971499</v>
      </c>
      <c r="G29" s="1"/>
      <c r="H29" s="1"/>
      <c r="I29" s="1"/>
    </row>
    <row r="30" spans="1:9" x14ac:dyDescent="0.25">
      <c r="A30" s="11" t="s">
        <v>67</v>
      </c>
      <c r="B30" s="12">
        <v>68</v>
      </c>
      <c r="C30" s="12">
        <v>85</v>
      </c>
      <c r="D30" s="12">
        <v>1065</v>
      </c>
      <c r="E30" s="12">
        <v>994</v>
      </c>
      <c r="F30" s="13">
        <f t="shared" si="0"/>
        <v>-6.6666666666666714</v>
      </c>
      <c r="G30" s="1"/>
      <c r="H30" s="1"/>
      <c r="I30" s="1"/>
    </row>
    <row r="31" spans="1:9" x14ac:dyDescent="0.25">
      <c r="A31" s="8" t="s">
        <v>68</v>
      </c>
      <c r="B31" s="9">
        <v>182</v>
      </c>
      <c r="C31" s="9">
        <v>229</v>
      </c>
      <c r="D31" s="9">
        <v>2452</v>
      </c>
      <c r="E31" s="9">
        <v>2676</v>
      </c>
      <c r="F31" s="10">
        <f t="shared" si="0"/>
        <v>9.1353996737357193</v>
      </c>
      <c r="G31" s="1"/>
      <c r="H31" s="1"/>
      <c r="I31" s="1"/>
    </row>
    <row r="32" spans="1:9" x14ac:dyDescent="0.25">
      <c r="A32" s="11" t="s">
        <v>69</v>
      </c>
      <c r="B32" s="12">
        <v>573</v>
      </c>
      <c r="C32" s="12">
        <v>610</v>
      </c>
      <c r="D32" s="12">
        <v>7160</v>
      </c>
      <c r="E32" s="12">
        <v>7370</v>
      </c>
      <c r="F32" s="13">
        <f t="shared" si="0"/>
        <v>2.9329608938547551</v>
      </c>
      <c r="G32" s="1"/>
      <c r="H32" s="1"/>
      <c r="I32" s="1"/>
    </row>
    <row r="33" spans="1:9" x14ac:dyDescent="0.25">
      <c r="A33" s="8" t="s">
        <v>70</v>
      </c>
      <c r="B33" s="9">
        <v>111</v>
      </c>
      <c r="C33" s="9">
        <v>118</v>
      </c>
      <c r="D33" s="9">
        <v>1551</v>
      </c>
      <c r="E33" s="9">
        <v>1540</v>
      </c>
      <c r="F33" s="10">
        <f t="shared" si="0"/>
        <v>-0.7092198581560325</v>
      </c>
      <c r="G33" s="1"/>
      <c r="H33" s="1"/>
      <c r="I33" s="1"/>
    </row>
    <row r="34" spans="1:9" x14ac:dyDescent="0.25">
      <c r="A34" s="11" t="s">
        <v>71</v>
      </c>
      <c r="B34" s="12">
        <v>17</v>
      </c>
      <c r="C34" s="12">
        <v>18</v>
      </c>
      <c r="D34" s="12">
        <v>242</v>
      </c>
      <c r="E34" s="12">
        <v>260</v>
      </c>
      <c r="F34" s="13">
        <f t="shared" si="0"/>
        <v>7.4380165289256155</v>
      </c>
      <c r="G34" s="1"/>
      <c r="H34" s="1"/>
      <c r="I34" s="1"/>
    </row>
    <row r="35" spans="1:9" x14ac:dyDescent="0.25">
      <c r="A35" s="14" t="s">
        <v>72</v>
      </c>
      <c r="B35" s="15">
        <f>SUM(B7:B34)</f>
        <v>9785</v>
      </c>
      <c r="C35" s="15">
        <f t="shared" ref="C35:E35" si="1">SUM(C7:C34)</f>
        <v>10360</v>
      </c>
      <c r="D35" s="15">
        <f t="shared" si="1"/>
        <v>130170</v>
      </c>
      <c r="E35" s="15">
        <f t="shared" si="1"/>
        <v>138705</v>
      </c>
      <c r="F35" s="16">
        <f t="shared" si="0"/>
        <v>6.5568103249596703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1123</v>
      </c>
      <c r="C38" s="41">
        <f>D7</f>
        <v>1161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35371</v>
      </c>
      <c r="G38" s="42">
        <f>LOOKUP(E38,$A$38:$A$65,$C$38:$C$65)</f>
        <v>28316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804</v>
      </c>
      <c r="C39" s="41">
        <f t="shared" ref="C39:C65" si="5">D8</f>
        <v>884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26757</v>
      </c>
      <c r="G39" s="42">
        <f t="shared" ref="G39:G65" si="8">LOOKUP(E39,$A$38:$A$65,$C$38:$C$65)</f>
        <v>25454</v>
      </c>
    </row>
    <row r="40" spans="1:9" x14ac:dyDescent="0.25">
      <c r="A40" s="42" t="str">
        <f t="shared" si="3"/>
        <v>ALMERIA</v>
      </c>
      <c r="B40" s="41">
        <f t="shared" si="4"/>
        <v>1363</v>
      </c>
      <c r="C40" s="41">
        <f t="shared" si="5"/>
        <v>1328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12116</v>
      </c>
      <c r="G40" s="42">
        <f t="shared" si="8"/>
        <v>12088</v>
      </c>
    </row>
    <row r="41" spans="1:9" x14ac:dyDescent="0.25">
      <c r="A41" s="42" t="str">
        <f t="shared" si="3"/>
        <v>AVILES</v>
      </c>
      <c r="B41" s="41">
        <f t="shared" si="4"/>
        <v>810</v>
      </c>
      <c r="C41" s="41">
        <f t="shared" si="5"/>
        <v>832</v>
      </c>
      <c r="D41" s="41">
        <f t="shared" si="6"/>
        <v>25</v>
      </c>
      <c r="E41" s="42" t="str">
        <f t="shared" si="2"/>
        <v>CEUTA</v>
      </c>
      <c r="F41" s="42">
        <f t="shared" si="7"/>
        <v>11171</v>
      </c>
      <c r="G41" s="42">
        <f t="shared" si="8"/>
        <v>11461</v>
      </c>
    </row>
    <row r="42" spans="1:9" x14ac:dyDescent="0.25">
      <c r="A42" s="42" t="str">
        <f t="shared" si="3"/>
        <v>BAHIA DE ALGECIRAS</v>
      </c>
      <c r="B42" s="41">
        <f t="shared" si="4"/>
        <v>26757</v>
      </c>
      <c r="C42" s="41">
        <f t="shared" si="5"/>
        <v>25454</v>
      </c>
      <c r="D42" s="41">
        <f t="shared" si="6"/>
        <v>2</v>
      </c>
      <c r="E42" s="42" t="str">
        <f t="shared" si="2"/>
        <v>LAS PALMAS</v>
      </c>
      <c r="F42" s="42">
        <f t="shared" si="7"/>
        <v>10648</v>
      </c>
      <c r="G42" s="42">
        <f t="shared" si="8"/>
        <v>10418</v>
      </c>
    </row>
    <row r="43" spans="1:9" x14ac:dyDescent="0.25">
      <c r="A43" s="42" t="str">
        <f t="shared" si="3"/>
        <v>BAHIA DE CADIZ</v>
      </c>
      <c r="B43" s="41">
        <f t="shared" si="4"/>
        <v>996</v>
      </c>
      <c r="C43" s="41">
        <f t="shared" si="5"/>
        <v>1110</v>
      </c>
      <c r="D43" s="41">
        <f t="shared" si="6"/>
        <v>21</v>
      </c>
      <c r="E43" s="42" t="str">
        <f t="shared" si="2"/>
        <v>BARCELONA</v>
      </c>
      <c r="F43" s="42">
        <f t="shared" si="7"/>
        <v>7831</v>
      </c>
      <c r="G43" s="42">
        <f t="shared" si="8"/>
        <v>7746</v>
      </c>
    </row>
    <row r="44" spans="1:9" x14ac:dyDescent="0.25">
      <c r="A44" s="42" t="str">
        <f t="shared" si="3"/>
        <v>BALEARES</v>
      </c>
      <c r="B44" s="41">
        <f t="shared" si="4"/>
        <v>35371</v>
      </c>
      <c r="C44" s="41">
        <f t="shared" si="5"/>
        <v>28316</v>
      </c>
      <c r="D44" s="41">
        <f t="shared" si="6"/>
        <v>1</v>
      </c>
      <c r="E44" s="42" t="str">
        <f t="shared" si="2"/>
        <v>VALENCIA</v>
      </c>
      <c r="F44" s="42">
        <f t="shared" si="7"/>
        <v>7370</v>
      </c>
      <c r="G44" s="42">
        <f t="shared" si="8"/>
        <v>7160</v>
      </c>
    </row>
    <row r="45" spans="1:9" x14ac:dyDescent="0.25">
      <c r="A45" s="42" t="str">
        <f t="shared" si="3"/>
        <v>BARCELONA</v>
      </c>
      <c r="B45" s="41">
        <f t="shared" si="4"/>
        <v>7831</v>
      </c>
      <c r="C45" s="41">
        <f t="shared" si="5"/>
        <v>7746</v>
      </c>
      <c r="D45" s="41">
        <f t="shared" si="6"/>
        <v>6</v>
      </c>
      <c r="E45" s="42" t="str">
        <f t="shared" si="2"/>
        <v>BILBAO</v>
      </c>
      <c r="F45" s="42">
        <f t="shared" si="7"/>
        <v>2862</v>
      </c>
      <c r="G45" s="42">
        <f t="shared" si="8"/>
        <v>2789</v>
      </c>
    </row>
    <row r="46" spans="1:9" x14ac:dyDescent="0.25">
      <c r="A46" s="42" t="str">
        <f t="shared" si="3"/>
        <v>BILBAO</v>
      </c>
      <c r="B46" s="41">
        <f t="shared" si="4"/>
        <v>2862</v>
      </c>
      <c r="C46" s="41">
        <f t="shared" si="5"/>
        <v>2789</v>
      </c>
      <c r="D46" s="41">
        <f t="shared" si="6"/>
        <v>8</v>
      </c>
      <c r="E46" s="42" t="str">
        <f t="shared" si="2"/>
        <v>TARRAGONA</v>
      </c>
      <c r="F46" s="42">
        <f t="shared" si="7"/>
        <v>2676</v>
      </c>
      <c r="G46" s="42">
        <f t="shared" si="8"/>
        <v>2452</v>
      </c>
    </row>
    <row r="47" spans="1:9" x14ac:dyDescent="0.25">
      <c r="A47" s="42" t="str">
        <f t="shared" si="3"/>
        <v>CARTAGENA</v>
      </c>
      <c r="B47" s="41">
        <f t="shared" si="4"/>
        <v>1798</v>
      </c>
      <c r="C47" s="41">
        <f t="shared" si="5"/>
        <v>1766</v>
      </c>
      <c r="D47" s="41">
        <f t="shared" si="6"/>
        <v>11</v>
      </c>
      <c r="E47" s="42" t="str">
        <f t="shared" si="2"/>
        <v>HUELVA</v>
      </c>
      <c r="F47" s="42">
        <f t="shared" si="7"/>
        <v>1834</v>
      </c>
      <c r="G47" s="42">
        <f t="shared" si="8"/>
        <v>1919</v>
      </c>
    </row>
    <row r="48" spans="1:9" x14ac:dyDescent="0.25">
      <c r="A48" s="42" t="str">
        <f t="shared" si="3"/>
        <v>CASTELLON</v>
      </c>
      <c r="B48" s="41">
        <f t="shared" si="4"/>
        <v>1500</v>
      </c>
      <c r="C48" s="41">
        <f t="shared" si="5"/>
        <v>1384</v>
      </c>
      <c r="D48" s="41">
        <f t="shared" si="6"/>
        <v>13</v>
      </c>
      <c r="E48" s="42" t="str">
        <f t="shared" si="2"/>
        <v>CARTAGENA</v>
      </c>
      <c r="F48" s="42">
        <f t="shared" si="7"/>
        <v>1798</v>
      </c>
      <c r="G48" s="42">
        <f t="shared" si="8"/>
        <v>1766</v>
      </c>
    </row>
    <row r="49" spans="1:7" x14ac:dyDescent="0.25">
      <c r="A49" s="42" t="str">
        <f t="shared" si="3"/>
        <v>CEUTA</v>
      </c>
      <c r="B49" s="41">
        <f t="shared" si="4"/>
        <v>11171</v>
      </c>
      <c r="C49" s="41">
        <f t="shared" si="5"/>
        <v>11461</v>
      </c>
      <c r="D49" s="41">
        <f t="shared" si="6"/>
        <v>4</v>
      </c>
      <c r="E49" s="42" t="str">
        <f t="shared" si="2"/>
        <v>VIGO</v>
      </c>
      <c r="F49" s="42">
        <f t="shared" si="7"/>
        <v>1540</v>
      </c>
      <c r="G49" s="42">
        <f t="shared" si="8"/>
        <v>1551</v>
      </c>
    </row>
    <row r="50" spans="1:7" x14ac:dyDescent="0.25">
      <c r="A50" s="42" t="str">
        <f t="shared" si="3"/>
        <v>FERROL-SAN CIBRAO</v>
      </c>
      <c r="B50" s="41">
        <f t="shared" si="4"/>
        <v>1041</v>
      </c>
      <c r="C50" s="41">
        <f t="shared" si="5"/>
        <v>1097</v>
      </c>
      <c r="D50" s="41">
        <f t="shared" si="6"/>
        <v>20</v>
      </c>
      <c r="E50" s="42" t="str">
        <f t="shared" si="2"/>
        <v>CASTELLON</v>
      </c>
      <c r="F50" s="42">
        <f t="shared" si="7"/>
        <v>1500</v>
      </c>
      <c r="G50" s="42">
        <f t="shared" si="8"/>
        <v>1384</v>
      </c>
    </row>
    <row r="51" spans="1:7" x14ac:dyDescent="0.25">
      <c r="A51" s="42" t="str">
        <f t="shared" si="3"/>
        <v>GIJON</v>
      </c>
      <c r="B51" s="41">
        <f t="shared" si="4"/>
        <v>1315</v>
      </c>
      <c r="C51" s="41">
        <f t="shared" si="5"/>
        <v>1251</v>
      </c>
      <c r="D51" s="41">
        <f t="shared" si="6"/>
        <v>18</v>
      </c>
      <c r="E51" s="42" t="str">
        <f t="shared" si="2"/>
        <v>MELILLA</v>
      </c>
      <c r="F51" s="42">
        <f t="shared" si="7"/>
        <v>1406</v>
      </c>
      <c r="G51" s="42">
        <f t="shared" si="8"/>
        <v>1507</v>
      </c>
    </row>
    <row r="52" spans="1:7" x14ac:dyDescent="0.25">
      <c r="A52" s="42" t="str">
        <f t="shared" si="3"/>
        <v>HUELVA</v>
      </c>
      <c r="B52" s="41">
        <f t="shared" si="4"/>
        <v>1834</v>
      </c>
      <c r="C52" s="41">
        <f t="shared" si="5"/>
        <v>1919</v>
      </c>
      <c r="D52" s="41">
        <f t="shared" si="6"/>
        <v>10</v>
      </c>
      <c r="E52" s="42" t="str">
        <f t="shared" si="2"/>
        <v>SANTANDER</v>
      </c>
      <c r="F52" s="42">
        <f t="shared" si="7"/>
        <v>1393</v>
      </c>
      <c r="G52" s="42">
        <f t="shared" si="8"/>
        <v>1334</v>
      </c>
    </row>
    <row r="53" spans="1:7" x14ac:dyDescent="0.25">
      <c r="A53" s="42" t="str">
        <f t="shared" si="3"/>
        <v>LAS PALMAS</v>
      </c>
      <c r="B53" s="41">
        <f t="shared" si="4"/>
        <v>10648</v>
      </c>
      <c r="C53" s="41">
        <f t="shared" si="5"/>
        <v>10418</v>
      </c>
      <c r="D53" s="41">
        <f t="shared" si="6"/>
        <v>5</v>
      </c>
      <c r="E53" s="42" t="str">
        <f t="shared" si="2"/>
        <v>ALMERIA</v>
      </c>
      <c r="F53" s="42">
        <f t="shared" si="7"/>
        <v>1363</v>
      </c>
      <c r="G53" s="42">
        <f t="shared" si="8"/>
        <v>1328</v>
      </c>
    </row>
    <row r="54" spans="1:7" x14ac:dyDescent="0.25">
      <c r="A54" s="42" t="str">
        <f t="shared" si="3"/>
        <v>MALAGA</v>
      </c>
      <c r="B54" s="41">
        <f t="shared" si="4"/>
        <v>1357</v>
      </c>
      <c r="C54" s="41">
        <f t="shared" si="5"/>
        <v>1544</v>
      </c>
      <c r="D54" s="41">
        <f t="shared" si="6"/>
        <v>17</v>
      </c>
      <c r="E54" s="42" t="str">
        <f t="shared" si="2"/>
        <v>MALAGA</v>
      </c>
      <c r="F54" s="42">
        <f t="shared" si="7"/>
        <v>1357</v>
      </c>
      <c r="G54" s="42">
        <f t="shared" si="8"/>
        <v>1544</v>
      </c>
    </row>
    <row r="55" spans="1:7" x14ac:dyDescent="0.25">
      <c r="A55" s="42" t="str">
        <f t="shared" si="3"/>
        <v>MARIN Y RIA DE PONTEVEDRA</v>
      </c>
      <c r="B55" s="41">
        <f t="shared" si="4"/>
        <v>562</v>
      </c>
      <c r="C55" s="41">
        <f t="shared" si="5"/>
        <v>504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1315</v>
      </c>
      <c r="G55" s="42">
        <f t="shared" si="8"/>
        <v>1251</v>
      </c>
    </row>
    <row r="56" spans="1:7" x14ac:dyDescent="0.25">
      <c r="A56" s="42" t="str">
        <f t="shared" si="3"/>
        <v>MELILLA</v>
      </c>
      <c r="B56" s="41">
        <f t="shared" si="4"/>
        <v>1406</v>
      </c>
      <c r="C56" s="41">
        <f t="shared" si="5"/>
        <v>1507</v>
      </c>
      <c r="D56" s="41">
        <f t="shared" si="6"/>
        <v>14</v>
      </c>
      <c r="E56" s="42" t="str">
        <f t="shared" si="2"/>
        <v>A CORUÑA</v>
      </c>
      <c r="F56" s="42">
        <f t="shared" si="9"/>
        <v>1123</v>
      </c>
      <c r="G56" s="42">
        <f t="shared" si="8"/>
        <v>1161</v>
      </c>
    </row>
    <row r="57" spans="1:7" x14ac:dyDescent="0.25">
      <c r="A57" s="42" t="str">
        <f t="shared" si="3"/>
        <v>MOTRIL</v>
      </c>
      <c r="B57" s="41">
        <f t="shared" si="4"/>
        <v>886</v>
      </c>
      <c r="C57" s="41">
        <f t="shared" si="5"/>
        <v>928</v>
      </c>
      <c r="D57" s="41">
        <f t="shared" si="6"/>
        <v>24</v>
      </c>
      <c r="E57" s="42" t="str">
        <f t="shared" si="2"/>
        <v>FERROL-SAN CIBRAO</v>
      </c>
      <c r="F57" s="42">
        <f t="shared" si="9"/>
        <v>1041</v>
      </c>
      <c r="G57" s="42">
        <f t="shared" si="8"/>
        <v>1097</v>
      </c>
    </row>
    <row r="58" spans="1:7" x14ac:dyDescent="0.25">
      <c r="A58" s="42" t="str">
        <f t="shared" si="3"/>
        <v>PASAIA</v>
      </c>
      <c r="B58" s="41">
        <f t="shared" si="4"/>
        <v>921</v>
      </c>
      <c r="C58" s="41">
        <f t="shared" si="5"/>
        <v>879</v>
      </c>
      <c r="D58" s="41">
        <f t="shared" si="6"/>
        <v>23</v>
      </c>
      <c r="E58" s="42" t="str">
        <f t="shared" si="2"/>
        <v>BAHIA DE CADIZ</v>
      </c>
      <c r="F58" s="42">
        <f t="shared" si="9"/>
        <v>996</v>
      </c>
      <c r="G58" s="42">
        <f t="shared" si="8"/>
        <v>1110</v>
      </c>
    </row>
    <row r="59" spans="1:7" x14ac:dyDescent="0.25">
      <c r="A59" s="42" t="str">
        <f t="shared" si="3"/>
        <v>SANTA CRUZ DE TENERIFE</v>
      </c>
      <c r="B59" s="41">
        <f t="shared" si="4"/>
        <v>12116</v>
      </c>
      <c r="C59" s="41">
        <f t="shared" si="5"/>
        <v>12088</v>
      </c>
      <c r="D59" s="41">
        <f t="shared" si="6"/>
        <v>3</v>
      </c>
      <c r="E59" s="42" t="str">
        <f t="shared" si="2"/>
        <v>SEVILLA</v>
      </c>
      <c r="F59" s="42">
        <f t="shared" si="9"/>
        <v>994</v>
      </c>
      <c r="G59" s="42">
        <f t="shared" si="8"/>
        <v>1065</v>
      </c>
    </row>
    <row r="60" spans="1:7" x14ac:dyDescent="0.25">
      <c r="A60" s="42" t="str">
        <f t="shared" si="3"/>
        <v>SANTANDER</v>
      </c>
      <c r="B60" s="41">
        <f t="shared" si="4"/>
        <v>1393</v>
      </c>
      <c r="C60" s="41">
        <f t="shared" si="5"/>
        <v>1334</v>
      </c>
      <c r="D60" s="41">
        <f t="shared" si="6"/>
        <v>15</v>
      </c>
      <c r="E60" s="42" t="str">
        <f t="shared" si="2"/>
        <v>PASAIA</v>
      </c>
      <c r="F60" s="42">
        <f t="shared" si="9"/>
        <v>921</v>
      </c>
      <c r="G60" s="42">
        <f t="shared" si="8"/>
        <v>879</v>
      </c>
    </row>
    <row r="61" spans="1:7" x14ac:dyDescent="0.25">
      <c r="A61" s="42" t="str">
        <f t="shared" si="3"/>
        <v>SEVILLA</v>
      </c>
      <c r="B61" s="41">
        <f t="shared" si="4"/>
        <v>994</v>
      </c>
      <c r="C61" s="41">
        <f t="shared" si="5"/>
        <v>1065</v>
      </c>
      <c r="D61" s="41">
        <f t="shared" si="6"/>
        <v>22</v>
      </c>
      <c r="E61" s="42" t="str">
        <f t="shared" si="2"/>
        <v>MOTRIL</v>
      </c>
      <c r="F61" s="42">
        <f t="shared" si="9"/>
        <v>886</v>
      </c>
      <c r="G61" s="42">
        <f t="shared" si="8"/>
        <v>928</v>
      </c>
    </row>
    <row r="62" spans="1:7" x14ac:dyDescent="0.25">
      <c r="A62" s="42" t="str">
        <f t="shared" si="3"/>
        <v>TARRAGONA</v>
      </c>
      <c r="B62" s="41">
        <f t="shared" si="4"/>
        <v>2676</v>
      </c>
      <c r="C62" s="41">
        <f t="shared" si="5"/>
        <v>2452</v>
      </c>
      <c r="D62" s="41">
        <f t="shared" si="6"/>
        <v>9</v>
      </c>
      <c r="E62" s="42" t="str">
        <f t="shared" si="2"/>
        <v>AVILES</v>
      </c>
      <c r="F62" s="42">
        <f t="shared" si="9"/>
        <v>810</v>
      </c>
      <c r="G62" s="42">
        <f t="shared" si="8"/>
        <v>832</v>
      </c>
    </row>
    <row r="63" spans="1:7" x14ac:dyDescent="0.25">
      <c r="A63" s="42" t="str">
        <f t="shared" si="3"/>
        <v>VALENCIA</v>
      </c>
      <c r="B63" s="41">
        <f t="shared" si="4"/>
        <v>7370</v>
      </c>
      <c r="C63" s="41">
        <f t="shared" si="5"/>
        <v>7160</v>
      </c>
      <c r="D63" s="41">
        <f t="shared" si="6"/>
        <v>7</v>
      </c>
      <c r="E63" s="42" t="str">
        <f t="shared" si="2"/>
        <v>ALICANTE</v>
      </c>
      <c r="F63" s="42">
        <f t="shared" si="9"/>
        <v>804</v>
      </c>
      <c r="G63" s="42">
        <f t="shared" si="8"/>
        <v>884</v>
      </c>
    </row>
    <row r="64" spans="1:7" x14ac:dyDescent="0.25">
      <c r="A64" s="42" t="str">
        <f t="shared" si="3"/>
        <v>VIGO</v>
      </c>
      <c r="B64" s="41">
        <f t="shared" si="4"/>
        <v>1540</v>
      </c>
      <c r="C64" s="41">
        <f t="shared" si="5"/>
        <v>1551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562</v>
      </c>
      <c r="G64" s="42">
        <f t="shared" si="8"/>
        <v>504</v>
      </c>
    </row>
    <row r="65" spans="1:7" x14ac:dyDescent="0.25">
      <c r="A65" s="42" t="str">
        <f t="shared" si="3"/>
        <v>VILAGARCIA</v>
      </c>
      <c r="B65" s="41">
        <f t="shared" si="4"/>
        <v>260</v>
      </c>
      <c r="C65" s="41">
        <f t="shared" si="5"/>
        <v>242</v>
      </c>
      <c r="D65" s="41">
        <f t="shared" si="6"/>
        <v>28</v>
      </c>
      <c r="E65" s="42" t="str">
        <f t="shared" si="2"/>
        <v>VILAGARCIA</v>
      </c>
      <c r="F65" s="42">
        <f t="shared" si="9"/>
        <v>260</v>
      </c>
      <c r="G65" s="42">
        <f t="shared" si="8"/>
        <v>242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42097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1258177</v>
      </c>
      <c r="C7" s="9">
        <v>1430758</v>
      </c>
      <c r="D7" s="9">
        <v>17555528</v>
      </c>
      <c r="E7" s="9">
        <v>17402400</v>
      </c>
      <c r="F7" s="10">
        <f>((E7*100)/D7)-100</f>
        <v>-0.87224947036625622</v>
      </c>
      <c r="G7" s="1"/>
      <c r="H7" s="1"/>
      <c r="I7" s="1"/>
    </row>
    <row r="8" spans="1:12" x14ac:dyDescent="0.25">
      <c r="A8" s="11" t="s">
        <v>45</v>
      </c>
      <c r="B8" s="12">
        <v>797275</v>
      </c>
      <c r="C8" s="12">
        <v>534353</v>
      </c>
      <c r="D8" s="12">
        <v>10941394</v>
      </c>
      <c r="E8" s="12">
        <v>9733377</v>
      </c>
      <c r="F8" s="13">
        <f t="shared" ref="F8:F35" si="0">((E8*100)/D8)-100</f>
        <v>-11.04079608137684</v>
      </c>
      <c r="G8" s="1"/>
      <c r="H8" s="1"/>
      <c r="I8" s="1"/>
    </row>
    <row r="9" spans="1:12" x14ac:dyDescent="0.25">
      <c r="A9" s="8" t="s">
        <v>46</v>
      </c>
      <c r="B9" s="9">
        <v>1357933</v>
      </c>
      <c r="C9" s="9">
        <v>1577898</v>
      </c>
      <c r="D9" s="9">
        <v>19943422</v>
      </c>
      <c r="E9" s="9">
        <v>20344834</v>
      </c>
      <c r="F9" s="10">
        <f t="shared" si="0"/>
        <v>2.0127538794495763</v>
      </c>
      <c r="G9" s="1"/>
      <c r="H9" s="1"/>
      <c r="I9" s="1"/>
    </row>
    <row r="10" spans="1:12" x14ac:dyDescent="0.25">
      <c r="A10" s="11" t="s">
        <v>47</v>
      </c>
      <c r="B10" s="12">
        <v>411126</v>
      </c>
      <c r="C10" s="12">
        <v>464855</v>
      </c>
      <c r="D10" s="12">
        <v>5538452</v>
      </c>
      <c r="E10" s="12">
        <v>5615330</v>
      </c>
      <c r="F10" s="13">
        <f t="shared" si="0"/>
        <v>1.3880773905777346</v>
      </c>
      <c r="G10" s="1"/>
      <c r="H10" s="1"/>
      <c r="I10" s="1"/>
    </row>
    <row r="11" spans="1:12" x14ac:dyDescent="0.25">
      <c r="A11" s="8" t="s">
        <v>48</v>
      </c>
      <c r="B11" s="9">
        <v>30058655</v>
      </c>
      <c r="C11" s="9">
        <v>34297101</v>
      </c>
      <c r="D11" s="9">
        <v>357664942</v>
      </c>
      <c r="E11" s="9">
        <v>403521552</v>
      </c>
      <c r="F11" s="10">
        <f t="shared" si="0"/>
        <v>12.821108421635572</v>
      </c>
      <c r="G11" s="1"/>
      <c r="H11" s="1"/>
      <c r="I11" s="1"/>
    </row>
    <row r="12" spans="1:12" x14ac:dyDescent="0.25">
      <c r="A12" s="11" t="s">
        <v>49</v>
      </c>
      <c r="B12" s="12">
        <v>2006855</v>
      </c>
      <c r="C12" s="12">
        <v>1780551</v>
      </c>
      <c r="D12" s="12">
        <v>26537876</v>
      </c>
      <c r="E12" s="12">
        <v>25764306</v>
      </c>
      <c r="F12" s="13">
        <f t="shared" si="0"/>
        <v>-2.9149657644040587</v>
      </c>
      <c r="G12" s="1"/>
      <c r="H12" s="1"/>
      <c r="I12" s="1"/>
    </row>
    <row r="13" spans="1:12" x14ac:dyDescent="0.25">
      <c r="A13" s="8" t="s">
        <v>50</v>
      </c>
      <c r="B13" s="9">
        <v>8779375</v>
      </c>
      <c r="C13" s="9">
        <v>9072643</v>
      </c>
      <c r="D13" s="9">
        <v>133634373</v>
      </c>
      <c r="E13" s="9">
        <v>164954563</v>
      </c>
      <c r="F13" s="10">
        <f t="shared" si="0"/>
        <v>23.437225989753401</v>
      </c>
      <c r="G13" s="1"/>
      <c r="H13" s="1"/>
      <c r="I13" s="1"/>
    </row>
    <row r="14" spans="1:12" x14ac:dyDescent="0.25">
      <c r="A14" s="11" t="s">
        <v>51</v>
      </c>
      <c r="B14" s="12">
        <v>17693063</v>
      </c>
      <c r="C14" s="12">
        <v>17863896</v>
      </c>
      <c r="D14" s="12">
        <v>260661344</v>
      </c>
      <c r="E14" s="12">
        <v>261960975</v>
      </c>
      <c r="F14" s="13">
        <f t="shared" si="0"/>
        <v>0.49858984844334486</v>
      </c>
      <c r="G14" s="1"/>
      <c r="H14" s="1"/>
      <c r="I14" s="1"/>
    </row>
    <row r="15" spans="1:12" x14ac:dyDescent="0.25">
      <c r="A15" s="8" t="s">
        <v>52</v>
      </c>
      <c r="B15" s="9">
        <v>3030885</v>
      </c>
      <c r="C15" s="9">
        <v>3204197</v>
      </c>
      <c r="D15" s="9">
        <v>38963965</v>
      </c>
      <c r="E15" s="9">
        <v>42543289</v>
      </c>
      <c r="F15" s="10">
        <f t="shared" si="0"/>
        <v>9.1862416979380868</v>
      </c>
      <c r="G15" s="1"/>
      <c r="H15" s="1"/>
      <c r="I15" s="1"/>
    </row>
    <row r="16" spans="1:12" x14ac:dyDescent="0.25">
      <c r="A16" s="11" t="s">
        <v>53</v>
      </c>
      <c r="B16" s="12">
        <v>3028386</v>
      </c>
      <c r="C16" s="12">
        <v>3174900</v>
      </c>
      <c r="D16" s="12">
        <v>35835123</v>
      </c>
      <c r="E16" s="12">
        <v>37451704</v>
      </c>
      <c r="F16" s="13">
        <f t="shared" si="0"/>
        <v>4.5111635308186351</v>
      </c>
      <c r="G16" s="1"/>
      <c r="H16" s="1"/>
      <c r="I16" s="1"/>
    </row>
    <row r="17" spans="1:9" x14ac:dyDescent="0.25">
      <c r="A17" s="8" t="s">
        <v>54</v>
      </c>
      <c r="B17" s="9">
        <v>1550526</v>
      </c>
      <c r="C17" s="9">
        <v>1678259</v>
      </c>
      <c r="D17" s="9">
        <v>18080062</v>
      </c>
      <c r="E17" s="9">
        <v>20236988</v>
      </c>
      <c r="F17" s="10">
        <f t="shared" si="0"/>
        <v>11.929859532561338</v>
      </c>
      <c r="G17" s="1"/>
      <c r="H17" s="1"/>
      <c r="I17" s="1"/>
    </row>
    <row r="18" spans="1:9" x14ac:dyDescent="0.25">
      <c r="A18" s="11" t="s">
        <v>55</v>
      </c>
      <c r="B18" s="12">
        <v>4455791</v>
      </c>
      <c r="C18" s="12">
        <v>4667134</v>
      </c>
      <c r="D18" s="12">
        <v>59233285</v>
      </c>
      <c r="E18" s="12">
        <v>57294081</v>
      </c>
      <c r="F18" s="13">
        <f t="shared" si="0"/>
        <v>-3.2738417259822796</v>
      </c>
      <c r="G18" s="1"/>
      <c r="H18" s="1"/>
      <c r="I18" s="1"/>
    </row>
    <row r="19" spans="1:9" x14ac:dyDescent="0.25">
      <c r="A19" s="8" t="s">
        <v>56</v>
      </c>
      <c r="B19" s="9">
        <v>1357593</v>
      </c>
      <c r="C19" s="9">
        <v>1503515</v>
      </c>
      <c r="D19" s="9">
        <v>16781571</v>
      </c>
      <c r="E19" s="9">
        <v>16974427</v>
      </c>
      <c r="F19" s="10">
        <f t="shared" si="0"/>
        <v>1.1492130265992415</v>
      </c>
      <c r="G19" s="1"/>
      <c r="H19" s="1"/>
      <c r="I19" s="1"/>
    </row>
    <row r="20" spans="1:9" x14ac:dyDescent="0.25">
      <c r="A20" s="11" t="s">
        <v>57</v>
      </c>
      <c r="B20" s="12">
        <v>1584055</v>
      </c>
      <c r="C20" s="12">
        <v>1224095</v>
      </c>
      <c r="D20" s="12">
        <v>20503765</v>
      </c>
      <c r="E20" s="12">
        <v>21191963</v>
      </c>
      <c r="F20" s="13">
        <f t="shared" si="0"/>
        <v>3.3564469744946877</v>
      </c>
      <c r="G20" s="1"/>
      <c r="H20" s="1"/>
      <c r="I20" s="1"/>
    </row>
    <row r="21" spans="1:9" x14ac:dyDescent="0.25">
      <c r="A21" s="8" t="s">
        <v>58</v>
      </c>
      <c r="B21" s="9">
        <v>4243829</v>
      </c>
      <c r="C21" s="9">
        <v>2238896</v>
      </c>
      <c r="D21" s="9">
        <v>28911961</v>
      </c>
      <c r="E21" s="9">
        <v>27046208</v>
      </c>
      <c r="F21" s="10">
        <f t="shared" si="0"/>
        <v>-6.4532219035574911</v>
      </c>
      <c r="G21" s="1"/>
      <c r="H21" s="1"/>
      <c r="I21" s="1"/>
    </row>
    <row r="22" spans="1:9" x14ac:dyDescent="0.25">
      <c r="A22" s="11" t="s">
        <v>59</v>
      </c>
      <c r="B22" s="12">
        <v>18820248</v>
      </c>
      <c r="C22" s="12">
        <v>22864748</v>
      </c>
      <c r="D22" s="12">
        <v>203039908</v>
      </c>
      <c r="E22" s="12">
        <v>207131579</v>
      </c>
      <c r="F22" s="13">
        <f t="shared" si="0"/>
        <v>2.0152053063381032</v>
      </c>
      <c r="G22" s="1"/>
      <c r="H22" s="1"/>
      <c r="I22" s="1"/>
    </row>
    <row r="23" spans="1:9" x14ac:dyDescent="0.25">
      <c r="A23" s="8" t="s">
        <v>60</v>
      </c>
      <c r="B23" s="9">
        <v>2822665</v>
      </c>
      <c r="C23" s="9">
        <v>2105882</v>
      </c>
      <c r="D23" s="9">
        <v>35763741</v>
      </c>
      <c r="E23" s="9">
        <v>32686871</v>
      </c>
      <c r="F23" s="10">
        <f t="shared" si="0"/>
        <v>-8.6033225662829835</v>
      </c>
      <c r="G23" s="1"/>
      <c r="H23" s="1"/>
      <c r="I23" s="1"/>
    </row>
    <row r="24" spans="1:9" x14ac:dyDescent="0.25">
      <c r="A24" s="11" t="s">
        <v>61</v>
      </c>
      <c r="B24" s="12">
        <v>238062</v>
      </c>
      <c r="C24" s="12">
        <v>304949</v>
      </c>
      <c r="D24" s="12">
        <v>3866434</v>
      </c>
      <c r="E24" s="12">
        <v>3619021</v>
      </c>
      <c r="F24" s="13">
        <f t="shared" si="0"/>
        <v>-6.3989971120676046</v>
      </c>
      <c r="G24" s="1"/>
      <c r="H24" s="1"/>
      <c r="I24" s="1"/>
    </row>
    <row r="25" spans="1:9" x14ac:dyDescent="0.25">
      <c r="A25" s="8" t="s">
        <v>62</v>
      </c>
      <c r="B25" s="9">
        <v>1960106</v>
      </c>
      <c r="C25" s="9">
        <v>2576875</v>
      </c>
      <c r="D25" s="9">
        <v>26994639</v>
      </c>
      <c r="E25" s="9">
        <v>28636766</v>
      </c>
      <c r="F25" s="10">
        <f t="shared" si="0"/>
        <v>6.0831596970050299</v>
      </c>
      <c r="G25" s="1"/>
      <c r="H25" s="1"/>
      <c r="I25" s="1"/>
    </row>
    <row r="26" spans="1:9" x14ac:dyDescent="0.25">
      <c r="A26" s="11" t="s">
        <v>63</v>
      </c>
      <c r="B26" s="12">
        <v>1333627</v>
      </c>
      <c r="C26" s="12">
        <v>1239017</v>
      </c>
      <c r="D26" s="12">
        <v>16591533</v>
      </c>
      <c r="E26" s="12">
        <v>17305545</v>
      </c>
      <c r="F26" s="13">
        <f t="shared" si="0"/>
        <v>4.3034721384696581</v>
      </c>
      <c r="G26" s="1"/>
      <c r="H26" s="1"/>
      <c r="I26" s="1"/>
    </row>
    <row r="27" spans="1:9" x14ac:dyDescent="0.25">
      <c r="A27" s="8" t="s">
        <v>64</v>
      </c>
      <c r="B27" s="9">
        <v>491692</v>
      </c>
      <c r="C27" s="9">
        <v>565640</v>
      </c>
      <c r="D27" s="9">
        <v>6023716</v>
      </c>
      <c r="E27" s="9">
        <v>6510727</v>
      </c>
      <c r="F27" s="10">
        <f t="shared" si="0"/>
        <v>8.0848931124906898</v>
      </c>
      <c r="G27" s="1"/>
      <c r="H27" s="1"/>
      <c r="I27" s="1"/>
    </row>
    <row r="28" spans="1:9" x14ac:dyDescent="0.25">
      <c r="A28" s="11" t="s">
        <v>65</v>
      </c>
      <c r="B28" s="12">
        <v>17354945</v>
      </c>
      <c r="C28" s="12">
        <v>18672430</v>
      </c>
      <c r="D28" s="12">
        <v>185297791</v>
      </c>
      <c r="E28" s="12">
        <v>179475632</v>
      </c>
      <c r="F28" s="13">
        <f t="shared" si="0"/>
        <v>-3.1420552660554932</v>
      </c>
      <c r="G28" s="1"/>
      <c r="H28" s="1"/>
      <c r="I28" s="1"/>
    </row>
    <row r="29" spans="1:9" x14ac:dyDescent="0.25">
      <c r="A29" s="8" t="s">
        <v>66</v>
      </c>
      <c r="B29" s="9">
        <v>1730165</v>
      </c>
      <c r="C29" s="9">
        <v>2189152</v>
      </c>
      <c r="D29" s="9">
        <v>21582224</v>
      </c>
      <c r="E29" s="9">
        <v>27398599</v>
      </c>
      <c r="F29" s="10">
        <f t="shared" si="0"/>
        <v>26.949840757838487</v>
      </c>
      <c r="G29" s="1"/>
      <c r="H29" s="1"/>
      <c r="I29" s="1"/>
    </row>
    <row r="30" spans="1:9" x14ac:dyDescent="0.25">
      <c r="A30" s="11" t="s">
        <v>67</v>
      </c>
      <c r="B30" s="12">
        <v>370014</v>
      </c>
      <c r="C30" s="12">
        <v>424318</v>
      </c>
      <c r="D30" s="12">
        <v>5337340</v>
      </c>
      <c r="E30" s="12">
        <v>5288825</v>
      </c>
      <c r="F30" s="13">
        <f t="shared" si="0"/>
        <v>-0.90897338374546166</v>
      </c>
      <c r="G30" s="1"/>
      <c r="H30" s="1"/>
      <c r="I30" s="1"/>
    </row>
    <row r="31" spans="1:9" x14ac:dyDescent="0.25">
      <c r="A31" s="8" t="s">
        <v>68</v>
      </c>
      <c r="B31" s="9">
        <v>2789527</v>
      </c>
      <c r="C31" s="9">
        <v>4004367</v>
      </c>
      <c r="D31" s="9">
        <v>36548266</v>
      </c>
      <c r="E31" s="9">
        <v>42506602</v>
      </c>
      <c r="F31" s="10">
        <f t="shared" si="0"/>
        <v>16.302650309046129</v>
      </c>
      <c r="G31" s="1"/>
      <c r="H31" s="1"/>
      <c r="I31" s="1"/>
    </row>
    <row r="32" spans="1:9" x14ac:dyDescent="0.25">
      <c r="A32" s="11" t="s">
        <v>69</v>
      </c>
      <c r="B32" s="12">
        <v>17294374</v>
      </c>
      <c r="C32" s="12">
        <v>18754605</v>
      </c>
      <c r="D32" s="12">
        <v>213004564</v>
      </c>
      <c r="E32" s="12">
        <v>222097636</v>
      </c>
      <c r="F32" s="13">
        <f t="shared" si="0"/>
        <v>4.2689564154127737</v>
      </c>
      <c r="G32" s="1"/>
      <c r="H32" s="1"/>
      <c r="I32" s="1"/>
    </row>
    <row r="33" spans="1:9" x14ac:dyDescent="0.25">
      <c r="A33" s="8" t="s">
        <v>70</v>
      </c>
      <c r="B33" s="9">
        <v>1881961</v>
      </c>
      <c r="C33" s="9">
        <v>2074953</v>
      </c>
      <c r="D33" s="9">
        <v>28842348</v>
      </c>
      <c r="E33" s="9">
        <v>28649024</v>
      </c>
      <c r="F33" s="10">
        <f t="shared" si="0"/>
        <v>-0.67027830050452053</v>
      </c>
      <c r="G33" s="1"/>
      <c r="H33" s="1"/>
      <c r="I33" s="1"/>
    </row>
    <row r="34" spans="1:9" x14ac:dyDescent="0.25">
      <c r="A34" s="11" t="s">
        <v>71</v>
      </c>
      <c r="B34" s="12">
        <v>107311</v>
      </c>
      <c r="C34" s="12">
        <v>107604</v>
      </c>
      <c r="D34" s="12">
        <v>1632421</v>
      </c>
      <c r="E34" s="12">
        <v>1623526</v>
      </c>
      <c r="F34" s="13">
        <f t="shared" si="0"/>
        <v>-0.5448962001836577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148808221</v>
      </c>
      <c r="C35" s="15">
        <f t="shared" ref="C35:E35" si="1">SUM(C7:C34)</f>
        <v>160597591</v>
      </c>
      <c r="D35" s="15">
        <f t="shared" si="1"/>
        <v>1835311988</v>
      </c>
      <c r="E35" s="15">
        <f t="shared" si="1"/>
        <v>1934966350</v>
      </c>
      <c r="F35" s="16">
        <f t="shared" si="0"/>
        <v>5.4298322384193938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17402400</v>
      </c>
      <c r="C38" s="41">
        <f>D7</f>
        <v>17555528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403521552</v>
      </c>
      <c r="G38" s="42">
        <f>LOOKUP(E38,$A$38:$A$65,$C$38:$C$65)</f>
        <v>357664942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9733377</v>
      </c>
      <c r="C39" s="41">
        <f t="shared" ref="C39:C65" si="5">D8</f>
        <v>10941394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261960975</v>
      </c>
      <c r="G39" s="42">
        <f t="shared" ref="G39:G65" si="8">LOOKUP(E39,$A$38:$A$65,$C$38:$C$65)</f>
        <v>260661344</v>
      </c>
    </row>
    <row r="40" spans="1:9" x14ac:dyDescent="0.25">
      <c r="A40" s="42" t="str">
        <f t="shared" si="3"/>
        <v>ALMERIA</v>
      </c>
      <c r="B40" s="41">
        <f t="shared" si="4"/>
        <v>20344834</v>
      </c>
      <c r="C40" s="41">
        <f t="shared" si="5"/>
        <v>19943422</v>
      </c>
      <c r="D40" s="41">
        <f t="shared" si="6"/>
        <v>18</v>
      </c>
      <c r="E40" s="42" t="str">
        <f t="shared" si="2"/>
        <v>VALENCIA</v>
      </c>
      <c r="F40" s="42">
        <f t="shared" si="7"/>
        <v>222097636</v>
      </c>
      <c r="G40" s="42">
        <f t="shared" si="8"/>
        <v>213004564</v>
      </c>
    </row>
    <row r="41" spans="1:9" x14ac:dyDescent="0.25">
      <c r="A41" s="42" t="str">
        <f t="shared" si="3"/>
        <v>AVILES</v>
      </c>
      <c r="B41" s="41">
        <f t="shared" si="4"/>
        <v>5615330</v>
      </c>
      <c r="C41" s="41">
        <f t="shared" si="5"/>
        <v>5538452</v>
      </c>
      <c r="D41" s="41">
        <f t="shared" si="6"/>
        <v>25</v>
      </c>
      <c r="E41" s="42" t="str">
        <f t="shared" si="2"/>
        <v>LAS PALMAS</v>
      </c>
      <c r="F41" s="42">
        <f t="shared" si="7"/>
        <v>207131579</v>
      </c>
      <c r="G41" s="42">
        <f t="shared" si="8"/>
        <v>203039908</v>
      </c>
    </row>
    <row r="42" spans="1:9" x14ac:dyDescent="0.25">
      <c r="A42" s="42" t="str">
        <f t="shared" si="3"/>
        <v>BAHIA DE ALGECIRAS</v>
      </c>
      <c r="B42" s="41">
        <f t="shared" si="4"/>
        <v>403521552</v>
      </c>
      <c r="C42" s="41">
        <f t="shared" si="5"/>
        <v>357664942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179475632</v>
      </c>
      <c r="G42" s="42">
        <f t="shared" si="8"/>
        <v>185297791</v>
      </c>
    </row>
    <row r="43" spans="1:9" x14ac:dyDescent="0.25">
      <c r="A43" s="42" t="str">
        <f t="shared" si="3"/>
        <v>BAHIA DE CADIZ</v>
      </c>
      <c r="B43" s="41">
        <f t="shared" si="4"/>
        <v>25764306</v>
      </c>
      <c r="C43" s="41">
        <f t="shared" si="5"/>
        <v>26537876</v>
      </c>
      <c r="D43" s="41">
        <f t="shared" si="6"/>
        <v>16</v>
      </c>
      <c r="E43" s="42" t="str">
        <f t="shared" si="2"/>
        <v>BALEARES</v>
      </c>
      <c r="F43" s="42">
        <f t="shared" si="7"/>
        <v>164954563</v>
      </c>
      <c r="G43" s="42">
        <f t="shared" si="8"/>
        <v>133634373</v>
      </c>
    </row>
    <row r="44" spans="1:9" x14ac:dyDescent="0.25">
      <c r="A44" s="42" t="str">
        <f t="shared" si="3"/>
        <v>BALEARES</v>
      </c>
      <c r="B44" s="41">
        <f t="shared" si="4"/>
        <v>164954563</v>
      </c>
      <c r="C44" s="41">
        <f t="shared" si="5"/>
        <v>133634373</v>
      </c>
      <c r="D44" s="41">
        <f t="shared" si="6"/>
        <v>6</v>
      </c>
      <c r="E44" s="42" t="str">
        <f t="shared" si="2"/>
        <v>CEUTA</v>
      </c>
      <c r="F44" s="42">
        <f t="shared" si="7"/>
        <v>57294081</v>
      </c>
      <c r="G44" s="42">
        <f t="shared" si="8"/>
        <v>59233285</v>
      </c>
    </row>
    <row r="45" spans="1:9" x14ac:dyDescent="0.25">
      <c r="A45" s="42" t="str">
        <f t="shared" si="3"/>
        <v>BARCELONA</v>
      </c>
      <c r="B45" s="41">
        <f t="shared" si="4"/>
        <v>261960975</v>
      </c>
      <c r="C45" s="41">
        <f t="shared" si="5"/>
        <v>260661344</v>
      </c>
      <c r="D45" s="41">
        <f t="shared" si="6"/>
        <v>2</v>
      </c>
      <c r="E45" s="42" t="str">
        <f t="shared" si="2"/>
        <v>BILBAO</v>
      </c>
      <c r="F45" s="42">
        <f t="shared" si="7"/>
        <v>42543289</v>
      </c>
      <c r="G45" s="42">
        <f t="shared" si="8"/>
        <v>38963965</v>
      </c>
    </row>
    <row r="46" spans="1:9" x14ac:dyDescent="0.25">
      <c r="A46" s="42" t="str">
        <f t="shared" si="3"/>
        <v>BILBAO</v>
      </c>
      <c r="B46" s="41">
        <f t="shared" si="4"/>
        <v>42543289</v>
      </c>
      <c r="C46" s="41">
        <f t="shared" si="5"/>
        <v>38963965</v>
      </c>
      <c r="D46" s="41">
        <f t="shared" si="6"/>
        <v>8</v>
      </c>
      <c r="E46" s="42" t="str">
        <f t="shared" si="2"/>
        <v>TARRAGONA</v>
      </c>
      <c r="F46" s="42">
        <f t="shared" si="7"/>
        <v>42506602</v>
      </c>
      <c r="G46" s="42">
        <f t="shared" si="8"/>
        <v>36548266</v>
      </c>
    </row>
    <row r="47" spans="1:9" x14ac:dyDescent="0.25">
      <c r="A47" s="42" t="str">
        <f t="shared" si="3"/>
        <v>CARTAGENA</v>
      </c>
      <c r="B47" s="41">
        <f t="shared" si="4"/>
        <v>37451704</v>
      </c>
      <c r="C47" s="41">
        <f t="shared" si="5"/>
        <v>35835123</v>
      </c>
      <c r="D47" s="41">
        <f t="shared" si="6"/>
        <v>10</v>
      </c>
      <c r="E47" s="42" t="str">
        <f t="shared" si="2"/>
        <v>CARTAGENA</v>
      </c>
      <c r="F47" s="42">
        <f t="shared" si="7"/>
        <v>37451704</v>
      </c>
      <c r="G47" s="42">
        <f t="shared" si="8"/>
        <v>35835123</v>
      </c>
    </row>
    <row r="48" spans="1:9" x14ac:dyDescent="0.25">
      <c r="A48" s="42" t="str">
        <f t="shared" si="3"/>
        <v>CASTELLON</v>
      </c>
      <c r="B48" s="41">
        <f t="shared" si="4"/>
        <v>20236988</v>
      </c>
      <c r="C48" s="41">
        <f t="shared" si="5"/>
        <v>18080062</v>
      </c>
      <c r="D48" s="41">
        <f t="shared" si="6"/>
        <v>19</v>
      </c>
      <c r="E48" s="42" t="str">
        <f t="shared" si="2"/>
        <v>MALAGA</v>
      </c>
      <c r="F48" s="42">
        <f t="shared" si="7"/>
        <v>32686871</v>
      </c>
      <c r="G48" s="42">
        <f t="shared" si="8"/>
        <v>35763741</v>
      </c>
    </row>
    <row r="49" spans="1:7" x14ac:dyDescent="0.25">
      <c r="A49" s="42" t="str">
        <f t="shared" si="3"/>
        <v>CEUTA</v>
      </c>
      <c r="B49" s="41">
        <f t="shared" si="4"/>
        <v>57294081</v>
      </c>
      <c r="C49" s="41">
        <f t="shared" si="5"/>
        <v>59233285</v>
      </c>
      <c r="D49" s="41">
        <f t="shared" si="6"/>
        <v>7</v>
      </c>
      <c r="E49" s="42" t="str">
        <f t="shared" si="2"/>
        <v>VIGO</v>
      </c>
      <c r="F49" s="42">
        <f t="shared" si="7"/>
        <v>28649024</v>
      </c>
      <c r="G49" s="42">
        <f t="shared" si="8"/>
        <v>28842348</v>
      </c>
    </row>
    <row r="50" spans="1:7" x14ac:dyDescent="0.25">
      <c r="A50" s="42" t="str">
        <f t="shared" si="3"/>
        <v>FERROL-SAN CIBRAO</v>
      </c>
      <c r="B50" s="41">
        <f t="shared" si="4"/>
        <v>16974427</v>
      </c>
      <c r="C50" s="41">
        <f t="shared" si="5"/>
        <v>16781571</v>
      </c>
      <c r="D50" s="41">
        <f t="shared" si="6"/>
        <v>22</v>
      </c>
      <c r="E50" s="42" t="str">
        <f t="shared" si="2"/>
        <v>MELILLA</v>
      </c>
      <c r="F50" s="42">
        <f t="shared" si="7"/>
        <v>28636766</v>
      </c>
      <c r="G50" s="42">
        <f t="shared" si="8"/>
        <v>26994639</v>
      </c>
    </row>
    <row r="51" spans="1:7" x14ac:dyDescent="0.25">
      <c r="A51" s="42" t="str">
        <f t="shared" si="3"/>
        <v>GIJON</v>
      </c>
      <c r="B51" s="41">
        <f t="shared" si="4"/>
        <v>21191963</v>
      </c>
      <c r="C51" s="41">
        <f t="shared" si="5"/>
        <v>20503765</v>
      </c>
      <c r="D51" s="41">
        <f t="shared" si="6"/>
        <v>17</v>
      </c>
      <c r="E51" s="42" t="str">
        <f t="shared" si="2"/>
        <v>SANTANDER</v>
      </c>
      <c r="F51" s="42">
        <f t="shared" si="7"/>
        <v>27398599</v>
      </c>
      <c r="G51" s="42">
        <f t="shared" si="8"/>
        <v>21582224</v>
      </c>
    </row>
    <row r="52" spans="1:7" x14ac:dyDescent="0.25">
      <c r="A52" s="42" t="str">
        <f t="shared" si="3"/>
        <v>HUELVA</v>
      </c>
      <c r="B52" s="41">
        <f t="shared" si="4"/>
        <v>27046208</v>
      </c>
      <c r="C52" s="41">
        <f t="shared" si="5"/>
        <v>28911961</v>
      </c>
      <c r="D52" s="41">
        <f t="shared" si="6"/>
        <v>15</v>
      </c>
      <c r="E52" s="42" t="str">
        <f t="shared" si="2"/>
        <v>HUELVA</v>
      </c>
      <c r="F52" s="42">
        <f t="shared" si="7"/>
        <v>27046208</v>
      </c>
      <c r="G52" s="42">
        <f t="shared" si="8"/>
        <v>28911961</v>
      </c>
    </row>
    <row r="53" spans="1:7" x14ac:dyDescent="0.25">
      <c r="A53" s="42" t="str">
        <f t="shared" si="3"/>
        <v>LAS PALMAS</v>
      </c>
      <c r="B53" s="41">
        <f t="shared" si="4"/>
        <v>207131579</v>
      </c>
      <c r="C53" s="41">
        <f t="shared" si="5"/>
        <v>203039908</v>
      </c>
      <c r="D53" s="41">
        <f t="shared" si="6"/>
        <v>4</v>
      </c>
      <c r="E53" s="42" t="str">
        <f t="shared" si="2"/>
        <v>BAHIA DE CADIZ</v>
      </c>
      <c r="F53" s="42">
        <f t="shared" si="7"/>
        <v>25764306</v>
      </c>
      <c r="G53" s="42">
        <f t="shared" si="8"/>
        <v>26537876</v>
      </c>
    </row>
    <row r="54" spans="1:7" x14ac:dyDescent="0.25">
      <c r="A54" s="42" t="str">
        <f t="shared" si="3"/>
        <v>MALAGA</v>
      </c>
      <c r="B54" s="41">
        <f t="shared" si="4"/>
        <v>32686871</v>
      </c>
      <c r="C54" s="41">
        <f t="shared" si="5"/>
        <v>35763741</v>
      </c>
      <c r="D54" s="41">
        <f t="shared" si="6"/>
        <v>11</v>
      </c>
      <c r="E54" s="42" t="str">
        <f t="shared" si="2"/>
        <v>GIJON</v>
      </c>
      <c r="F54" s="42">
        <f t="shared" si="7"/>
        <v>21191963</v>
      </c>
      <c r="G54" s="42">
        <f t="shared" si="8"/>
        <v>20503765</v>
      </c>
    </row>
    <row r="55" spans="1:7" x14ac:dyDescent="0.25">
      <c r="A55" s="42" t="str">
        <f t="shared" si="3"/>
        <v>MARIN Y RIA DE PONTEVEDRA</v>
      </c>
      <c r="B55" s="41">
        <f t="shared" si="4"/>
        <v>3619021</v>
      </c>
      <c r="C55" s="41">
        <f t="shared" si="5"/>
        <v>3866434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20344834</v>
      </c>
      <c r="G55" s="42">
        <f t="shared" si="8"/>
        <v>19943422</v>
      </c>
    </row>
    <row r="56" spans="1:7" x14ac:dyDescent="0.25">
      <c r="A56" s="42" t="str">
        <f t="shared" si="3"/>
        <v>MELILLA</v>
      </c>
      <c r="B56" s="41">
        <f t="shared" si="4"/>
        <v>28636766</v>
      </c>
      <c r="C56" s="41">
        <f t="shared" si="5"/>
        <v>26994639</v>
      </c>
      <c r="D56" s="41">
        <f t="shared" si="6"/>
        <v>13</v>
      </c>
      <c r="E56" s="42" t="str">
        <f t="shared" si="2"/>
        <v>CASTELLON</v>
      </c>
      <c r="F56" s="42">
        <f t="shared" si="9"/>
        <v>20236988</v>
      </c>
      <c r="G56" s="42">
        <f t="shared" si="8"/>
        <v>18080062</v>
      </c>
    </row>
    <row r="57" spans="1:7" x14ac:dyDescent="0.25">
      <c r="A57" s="42" t="str">
        <f t="shared" si="3"/>
        <v>MOTRIL</v>
      </c>
      <c r="B57" s="41">
        <f t="shared" si="4"/>
        <v>17305545</v>
      </c>
      <c r="C57" s="41">
        <f t="shared" si="5"/>
        <v>16591533</v>
      </c>
      <c r="D57" s="41">
        <f t="shared" si="6"/>
        <v>21</v>
      </c>
      <c r="E57" s="42" t="str">
        <f t="shared" si="2"/>
        <v>A CORUÑA</v>
      </c>
      <c r="F57" s="42">
        <f t="shared" si="9"/>
        <v>17402400</v>
      </c>
      <c r="G57" s="42">
        <f t="shared" si="8"/>
        <v>17555528</v>
      </c>
    </row>
    <row r="58" spans="1:7" x14ac:dyDescent="0.25">
      <c r="A58" s="42" t="str">
        <f t="shared" si="3"/>
        <v>PASAIA</v>
      </c>
      <c r="B58" s="41">
        <f t="shared" si="4"/>
        <v>6510727</v>
      </c>
      <c r="C58" s="41">
        <f t="shared" si="5"/>
        <v>6023716</v>
      </c>
      <c r="D58" s="41">
        <f t="shared" si="6"/>
        <v>24</v>
      </c>
      <c r="E58" s="42" t="str">
        <f t="shared" si="2"/>
        <v>MOTRIL</v>
      </c>
      <c r="F58" s="42">
        <f t="shared" si="9"/>
        <v>17305545</v>
      </c>
      <c r="G58" s="42">
        <f t="shared" si="8"/>
        <v>16591533</v>
      </c>
    </row>
    <row r="59" spans="1:7" x14ac:dyDescent="0.25">
      <c r="A59" s="42" t="str">
        <f t="shared" si="3"/>
        <v>SANTA CRUZ DE TENERIFE</v>
      </c>
      <c r="B59" s="41">
        <f t="shared" si="4"/>
        <v>179475632</v>
      </c>
      <c r="C59" s="41">
        <f t="shared" si="5"/>
        <v>185297791</v>
      </c>
      <c r="D59" s="41">
        <f t="shared" si="6"/>
        <v>5</v>
      </c>
      <c r="E59" s="42" t="str">
        <f t="shared" si="2"/>
        <v>FERROL-SAN CIBRAO</v>
      </c>
      <c r="F59" s="42">
        <f t="shared" si="9"/>
        <v>16974427</v>
      </c>
      <c r="G59" s="42">
        <f t="shared" si="8"/>
        <v>16781571</v>
      </c>
    </row>
    <row r="60" spans="1:7" x14ac:dyDescent="0.25">
      <c r="A60" s="42" t="str">
        <f t="shared" si="3"/>
        <v>SANTANDER</v>
      </c>
      <c r="B60" s="41">
        <f t="shared" si="4"/>
        <v>27398599</v>
      </c>
      <c r="C60" s="41">
        <f t="shared" si="5"/>
        <v>21582224</v>
      </c>
      <c r="D60" s="41">
        <f t="shared" si="6"/>
        <v>14</v>
      </c>
      <c r="E60" s="42" t="str">
        <f t="shared" si="2"/>
        <v>ALICANTE</v>
      </c>
      <c r="F60" s="42">
        <f t="shared" si="9"/>
        <v>9733377</v>
      </c>
      <c r="G60" s="42">
        <f t="shared" si="8"/>
        <v>10941394</v>
      </c>
    </row>
    <row r="61" spans="1:7" x14ac:dyDescent="0.25">
      <c r="A61" s="42" t="str">
        <f t="shared" si="3"/>
        <v>SEVILLA</v>
      </c>
      <c r="B61" s="41">
        <f t="shared" si="4"/>
        <v>5288825</v>
      </c>
      <c r="C61" s="41">
        <f t="shared" si="5"/>
        <v>5337340</v>
      </c>
      <c r="D61" s="41">
        <f t="shared" si="6"/>
        <v>26</v>
      </c>
      <c r="E61" s="42" t="str">
        <f t="shared" si="2"/>
        <v>PASAIA</v>
      </c>
      <c r="F61" s="42">
        <f t="shared" si="9"/>
        <v>6510727</v>
      </c>
      <c r="G61" s="42">
        <f t="shared" si="8"/>
        <v>6023716</v>
      </c>
    </row>
    <row r="62" spans="1:7" x14ac:dyDescent="0.25">
      <c r="A62" s="42" t="str">
        <f t="shared" si="3"/>
        <v>TARRAGONA</v>
      </c>
      <c r="B62" s="41">
        <f t="shared" si="4"/>
        <v>42506602</v>
      </c>
      <c r="C62" s="41">
        <f t="shared" si="5"/>
        <v>36548266</v>
      </c>
      <c r="D62" s="41">
        <f t="shared" si="6"/>
        <v>9</v>
      </c>
      <c r="E62" s="42" t="str">
        <f t="shared" si="2"/>
        <v>AVILES</v>
      </c>
      <c r="F62" s="42">
        <f t="shared" si="9"/>
        <v>5615330</v>
      </c>
      <c r="G62" s="42">
        <f t="shared" si="8"/>
        <v>5538452</v>
      </c>
    </row>
    <row r="63" spans="1:7" x14ac:dyDescent="0.25">
      <c r="A63" s="42" t="str">
        <f t="shared" si="3"/>
        <v>VALENCIA</v>
      </c>
      <c r="B63" s="41">
        <f t="shared" si="4"/>
        <v>222097636</v>
      </c>
      <c r="C63" s="41">
        <f t="shared" si="5"/>
        <v>213004564</v>
      </c>
      <c r="D63" s="41">
        <f t="shared" si="6"/>
        <v>3</v>
      </c>
      <c r="E63" s="42" t="str">
        <f t="shared" si="2"/>
        <v>SEVILLA</v>
      </c>
      <c r="F63" s="42">
        <f t="shared" si="9"/>
        <v>5288825</v>
      </c>
      <c r="G63" s="42">
        <f t="shared" si="8"/>
        <v>5337340</v>
      </c>
    </row>
    <row r="64" spans="1:7" x14ac:dyDescent="0.25">
      <c r="A64" s="42" t="str">
        <f t="shared" si="3"/>
        <v>VIGO</v>
      </c>
      <c r="B64" s="41">
        <f t="shared" si="4"/>
        <v>28649024</v>
      </c>
      <c r="C64" s="41">
        <f t="shared" si="5"/>
        <v>28842348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3619021</v>
      </c>
      <c r="G64" s="42">
        <f t="shared" si="8"/>
        <v>3866434</v>
      </c>
    </row>
    <row r="65" spans="1:7" x14ac:dyDescent="0.25">
      <c r="A65" s="42" t="str">
        <f t="shared" si="3"/>
        <v>VILAGARCIA</v>
      </c>
      <c r="B65" s="41">
        <f t="shared" si="4"/>
        <v>1623526</v>
      </c>
      <c r="C65" s="41">
        <f t="shared" si="5"/>
        <v>1632421</v>
      </c>
      <c r="D65" s="41">
        <f t="shared" si="6"/>
        <v>28</v>
      </c>
      <c r="E65" s="42" t="str">
        <f t="shared" si="2"/>
        <v>VILAGARCIA</v>
      </c>
      <c r="F65" s="42">
        <f t="shared" si="9"/>
        <v>1623526</v>
      </c>
      <c r="G65" s="42">
        <f t="shared" si="8"/>
        <v>1632421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7"/>
  <sheetViews>
    <sheetView workbookViewId="0">
      <selection activeCell="E37" sqref="E37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04" t="s">
        <v>98</v>
      </c>
      <c r="B5" s="102" t="str">
        <f>'Resumen general'!D6</f>
        <v>Mes Diciembre</v>
      </c>
      <c r="C5" s="103"/>
      <c r="D5" s="102" t="str">
        <f>'Resumen general'!F6</f>
        <v>Acumulado desde Enero</v>
      </c>
      <c r="E5" s="103"/>
      <c r="F5" s="103"/>
      <c r="L5" s="48">
        <f>'Resumen general'!I4</f>
        <v>42097</v>
      </c>
    </row>
    <row r="6" spans="1:12" x14ac:dyDescent="0.25">
      <c r="A6" s="105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9</v>
      </c>
      <c r="C7" s="51">
        <v>5</v>
      </c>
      <c r="D7" s="51">
        <v>108</v>
      </c>
      <c r="E7" s="51">
        <v>87</v>
      </c>
      <c r="F7" s="52">
        <f>((E7*100)/D7)-100</f>
        <v>-19.444444444444443</v>
      </c>
      <c r="G7" s="53"/>
      <c r="H7" s="53"/>
      <c r="I7" s="53"/>
    </row>
    <row r="8" spans="1:12" x14ac:dyDescent="0.25">
      <c r="A8" s="54" t="s">
        <v>45</v>
      </c>
      <c r="B8" s="55">
        <v>3</v>
      </c>
      <c r="C8" s="55">
        <v>0</v>
      </c>
      <c r="D8" s="55">
        <v>32</v>
      </c>
      <c r="E8" s="55">
        <v>29</v>
      </c>
      <c r="F8" s="56">
        <f t="shared" ref="F8:F35" si="0">((E8*100)/D8)-100</f>
        <v>-9.375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1</v>
      </c>
      <c r="D9" s="51">
        <v>28</v>
      </c>
      <c r="E9" s="51">
        <v>23</v>
      </c>
      <c r="F9" s="52">
        <f t="shared" si="0"/>
        <v>-17.857142857142861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4</v>
      </c>
      <c r="E10" s="55">
        <v>1</v>
      </c>
      <c r="F10" s="56">
        <f t="shared" si="0"/>
        <v>-75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2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17</v>
      </c>
      <c r="C12" s="55">
        <v>12</v>
      </c>
      <c r="D12" s="55">
        <v>311</v>
      </c>
      <c r="E12" s="55">
        <v>285</v>
      </c>
      <c r="F12" s="56">
        <f t="shared" si="0"/>
        <v>-8.360128617363344</v>
      </c>
      <c r="G12" s="53"/>
      <c r="H12" s="53"/>
      <c r="I12" s="53"/>
    </row>
    <row r="13" spans="1:12" x14ac:dyDescent="0.25">
      <c r="A13" s="50" t="s">
        <v>50</v>
      </c>
      <c r="B13" s="51">
        <v>15</v>
      </c>
      <c r="C13" s="51">
        <v>14</v>
      </c>
      <c r="D13" s="51">
        <v>699</v>
      </c>
      <c r="E13" s="51">
        <v>678</v>
      </c>
      <c r="F13" s="52">
        <f t="shared" si="0"/>
        <v>-3.0042918454935688</v>
      </c>
      <c r="G13" s="53"/>
      <c r="H13" s="53"/>
      <c r="I13" s="53"/>
    </row>
    <row r="14" spans="1:12" x14ac:dyDescent="0.25">
      <c r="A14" s="54" t="s">
        <v>51</v>
      </c>
      <c r="B14" s="55">
        <v>40</v>
      </c>
      <c r="C14" s="55">
        <v>25</v>
      </c>
      <c r="D14" s="55">
        <v>837</v>
      </c>
      <c r="E14" s="55">
        <v>756</v>
      </c>
      <c r="F14" s="56">
        <f t="shared" si="0"/>
        <v>-9.6774193548387046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44</v>
      </c>
      <c r="E15" s="51">
        <v>58</v>
      </c>
      <c r="F15" s="52">
        <f t="shared" si="0"/>
        <v>31.818181818181813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2</v>
      </c>
      <c r="D16" s="55">
        <v>115</v>
      </c>
      <c r="E16" s="55">
        <v>109</v>
      </c>
      <c r="F16" s="56">
        <f t="shared" si="0"/>
        <v>-5.2173913043478279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3</v>
      </c>
      <c r="E17" s="51">
        <v>1</v>
      </c>
      <c r="F17" s="52">
        <f t="shared" si="0"/>
        <v>-66.666666666666657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3</v>
      </c>
      <c r="E18" s="55">
        <v>6</v>
      </c>
      <c r="F18" s="56">
        <f t="shared" si="0"/>
        <v>100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1</v>
      </c>
      <c r="D19" s="51">
        <v>9</v>
      </c>
      <c r="E19" s="51">
        <v>25</v>
      </c>
      <c r="F19" s="52">
        <f t="shared" si="0"/>
        <v>177.77777777777777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11</v>
      </c>
      <c r="E20" s="55">
        <v>9</v>
      </c>
      <c r="F20" s="56">
        <f t="shared" si="0"/>
        <v>-18.181818181818187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2</v>
      </c>
      <c r="E21" s="51">
        <v>0</v>
      </c>
      <c r="F21" s="57">
        <f t="shared" si="0"/>
        <v>-100</v>
      </c>
      <c r="G21" s="53"/>
      <c r="H21" s="53"/>
      <c r="I21" s="53"/>
    </row>
    <row r="22" spans="1:9" x14ac:dyDescent="0.25">
      <c r="A22" s="54" t="s">
        <v>59</v>
      </c>
      <c r="B22" s="55">
        <v>77</v>
      </c>
      <c r="C22" s="55">
        <v>96</v>
      </c>
      <c r="D22" s="55">
        <v>445</v>
      </c>
      <c r="E22" s="55">
        <v>503</v>
      </c>
      <c r="F22" s="56">
        <f t="shared" si="0"/>
        <v>13.033707865168537</v>
      </c>
      <c r="G22" s="53"/>
      <c r="H22" s="53"/>
      <c r="I22" s="53"/>
    </row>
    <row r="23" spans="1:9" x14ac:dyDescent="0.25">
      <c r="A23" s="50" t="s">
        <v>60</v>
      </c>
      <c r="B23" s="51">
        <v>10</v>
      </c>
      <c r="C23" s="51">
        <v>8</v>
      </c>
      <c r="D23" s="51">
        <v>249</v>
      </c>
      <c r="E23" s="51">
        <v>227</v>
      </c>
      <c r="F23" s="52">
        <f t="shared" si="0"/>
        <v>-8.8353413654618436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7</v>
      </c>
      <c r="E25" s="51">
        <v>1</v>
      </c>
      <c r="F25" s="52">
        <f t="shared" si="0"/>
        <v>-85.714285714285708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27</v>
      </c>
      <c r="E26" s="55">
        <v>30</v>
      </c>
      <c r="F26" s="56">
        <f t="shared" si="0"/>
        <v>11.111111111111114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90</v>
      </c>
      <c r="C28" s="55">
        <v>95</v>
      </c>
      <c r="D28" s="55">
        <v>525</v>
      </c>
      <c r="E28" s="55">
        <v>518</v>
      </c>
      <c r="F28" s="56">
        <f t="shared" si="0"/>
        <v>-1.3333333333333286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12</v>
      </c>
      <c r="E29" s="51">
        <v>10</v>
      </c>
      <c r="F29" s="52">
        <f t="shared" si="0"/>
        <v>-16.666666666666671</v>
      </c>
      <c r="G29" s="53"/>
      <c r="H29" s="53"/>
      <c r="I29" s="53"/>
    </row>
    <row r="30" spans="1:9" x14ac:dyDescent="0.25">
      <c r="A30" s="54" t="s">
        <v>67</v>
      </c>
      <c r="B30" s="55">
        <v>2</v>
      </c>
      <c r="C30" s="55">
        <v>3</v>
      </c>
      <c r="D30" s="55">
        <v>58</v>
      </c>
      <c r="E30" s="55">
        <v>61</v>
      </c>
      <c r="F30" s="56">
        <f t="shared" si="0"/>
        <v>5.1724137931034448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3</v>
      </c>
      <c r="E31" s="51">
        <v>2</v>
      </c>
      <c r="F31" s="52">
        <f t="shared" si="0"/>
        <v>-33.333333333333329</v>
      </c>
      <c r="G31" s="53"/>
      <c r="H31" s="53"/>
      <c r="I31" s="53"/>
    </row>
    <row r="32" spans="1:9" x14ac:dyDescent="0.25">
      <c r="A32" s="54" t="s">
        <v>69</v>
      </c>
      <c r="B32" s="55">
        <v>9</v>
      </c>
      <c r="C32" s="55">
        <v>4</v>
      </c>
      <c r="D32" s="55">
        <v>223</v>
      </c>
      <c r="E32" s="55">
        <v>198</v>
      </c>
      <c r="F32" s="56">
        <f t="shared" si="0"/>
        <v>-11.210762331838566</v>
      </c>
      <c r="G32" s="53"/>
      <c r="H32" s="53"/>
      <c r="I32" s="53"/>
    </row>
    <row r="33" spans="1:9" x14ac:dyDescent="0.25">
      <c r="A33" s="50" t="s">
        <v>70</v>
      </c>
      <c r="B33" s="51">
        <v>1</v>
      </c>
      <c r="C33" s="51">
        <v>3</v>
      </c>
      <c r="D33" s="51">
        <v>83</v>
      </c>
      <c r="E33" s="51">
        <v>81</v>
      </c>
      <c r="F33" s="52">
        <f t="shared" si="0"/>
        <v>-2.409638554216869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6</v>
      </c>
      <c r="E34" s="55">
        <v>5</v>
      </c>
      <c r="F34" s="56">
        <f t="shared" si="0"/>
        <v>-16.666666666666671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280</v>
      </c>
      <c r="C35" s="60">
        <f t="shared" ref="C35:E35" si="1">SUM(C7:C34)</f>
        <v>269</v>
      </c>
      <c r="D35" s="60">
        <f t="shared" si="1"/>
        <v>3846</v>
      </c>
      <c r="E35" s="60">
        <f t="shared" si="1"/>
        <v>3703</v>
      </c>
      <c r="F35" s="61">
        <f t="shared" si="0"/>
        <v>-3.7181487259490353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87</v>
      </c>
      <c r="C38" s="63">
        <f>D7</f>
        <v>108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756</v>
      </c>
      <c r="G38" s="62">
        <f>LOOKUP(E38,$A$38:$A$65,$C$38:$C$65)</f>
        <v>837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29</v>
      </c>
      <c r="C39" s="63">
        <f t="shared" ref="C39:C65" si="5">D8</f>
        <v>32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678</v>
      </c>
      <c r="G39" s="62">
        <f t="shared" ref="G39:G65" si="8">LOOKUP(E39,$A$38:$A$65,$C$38:$C$65)</f>
        <v>699</v>
      </c>
    </row>
    <row r="40" spans="1:9" x14ac:dyDescent="0.25">
      <c r="A40" s="62" t="str">
        <f t="shared" si="3"/>
        <v>ALMERIA</v>
      </c>
      <c r="B40" s="63">
        <f t="shared" si="4"/>
        <v>23</v>
      </c>
      <c r="C40" s="63">
        <f t="shared" si="5"/>
        <v>28</v>
      </c>
      <c r="D40" s="63">
        <f t="shared" si="6"/>
        <v>16</v>
      </c>
      <c r="E40" s="62" t="str">
        <f t="shared" si="2"/>
        <v>SANTA CRUZ DE TENERIFE</v>
      </c>
      <c r="F40" s="62">
        <f t="shared" si="7"/>
        <v>518</v>
      </c>
      <c r="G40" s="62">
        <f t="shared" si="8"/>
        <v>525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4</v>
      </c>
      <c r="D41" s="63">
        <f t="shared" si="6"/>
        <v>24</v>
      </c>
      <c r="E41" s="62" t="str">
        <f t="shared" si="2"/>
        <v>LAS PALMAS</v>
      </c>
      <c r="F41" s="62">
        <f t="shared" si="7"/>
        <v>503</v>
      </c>
      <c r="G41" s="62">
        <f t="shared" si="8"/>
        <v>445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2</v>
      </c>
      <c r="D42" s="63">
        <f t="shared" si="6"/>
        <v>28</v>
      </c>
      <c r="E42" s="62" t="str">
        <f t="shared" si="2"/>
        <v>BAHIA DE CADIZ</v>
      </c>
      <c r="F42" s="62">
        <f t="shared" si="7"/>
        <v>285</v>
      </c>
      <c r="G42" s="62">
        <f t="shared" si="8"/>
        <v>311</v>
      </c>
    </row>
    <row r="43" spans="1:9" x14ac:dyDescent="0.25">
      <c r="A43" s="62" t="str">
        <f t="shared" si="3"/>
        <v>BAHIA DE CADIZ</v>
      </c>
      <c r="B43" s="63">
        <f t="shared" si="4"/>
        <v>285</v>
      </c>
      <c r="C43" s="63">
        <f t="shared" si="5"/>
        <v>311</v>
      </c>
      <c r="D43" s="63">
        <f t="shared" si="6"/>
        <v>5</v>
      </c>
      <c r="E43" s="62" t="str">
        <f t="shared" si="2"/>
        <v>MALAGA</v>
      </c>
      <c r="F43" s="62">
        <f t="shared" si="7"/>
        <v>227</v>
      </c>
      <c r="G43" s="62">
        <f t="shared" si="8"/>
        <v>249</v>
      </c>
    </row>
    <row r="44" spans="1:9" x14ac:dyDescent="0.25">
      <c r="A44" s="62" t="str">
        <f t="shared" si="3"/>
        <v>BALEARES</v>
      </c>
      <c r="B44" s="63">
        <f t="shared" si="4"/>
        <v>678</v>
      </c>
      <c r="C44" s="63">
        <f t="shared" si="5"/>
        <v>699</v>
      </c>
      <c r="D44" s="63">
        <f t="shared" si="6"/>
        <v>2</v>
      </c>
      <c r="E44" s="62" t="str">
        <f t="shared" si="2"/>
        <v>VALENCIA</v>
      </c>
      <c r="F44" s="62">
        <f t="shared" si="7"/>
        <v>198</v>
      </c>
      <c r="G44" s="62">
        <f t="shared" si="8"/>
        <v>223</v>
      </c>
    </row>
    <row r="45" spans="1:9" x14ac:dyDescent="0.25">
      <c r="A45" s="62" t="str">
        <f t="shared" si="3"/>
        <v>BARCELONA</v>
      </c>
      <c r="B45" s="63">
        <f t="shared" si="4"/>
        <v>756</v>
      </c>
      <c r="C45" s="63">
        <f t="shared" si="5"/>
        <v>837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109</v>
      </c>
      <c r="G45" s="62">
        <f t="shared" si="8"/>
        <v>115</v>
      </c>
    </row>
    <row r="46" spans="1:9" x14ac:dyDescent="0.25">
      <c r="A46" s="62" t="str">
        <f t="shared" si="3"/>
        <v>BILBAO</v>
      </c>
      <c r="B46" s="63">
        <f t="shared" si="4"/>
        <v>58</v>
      </c>
      <c r="C46" s="63">
        <f t="shared" si="5"/>
        <v>44</v>
      </c>
      <c r="D46" s="63">
        <f t="shared" si="6"/>
        <v>12</v>
      </c>
      <c r="E46" s="62" t="str">
        <f>A47</f>
        <v>CARTAGENA</v>
      </c>
      <c r="F46" s="62">
        <f>LOOKUP(E46,$A$38:$A$65,$B$38:$B$65)</f>
        <v>109</v>
      </c>
      <c r="G46" s="62">
        <f>LOOKUP(E46,$A$38:$A$65,$C$38:$C$65)</f>
        <v>115</v>
      </c>
    </row>
    <row r="47" spans="1:9" x14ac:dyDescent="0.25">
      <c r="A47" s="62" t="str">
        <f t="shared" si="3"/>
        <v>CARTAGENA</v>
      </c>
      <c r="B47" s="63">
        <f t="shared" si="4"/>
        <v>109</v>
      </c>
      <c r="C47" s="63">
        <f t="shared" si="5"/>
        <v>115</v>
      </c>
      <c r="D47" s="63">
        <f t="shared" si="6"/>
        <v>8</v>
      </c>
      <c r="E47" s="62" t="str">
        <f t="shared" si="2"/>
        <v>VIGO</v>
      </c>
      <c r="F47" s="62">
        <f t="shared" si="7"/>
        <v>81</v>
      </c>
      <c r="G47" s="62">
        <f t="shared" si="8"/>
        <v>83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3</v>
      </c>
      <c r="D48" s="63">
        <f t="shared" si="6"/>
        <v>24</v>
      </c>
      <c r="E48" s="62" t="str">
        <f t="shared" si="2"/>
        <v>SEVILLA</v>
      </c>
      <c r="F48" s="62">
        <f t="shared" si="7"/>
        <v>61</v>
      </c>
      <c r="G48" s="62">
        <f t="shared" si="8"/>
        <v>58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3</v>
      </c>
      <c r="D49" s="63">
        <f t="shared" si="6"/>
        <v>19</v>
      </c>
      <c r="E49" s="62" t="str">
        <f t="shared" si="2"/>
        <v>BILBAO</v>
      </c>
      <c r="F49" s="62">
        <f t="shared" si="7"/>
        <v>58</v>
      </c>
      <c r="G49" s="62">
        <f t="shared" si="8"/>
        <v>44</v>
      </c>
    </row>
    <row r="50" spans="1:7" x14ac:dyDescent="0.25">
      <c r="A50" s="62" t="str">
        <f t="shared" si="3"/>
        <v>FERROL-SAN CIBRAO</v>
      </c>
      <c r="B50" s="63">
        <f t="shared" si="4"/>
        <v>25</v>
      </c>
      <c r="C50" s="63">
        <f t="shared" si="5"/>
        <v>9</v>
      </c>
      <c r="D50" s="63">
        <f t="shared" si="6"/>
        <v>15</v>
      </c>
      <c r="E50" s="62" t="str">
        <f t="shared" si="2"/>
        <v>MOTRIL</v>
      </c>
      <c r="F50" s="62">
        <f t="shared" si="7"/>
        <v>30</v>
      </c>
      <c r="G50" s="62">
        <f t="shared" si="8"/>
        <v>27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11</v>
      </c>
      <c r="D51" s="63">
        <f t="shared" si="6"/>
        <v>18</v>
      </c>
      <c r="E51" s="62" t="str">
        <f t="shared" si="2"/>
        <v>ALICANTE</v>
      </c>
      <c r="F51" s="62">
        <f t="shared" si="7"/>
        <v>29</v>
      </c>
      <c r="G51" s="62">
        <f t="shared" si="8"/>
        <v>32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2</v>
      </c>
      <c r="D52" s="63">
        <f t="shared" si="6"/>
        <v>28</v>
      </c>
      <c r="E52" s="62" t="str">
        <f t="shared" si="2"/>
        <v>FERROL-SAN CIBRAO</v>
      </c>
      <c r="F52" s="62">
        <f t="shared" si="7"/>
        <v>25</v>
      </c>
      <c r="G52" s="62">
        <f t="shared" si="8"/>
        <v>9</v>
      </c>
    </row>
    <row r="53" spans="1:7" x14ac:dyDescent="0.25">
      <c r="A53" s="62" t="str">
        <f t="shared" si="3"/>
        <v>LAS PALMAS</v>
      </c>
      <c r="B53" s="63">
        <f t="shared" si="4"/>
        <v>503</v>
      </c>
      <c r="C53" s="63">
        <f t="shared" si="5"/>
        <v>445</v>
      </c>
      <c r="D53" s="63">
        <f t="shared" si="6"/>
        <v>4</v>
      </c>
      <c r="E53" s="62" t="str">
        <f t="shared" si="2"/>
        <v>ALMERIA</v>
      </c>
      <c r="F53" s="62">
        <f t="shared" si="7"/>
        <v>23</v>
      </c>
      <c r="G53" s="62">
        <f t="shared" si="8"/>
        <v>28</v>
      </c>
    </row>
    <row r="54" spans="1:7" x14ac:dyDescent="0.25">
      <c r="A54" s="62" t="str">
        <f t="shared" si="3"/>
        <v>MALAGA</v>
      </c>
      <c r="B54" s="63">
        <f t="shared" si="4"/>
        <v>227</v>
      </c>
      <c r="C54" s="63">
        <f t="shared" si="5"/>
        <v>249</v>
      </c>
      <c r="D54" s="63">
        <f t="shared" si="6"/>
        <v>6</v>
      </c>
      <c r="E54" s="62" t="str">
        <f t="shared" si="2"/>
        <v>SANTANDER</v>
      </c>
      <c r="F54" s="62">
        <f t="shared" si="7"/>
        <v>10</v>
      </c>
      <c r="G54" s="62">
        <f t="shared" si="8"/>
        <v>12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GIJON</v>
      </c>
      <c r="F55" s="62">
        <f t="shared" ref="F55:F65" si="9">LOOKUP(E55,$A$38:$A$65,$B$38:$B$65)</f>
        <v>9</v>
      </c>
      <c r="G55" s="62">
        <f t="shared" si="8"/>
        <v>11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7</v>
      </c>
      <c r="D56" s="63">
        <f t="shared" si="6"/>
        <v>24</v>
      </c>
      <c r="E56" s="62" t="str">
        <f t="shared" si="2"/>
        <v>CEUTA</v>
      </c>
      <c r="F56" s="62">
        <f t="shared" si="9"/>
        <v>6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30</v>
      </c>
      <c r="C57" s="63">
        <f t="shared" si="5"/>
        <v>27</v>
      </c>
      <c r="D57" s="63">
        <f t="shared" si="6"/>
        <v>13</v>
      </c>
      <c r="E57" s="62" t="str">
        <f t="shared" si="2"/>
        <v>VILAGARCIA</v>
      </c>
      <c r="F57" s="62">
        <f t="shared" si="9"/>
        <v>5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TARRAGONA</v>
      </c>
      <c r="F58" s="62">
        <f t="shared" si="9"/>
        <v>2</v>
      </c>
      <c r="G58" s="62">
        <f t="shared" si="8"/>
        <v>3</v>
      </c>
    </row>
    <row r="59" spans="1:7" x14ac:dyDescent="0.25">
      <c r="A59" s="62" t="str">
        <f t="shared" si="3"/>
        <v>SANTA CRUZ DE TENERIFE</v>
      </c>
      <c r="B59" s="63">
        <f t="shared" si="4"/>
        <v>518</v>
      </c>
      <c r="C59" s="63">
        <f t="shared" si="5"/>
        <v>525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12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61</v>
      </c>
      <c r="C61" s="63">
        <f t="shared" si="5"/>
        <v>58</v>
      </c>
      <c r="D61" s="63">
        <f t="shared" si="6"/>
        <v>11</v>
      </c>
      <c r="E61" s="62" t="str">
        <f t="shared" si="2"/>
        <v>AVILES</v>
      </c>
      <c r="F61" s="62">
        <f t="shared" si="9"/>
        <v>1</v>
      </c>
      <c r="G61" s="62">
        <f t="shared" si="8"/>
        <v>4</v>
      </c>
    </row>
    <row r="62" spans="1:7" x14ac:dyDescent="0.25">
      <c r="A62" s="62" t="str">
        <f t="shared" si="3"/>
        <v>TARRAGONA</v>
      </c>
      <c r="B62" s="63">
        <f t="shared" si="4"/>
        <v>2</v>
      </c>
      <c r="C62" s="63">
        <f t="shared" si="5"/>
        <v>3</v>
      </c>
      <c r="D62" s="63">
        <f t="shared" si="6"/>
        <v>21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198</v>
      </c>
      <c r="C63" s="63">
        <f t="shared" si="5"/>
        <v>223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81</v>
      </c>
      <c r="C64" s="63">
        <f t="shared" si="5"/>
        <v>83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5</v>
      </c>
      <c r="C65" s="63">
        <f t="shared" si="5"/>
        <v>6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2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7411E690-6BD7-43AF-A87A-77AB50B93BE6}"/>
</file>

<file path=customXml/itemProps2.xml><?xml version="1.0" encoding="utf-8"?>
<ds:datastoreItem xmlns:ds="http://schemas.openxmlformats.org/officeDocument/2006/customXml" ds:itemID="{34239C1D-0AD6-45D0-AAC2-A18DF084C2FC}"/>
</file>

<file path=customXml/itemProps3.xml><?xml version="1.0" encoding="utf-8"?>
<ds:datastoreItem xmlns:ds="http://schemas.openxmlformats.org/officeDocument/2006/customXml" ds:itemID="{8B68A835-5CDF-43C2-8EE3-DC4FC5362B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68</vt:i4>
      </vt:variant>
    </vt:vector>
  </HeadingPairs>
  <TitlesOfParts>
    <vt:vector size="91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 Diciembre 2014</dc:title>
  <dc:creator>osp</dc:creator>
  <cp:lastModifiedBy>María Isabel Hortal Muñoz</cp:lastModifiedBy>
  <cp:lastPrinted>2017-10-04T08:05:13Z</cp:lastPrinted>
  <dcterms:created xsi:type="dcterms:W3CDTF">2015-12-29T08:33:54Z</dcterms:created>
  <dcterms:modified xsi:type="dcterms:W3CDTF">2017-12-22T08:15:41Z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