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theme/themeOverride1.xml" ContentType="application/vnd.openxmlformats-officedocument.themeOverride+xml"/>
  <Override PartName="/xl/drawings/drawing6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theme/themeOverride2.xml" ContentType="application/vnd.openxmlformats-officedocument.themeOverride+xml"/>
  <Override PartName="/xl/drawings/drawing7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theme/themeOverride3.xml" ContentType="application/vnd.openxmlformats-officedocument.themeOverride+xml"/>
  <Override PartName="/xl/drawings/drawing8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theme/themeOverride4.xml" ContentType="application/vnd.openxmlformats-officedocument.themeOverride+xml"/>
  <Override PartName="/xl/drawings/drawing9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theme/themeOverride5.xml" ContentType="application/vnd.openxmlformats-officedocument.themeOverride+xml"/>
  <Override PartName="/xl/drawings/drawing10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theme/themeOverride6.xml" ContentType="application/vnd.openxmlformats-officedocument.themeOverride+xml"/>
  <Override PartName="/xl/drawings/drawing11.xml" ContentType="application/vnd.openxmlformats-officedocument.drawing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theme/themeOverride7.xml" ContentType="application/vnd.openxmlformats-officedocument.themeOverride+xml"/>
  <Override PartName="/xl/drawings/drawing12.xml" ContentType="application/vnd.openxmlformats-officedocument.drawing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theme/themeOverride8.xml" ContentType="application/vnd.openxmlformats-officedocument.themeOverride+xml"/>
  <Override PartName="/xl/drawings/drawing13.xml" ContentType="application/vnd.openxmlformats-officedocument.drawing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theme/themeOverride9.xml" ContentType="application/vnd.openxmlformats-officedocument.themeOverride+xml"/>
  <Override PartName="/xl/drawings/drawing14.xml" ContentType="application/vnd.openxmlformats-officedocument.drawing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theme/themeOverride10.xml" ContentType="application/vnd.openxmlformats-officedocument.themeOverride+xml"/>
  <Override PartName="/xl/drawings/drawing15.xml" ContentType="application/vnd.openxmlformats-officedocument.drawing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theme/themeOverride11.xml" ContentType="application/vnd.openxmlformats-officedocument.themeOverride+xml"/>
  <Override PartName="/xl/drawings/drawing16.xml" ContentType="application/vnd.openxmlformats-officedocument.drawing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theme/themeOverride12.xml" ContentType="application/vnd.openxmlformats-officedocument.themeOverride+xml"/>
  <Override PartName="/xl/drawings/drawing17.xml" ContentType="application/vnd.openxmlformats-officedocument.drawing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theme/themeOverride13.xml" ContentType="application/vnd.openxmlformats-officedocument.themeOverride+xml"/>
  <Override PartName="/xl/drawings/drawing18.xml" ContentType="application/vnd.openxmlformats-officedocument.drawing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theme/themeOverride14.xml" ContentType="application/vnd.openxmlformats-officedocument.themeOverride+xml"/>
  <Override PartName="/xl/drawings/drawing19.xml" ContentType="application/vnd.openxmlformats-officedocument.drawing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theme/themeOverride15.xml" ContentType="application/vnd.openxmlformats-officedocument.themeOverride+xml"/>
  <Override PartName="/xl/drawings/drawing20.xml" ContentType="application/vnd.openxmlformats-officedocument.drawing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theme/themeOverride16.xml" ContentType="application/vnd.openxmlformats-officedocument.themeOverride+xml"/>
  <Override PartName="/xl/drawings/drawing21.xml" ContentType="application/vnd.openxmlformats-officedocument.drawing+xml"/>
  <Override PartName="/xl/charts/chart1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theme/themeOverride17.xml" ContentType="application/vnd.openxmlformats-officedocument.themeOverride+xml"/>
  <Override PartName="/xl/drawings/drawing22.xml" ContentType="application/vnd.openxmlformats-officedocument.drawing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theme/themeOverride18.xml" ContentType="application/vnd.openxmlformats-officedocument.themeOverride+xml"/>
  <Override PartName="/xl/drawings/drawing23.xml" ContentType="application/vnd.openxmlformats-officedocument.drawing+xml"/>
  <Override PartName="/xl/charts/chart19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theme/themeOverride19.xml" ContentType="application/vnd.openxmlformats-officedocument.themeOverride+xml"/>
  <Override PartName="/xl/drawings/drawing24.xml" ContentType="application/vnd.openxmlformats-officedocument.drawing+xml"/>
  <Override PartName="/xl/charts/chart20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theme/themeOverride20.xml" ContentType="application/vnd.openxmlformats-officedocument.themeOverride+xml"/>
  <Override PartName="/xl/drawings/drawing25.xml" ContentType="application/vnd.openxmlformats-officedocument.drawing+xml"/>
  <Override PartName="/xl/charts/chart21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theme/themeOverride21.xml" ContentType="application/vnd.openxmlformats-officedocument.themeOverride+xml"/>
  <Override PartName="/xl/drawings/drawing26.xml" ContentType="application/vnd.openxmlformats-officedocument.drawing+xml"/>
  <Override PartName="/xl/charts/chart22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theme/themeOverride22.xml" ContentType="application/vnd.openxmlformats-officedocument.themeOverride+xml"/>
  <Override PartName="/xl/drawings/drawing27.xml" ContentType="application/vnd.openxmlformats-officedocument.drawing+xml"/>
  <Override PartName="/xl/charts/chart23.xml" ContentType="application/vnd.openxmlformats-officedocument.drawingml.chart+xml"/>
  <Override PartName="/xl/charts/style23.xml" ContentType="application/vnd.ms-office.chartstyle+xml"/>
  <Override PartName="/xl/charts/colors23.xml" ContentType="application/vnd.ms-office.chartcolorstyle+xml"/>
  <Override PartName="/xl/theme/themeOverride23.xml" ContentType="application/vnd.openxmlformats-officedocument.themeOverride+xml"/>
  <Override PartName="/xl/drawings/drawing28.xml" ContentType="application/vnd.openxmlformats-officedocument.drawing+xml"/>
  <Override PartName="/xl/charts/chart24.xml" ContentType="application/vnd.openxmlformats-officedocument.drawingml.chart+xml"/>
  <Override PartName="/xl/charts/style24.xml" ContentType="application/vnd.ms-office.chartstyle+xml"/>
  <Override PartName="/xl/charts/colors24.xml" ContentType="application/vnd.ms-office.chartcolorstyle+xml"/>
  <Override PartName="/xl/theme/themeOverride24.xml" ContentType="application/vnd.openxmlformats-officedocument.themeOverride+xml"/>
  <Override PartName="/xl/drawings/drawing29.xml" ContentType="application/vnd.openxmlformats-officedocument.drawing+xml"/>
  <Override PartName="/xl/charts/chart25.xml" ContentType="application/vnd.openxmlformats-officedocument.drawingml.chart+xml"/>
  <Override PartName="/xl/charts/style25.xml" ContentType="application/vnd.ms-office.chartstyle+xml"/>
  <Override PartName="/xl/charts/colors25.xml" ContentType="application/vnd.ms-office.chartcolorstyle+xml"/>
  <Override PartName="/xl/theme/themeOverride25.xml" ContentType="application/vnd.openxmlformats-officedocument.themeOverride+xml"/>
  <Override PartName="/xl/drawings/drawing30.xml" ContentType="application/vnd.openxmlformats-officedocument.drawing+xml"/>
  <Override PartName="/xl/charts/chart26.xml" ContentType="application/vnd.openxmlformats-officedocument.drawingml.chart+xml"/>
  <Override PartName="/xl/charts/style26.xml" ContentType="application/vnd.ms-office.chartstyle+xml"/>
  <Override PartName="/xl/charts/colors26.xml" ContentType="application/vnd.ms-office.chartcolorstyle+xml"/>
  <Override PartName="/xl/theme/themeOverride26.xml" ContentType="application/vnd.openxmlformats-officedocument.themeOverride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charts/chart27.xml" ContentType="application/vnd.openxmlformats-officedocument.drawingml.chart+xml"/>
  <Override PartName="/xl/drawings/drawing33.xml" ContentType="application/vnd.openxmlformats-officedocument.drawing+xml"/>
  <Override PartName="/xl/charts/chart28.xml" ContentType="application/vnd.openxmlformats-officedocument.drawingml.chart+xml"/>
  <Override PartName="/xl/drawings/drawing34.xml" ContentType="application/vnd.openxmlformats-officedocument.drawing+xml"/>
  <Override PartName="/xl/charts/chart29.xml" ContentType="application/vnd.openxmlformats-officedocument.drawingml.chart+xml"/>
  <Override PartName="/xl/theme/themeOverride27.xml" ContentType="application/vnd.openxmlformats-officedocument.themeOverride+xml"/>
  <Override PartName="/xl/drawings/drawing35.xml" ContentType="application/vnd.openxmlformats-officedocument.drawing+xml"/>
  <Override PartName="/xl/charts/chart30.xml" ContentType="application/vnd.openxmlformats-officedocument.drawingml.chart+xml"/>
  <Override PartName="/xl/theme/themeOverride28.xml" ContentType="application/vnd.openxmlformats-officedocument.themeOverride+xml"/>
  <Override PartName="/xl/drawings/drawing36.xml" ContentType="application/vnd.openxmlformats-officedocument.drawing+xml"/>
  <Override PartName="/xl/charts/chart31.xml" ContentType="application/vnd.openxmlformats-officedocument.drawingml.chart+xml"/>
  <Override PartName="/xl/theme/themeOverride29.xml" ContentType="application/vnd.openxmlformats-officedocument.themeOverride+xml"/>
  <Override PartName="/xl/drawings/drawing37.xml" ContentType="application/vnd.openxmlformats-officedocument.drawing+xml"/>
  <Override PartName="/xl/charts/chart32.xml" ContentType="application/vnd.openxmlformats-officedocument.drawingml.chart+xml"/>
  <Override PartName="/xl/theme/themeOverride30.xml" ContentType="application/vnd.openxmlformats-officedocument.themeOverride+xml"/>
  <Override PartName="/xl/drawings/drawing38.xml" ContentType="application/vnd.openxmlformats-officedocument.drawing+xml"/>
  <Override PartName="/xl/charts/chart33.xml" ContentType="application/vnd.openxmlformats-officedocument.drawingml.chart+xml"/>
  <Override PartName="/xl/theme/themeOverride31.xml" ContentType="application/vnd.openxmlformats-officedocument.themeOverride+xml"/>
  <Override PartName="/xl/drawings/drawing39.xml" ContentType="application/vnd.openxmlformats-officedocument.drawing+xml"/>
  <Override PartName="/xl/charts/chart34.xml" ContentType="application/vnd.openxmlformats-officedocument.drawingml.chart+xml"/>
  <Override PartName="/xl/theme/themeOverride32.xml" ContentType="application/vnd.openxmlformats-officedocument.themeOverride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charts/chart35.xml" ContentType="application/vnd.openxmlformats-officedocument.drawingml.chart+xml"/>
  <Override PartName="/xl/charts/chart36.xml" ContentType="application/vnd.openxmlformats-officedocument.drawingml.chart+xml"/>
  <Override PartName="/xl/charts/chart37.xml" ContentType="application/vnd.openxmlformats-officedocument.drawingml.chart+xml"/>
  <Override PartName="/xl/charts/chart38.xml" ContentType="application/vnd.openxmlformats-officedocument.drawingml.chart+xml"/>
  <Override PartName="/xl/charts/chart39.xml" ContentType="application/vnd.openxmlformats-officedocument.drawingml.chart+xml"/>
  <Override PartName="/xl/charts/chart40.xml" ContentType="application/vnd.openxmlformats-officedocument.drawingml.chart+xml"/>
  <Override PartName="/xl/drawings/drawing42.xml" ContentType="application/vnd.openxmlformats-officedocument.drawing+xml"/>
  <Override PartName="/xl/charts/chart41.xml" ContentType="application/vnd.openxmlformats-officedocument.drawingml.chart+xml"/>
  <Override PartName="/xl/charts/chart42.xml" ContentType="application/vnd.openxmlformats-officedocument.drawingml.chart+xml"/>
  <Override PartName="/xl/charts/chart43.xml" ContentType="application/vnd.openxmlformats-officedocument.drawingml.chart+xml"/>
  <Override PartName="/xl/charts/chart44.xml" ContentType="application/vnd.openxmlformats-officedocument.drawingml.chart+xml"/>
  <Override PartName="/xl/charts/chart45.xml" ContentType="application/vnd.openxmlformats-officedocument.drawingml.chart+xml"/>
  <Override PartName="/xl/charts/chart46.xml" ContentType="application/vnd.openxmlformats-officedocument.drawingml.chart+xml"/>
  <Override PartName="/xl/drawings/drawing43.xml" ContentType="application/vnd.openxmlformats-officedocument.drawing+xml"/>
  <Override PartName="/xl/charts/chart47.xml" ContentType="application/vnd.openxmlformats-officedocument.drawingml.chart+xml"/>
  <Override PartName="/xl/charts/chart48.xml" ContentType="application/vnd.openxmlformats-officedocument.drawingml.chart+xml"/>
  <Override PartName="/xl/charts/chart49.xml" ContentType="application/vnd.openxmlformats-officedocument.drawingml.chart+xml"/>
  <Override PartName="/xl/charts/chart50.xml" ContentType="application/vnd.openxmlformats-officedocument.drawingml.chart+xml"/>
  <Override PartName="/xl/charts/chart51.xml" ContentType="application/vnd.openxmlformats-officedocument.drawingml.chart+xml"/>
  <Override PartName="/xl/charts/chart52.xml" ContentType="application/vnd.openxmlformats-officedocument.drawingml.chart+xml"/>
  <Override PartName="/xl/drawings/drawing44.xml" ContentType="application/vnd.openxmlformats-officedocument.drawing+xml"/>
  <Override PartName="/xl/charts/chart53.xml" ContentType="application/vnd.openxmlformats-officedocument.drawingml.chart+xml"/>
  <Override PartName="/xl/charts/chart54.xml" ContentType="application/vnd.openxmlformats-officedocument.drawingml.chart+xml"/>
  <Override PartName="/xl/charts/chart55.xml" ContentType="application/vnd.openxmlformats-officedocument.drawingml.chart+xml"/>
  <Override PartName="/xl/charts/chart56.xml" ContentType="application/vnd.openxmlformats-officedocument.drawingml.chart+xml"/>
  <Override PartName="/xl/charts/chart57.xml" ContentType="application/vnd.openxmlformats-officedocument.drawingml.chart+xml"/>
  <Override PartName="/xl/charts/chart58.xml" ContentType="application/vnd.openxmlformats-officedocument.drawingml.chart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codeName="ThisWorkbook"/>
  <mc:AlternateContent xmlns:mc="http://schemas.openxmlformats.org/markup-compatibility/2006">
    <mc:Choice Requires="x15">
      <x15ac:absPath xmlns:x15ac="http://schemas.microsoft.com/office/spreadsheetml/2010/11/ac" url="Z:\Resumen\"/>
    </mc:Choice>
  </mc:AlternateContent>
  <xr:revisionPtr revIDLastSave="0" documentId="13_ncr:1_{F1AE7ACE-B967-43EE-A9FC-77077EA62BC9}" xr6:coauthVersionLast="47" xr6:coauthVersionMax="47" xr10:uidLastSave="{00000000-0000-0000-0000-000000000000}"/>
  <bookViews>
    <workbookView xWindow="-120" yWindow="-120" windowWidth="29040" windowHeight="17520" tabRatio="863" xr2:uid="{00000000-000D-0000-FFFF-FFFF00000000}"/>
  </bookViews>
  <sheets>
    <sheet name="Portada" sheetId="41" r:id="rId1"/>
    <sheet name="Cálculo" sheetId="37" state="hidden" r:id="rId2"/>
    <sheet name="Resumen general" sheetId="6" r:id="rId3"/>
    <sheet name="Resumen naturalezas3" sheetId="39" state="hidden" r:id="rId4"/>
    <sheet name="Resumen naturalezas" sheetId="40" r:id="rId5"/>
    <sheet name="Total tráfico" sheetId="7" r:id="rId6"/>
    <sheet name="Total presentación" sheetId="9" r:id="rId7"/>
    <sheet name="Líquidos" sheetId="10" r:id="rId8"/>
    <sheet name="Sólidos" sheetId="11" r:id="rId9"/>
    <sheet name="Mercancía general" sheetId="12" r:id="rId10"/>
    <sheet name="Mercancías contenedores" sheetId="13" r:id="rId11"/>
    <sheet name="Pesca" sheetId="14" r:id="rId12"/>
    <sheet name="Avituallamiento" sheetId="15" r:id="rId13"/>
    <sheet name="Avi. combustibles" sheetId="16" r:id="rId14"/>
    <sheet name="Tráfico interior" sheetId="17" r:id="rId15"/>
    <sheet name="Mercancías tránsito" sheetId="18" r:id="rId16"/>
    <sheet name="Mercan. contene. tránsito" sheetId="19" r:id="rId17"/>
    <sheet name="Ro-Ro" sheetId="20" r:id="rId18"/>
    <sheet name="Ro-Ro UTIS" sheetId="21" r:id="rId19"/>
    <sheet name="TEUS" sheetId="22" r:id="rId20"/>
    <sheet name="TEUS tránsito" sheetId="24" r:id="rId21"/>
    <sheet name="TEUS nacional" sheetId="25" r:id="rId22"/>
    <sheet name="TEUS exterior" sheetId="26" r:id="rId23"/>
    <sheet name="Buques número" sheetId="32" r:id="rId24"/>
    <sheet name="Buques GT" sheetId="33" r:id="rId25"/>
    <sheet name="Cruceros" sheetId="34" r:id="rId26"/>
    <sheet name="Pasajeros total" sheetId="28" r:id="rId27"/>
    <sheet name="Pasajeros regulares" sheetId="38" r:id="rId28"/>
    <sheet name="Pasajeros crucero" sheetId="29" r:id="rId29"/>
    <sheet name="Automóviles régimen pasaje" sheetId="30" r:id="rId30"/>
    <sheet name="Automóviles régimen mercancía" sheetId="31" r:id="rId31"/>
    <sheet name="Portada (2)" sheetId="42" r:id="rId32"/>
    <sheet name="Import total" sheetId="43" r:id="rId33"/>
    <sheet name="Import GL" sheetId="44" r:id="rId34"/>
    <sheet name="Import GS" sheetId="45" r:id="rId35"/>
    <sheet name="Import MG" sheetId="46" r:id="rId36"/>
    <sheet name="Export total" sheetId="47" r:id="rId37"/>
    <sheet name="Export GL" sheetId="48" r:id="rId38"/>
    <sheet name="Export GS" sheetId="49" r:id="rId39"/>
    <sheet name="Export MG" sheetId="50" r:id="rId40"/>
    <sheet name="Portada (3)" sheetId="51" r:id="rId41"/>
    <sheet name="Evolución Mensual (t)" sheetId="52" r:id="rId42"/>
    <sheet name="Evolución Mensual %" sheetId="53" r:id="rId43"/>
    <sheet name="Evolución Interanual (t)" sheetId="54" r:id="rId44"/>
    <sheet name="Evolución Interanual %" sheetId="55" r:id="rId45"/>
  </sheets>
  <definedNames>
    <definedName name="_xlnm.Print_Area" localSheetId="30">'Automóviles régimen mercancía'!$A$1:$N$36</definedName>
    <definedName name="_xlnm.Print_Area" localSheetId="29">'Automóviles régimen pasaje'!$A$1:$N$36</definedName>
    <definedName name="_xlnm.Print_Area" localSheetId="13">'Avi. combustibles'!$A$1:$N$36</definedName>
    <definedName name="_xlnm.Print_Area" localSheetId="12">Avituallamiento!$A$1:$N$36</definedName>
    <definedName name="_xlnm.Print_Area" localSheetId="24">'Buques GT'!$A$1:$N$36</definedName>
    <definedName name="_xlnm.Print_Area" localSheetId="23">'Buques número'!$A$1:$N$36</definedName>
    <definedName name="_xlnm.Print_Area" localSheetId="25">Cruceros!$A$1:$N$36</definedName>
    <definedName name="_xlnm.Print_Area" localSheetId="44">'Evolución Interanual %'!$A$1:$X$59</definedName>
    <definedName name="_xlnm.Print_Area" localSheetId="43">'Evolución Interanual (t)'!$A$1:$X$58</definedName>
    <definedName name="_xlnm.Print_Area" localSheetId="42">'Evolución Mensual %'!$A$1:$X$58</definedName>
    <definedName name="_xlnm.Print_Area" localSheetId="41">'Evolución Mensual (t)'!$A$1:$X$58</definedName>
    <definedName name="_xlnm.Print_Area" localSheetId="37">'Export GL'!$A$1:$N$36</definedName>
    <definedName name="_xlnm.Print_Area" localSheetId="38">'Export GS'!$A$1:$N$36</definedName>
    <definedName name="_xlnm.Print_Area" localSheetId="39">'Export MG'!$A$1:$N$36</definedName>
    <definedName name="_xlnm.Print_Area" localSheetId="36">'Export total'!$A$1:$N$36</definedName>
    <definedName name="_xlnm.Print_Area" localSheetId="33">'Import GL'!$A$1:$N$36</definedName>
    <definedName name="_xlnm.Print_Area" localSheetId="34">'Import GS'!$A$1:$N$36</definedName>
    <definedName name="_xlnm.Print_Area" localSheetId="35">'Import MG'!$A$1:$N$36</definedName>
    <definedName name="_xlnm.Print_Area" localSheetId="32">'Import total'!$A$1:$N$36</definedName>
    <definedName name="_xlnm.Print_Area" localSheetId="7">Líquidos!$A$1:$N$36</definedName>
    <definedName name="_xlnm.Print_Area" localSheetId="16">'Mercan. contene. tránsito'!$A$1:$N$36</definedName>
    <definedName name="_xlnm.Print_Area" localSheetId="9">'Mercancía general'!$A$1:$N$36</definedName>
    <definedName name="_xlnm.Print_Area" localSheetId="10">'Mercancías contenedores'!$A$1:$N$36</definedName>
    <definedName name="_xlnm.Print_Area" localSheetId="15">'Mercancías tránsito'!$A$1:$N$36</definedName>
    <definedName name="_xlnm.Print_Area" localSheetId="28">'Pasajeros crucero'!$A$1:$N$36</definedName>
    <definedName name="_xlnm.Print_Area" localSheetId="27">'Pasajeros regulares'!$A$1:$N$36</definedName>
    <definedName name="_xlnm.Print_Area" localSheetId="26">'Pasajeros total'!$A$1:$N$36</definedName>
    <definedName name="_xlnm.Print_Area" localSheetId="11">Pesca!$A$1:$N$36</definedName>
    <definedName name="_xlnm.Print_Area" localSheetId="0">Portada!$A$1:$K$47</definedName>
    <definedName name="_xlnm.Print_Area" localSheetId="31">'Portada (2)'!$A$1:$K$47</definedName>
    <definedName name="_xlnm.Print_Area" localSheetId="40">'Portada (3)'!$A$1:$K$47</definedName>
    <definedName name="_xlnm.Print_Area" localSheetId="2">'Resumen general'!$A$1:$I$36</definedName>
    <definedName name="_xlnm.Print_Area" localSheetId="4">'Resumen naturalezas'!$A$1:$N$49</definedName>
    <definedName name="_xlnm.Print_Area" localSheetId="3">'Resumen naturalezas3'!$A$1:$N$50</definedName>
    <definedName name="_xlnm.Print_Area" localSheetId="17">'Ro-Ro'!$A$1:$N$36</definedName>
    <definedName name="_xlnm.Print_Area" localSheetId="18">'Ro-Ro UTIS'!$A$1:$N$36</definedName>
    <definedName name="_xlnm.Print_Area" localSheetId="8">Sólidos!$A$1:$N$36</definedName>
    <definedName name="_xlnm.Print_Area" localSheetId="19">TEUS!$A$1:$N$36</definedName>
    <definedName name="_xlnm.Print_Area" localSheetId="22">'TEUS exterior'!$A$1:$N$36</definedName>
    <definedName name="_xlnm.Print_Area" localSheetId="21">'TEUS nacional'!$A$1:$N$36</definedName>
    <definedName name="_xlnm.Print_Area" localSheetId="20">'TEUS tránsito'!$A$1:$N$36</definedName>
    <definedName name="_xlnm.Print_Area" localSheetId="6">'Total presentación'!$A$1:$N$36</definedName>
    <definedName name="_xlnm.Print_Area" localSheetId="5">'Total tráfico'!$A$1:$N$36</definedName>
    <definedName name="_xlnm.Print_Area" localSheetId="14">'Tráfico interior'!$A$1:$N$36</definedName>
    <definedName name="CABECERA">#REF!</definedName>
    <definedName name="CONCEPTO">#REF!</definedName>
    <definedName name="LblRes00_Acum">#REF!</definedName>
    <definedName name="LblRes00_Mes">#REF!</definedName>
    <definedName name="LblRes00_Var">#REF!</definedName>
    <definedName name="LblRes01_1_Acum">#REF!</definedName>
    <definedName name="LblRes01_1_Mes">#REF!</definedName>
    <definedName name="LblRes01_Acum">#REF!</definedName>
    <definedName name="LblRes01_Mes">#REF!</definedName>
    <definedName name="LblRes02_Acum">#REF!</definedName>
    <definedName name="LblRes02_Mes">#REF!</definedName>
    <definedName name="LblRes03_Acum">#REF!</definedName>
    <definedName name="LblRes03_Mes">#REF!</definedName>
    <definedName name="LblRes04_Acum">#REF!</definedName>
    <definedName name="LblRes04_Mes">#REF!</definedName>
    <definedName name="LblRes05_Acum">#REF!</definedName>
    <definedName name="LblRes05_Mes">#REF!</definedName>
    <definedName name="LblRes06_Acum">#REF!</definedName>
    <definedName name="LblRes06_Mes">#REF!</definedName>
    <definedName name="LblRes07_1_Acum">#REF!</definedName>
    <definedName name="LblRes07_1_Mes">#REF!</definedName>
    <definedName name="LblRes07_Acum">#REF!</definedName>
    <definedName name="LblRes07_Mes">#REF!</definedName>
    <definedName name="LblRes08_Acum">#REF!</definedName>
    <definedName name="LblRes08_Mes">#REF!</definedName>
    <definedName name="LblRes09_Acum">#REF!</definedName>
    <definedName name="LblRes09_Mes">#REF!</definedName>
    <definedName name="LblRes10_1_Acum">#REF!</definedName>
    <definedName name="LblRes10_1_Mes">#REF!</definedName>
    <definedName name="LblRes10_2_Acum">#REF!</definedName>
    <definedName name="LblRes10_2_Mes">#REF!</definedName>
    <definedName name="LblRes10_3_Acum">#REF!</definedName>
    <definedName name="LblRes10_3_Mes">#REF!</definedName>
    <definedName name="LblRes10_4_Acum">#REF!</definedName>
    <definedName name="LblRes10_4_Mes">#REF!</definedName>
    <definedName name="LblRes10_Acum">#REF!</definedName>
    <definedName name="LblRes10_Mes">#REF!</definedName>
    <definedName name="LblRes11_1_Acum">#REF!</definedName>
    <definedName name="LblRes11_1_Mes">#REF!</definedName>
    <definedName name="LblRes11_2_Acum">#REF!</definedName>
    <definedName name="LblRes11_2_Mes">#REF!</definedName>
    <definedName name="LblRes11_Acum">#REF!</definedName>
    <definedName name="LblRes11_Mes">#REF!</definedName>
    <definedName name="LblRes12_1_Acum">#REF!</definedName>
    <definedName name="LblRes12_1_Mes">#REF!</definedName>
    <definedName name="LblRes12_2_Acum">#REF!</definedName>
    <definedName name="LblRes12_2_Mes">#REF!</definedName>
    <definedName name="LblRes12_3_Acum">#REF!</definedName>
    <definedName name="LblRes12_3_Mes">#REF!</definedName>
    <definedName name="PROVINCIAS">#REF!</definedName>
    <definedName name="TxtFecha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5" i="50" l="1"/>
  <c r="F35" i="50" s="1"/>
  <c r="D35" i="50"/>
  <c r="C35" i="50"/>
  <c r="B35" i="50"/>
  <c r="E35" i="49"/>
  <c r="F35" i="49" s="1"/>
  <c r="D35" i="49"/>
  <c r="C35" i="49"/>
  <c r="B35" i="49"/>
  <c r="E35" i="48"/>
  <c r="F35" i="48" s="1"/>
  <c r="D35" i="48"/>
  <c r="C35" i="48"/>
  <c r="B35" i="48"/>
  <c r="E35" i="47"/>
  <c r="F35" i="47" s="1"/>
  <c r="D35" i="47"/>
  <c r="C35" i="47"/>
  <c r="B35" i="47"/>
  <c r="E35" i="46"/>
  <c r="F35" i="46" s="1"/>
  <c r="D35" i="46"/>
  <c r="C35" i="46"/>
  <c r="B35" i="46"/>
  <c r="F35" i="45"/>
  <c r="E35" i="45"/>
  <c r="D35" i="45"/>
  <c r="C35" i="45"/>
  <c r="B35" i="45"/>
  <c r="E35" i="44"/>
  <c r="F35" i="44" s="1"/>
  <c r="D35" i="44"/>
  <c r="C35" i="44"/>
  <c r="B35" i="44"/>
  <c r="E35" i="43"/>
  <c r="D35" i="43"/>
  <c r="F35" i="43" s="1"/>
  <c r="C35" i="43"/>
  <c r="B35" i="43"/>
  <c r="AA2" i="43"/>
  <c r="AA1" i="43"/>
  <c r="F35" i="31"/>
  <c r="E35" i="31"/>
  <c r="D35" i="31"/>
  <c r="C35" i="31"/>
  <c r="B35" i="31"/>
  <c r="E35" i="30"/>
  <c r="D35" i="30"/>
  <c r="F35" i="30" s="1"/>
  <c r="C35" i="30"/>
  <c r="D34" i="6" s="1" a="1"/>
  <c r="B35" i="30"/>
  <c r="F35" i="29"/>
  <c r="E35" i="29"/>
  <c r="D35" i="29"/>
  <c r="C35" i="29"/>
  <c r="B35" i="29"/>
  <c r="E35" i="38"/>
  <c r="F35" i="38" s="1"/>
  <c r="D35" i="38"/>
  <c r="C35" i="38"/>
  <c r="B35" i="38"/>
  <c r="D32" i="6" s="1" a="1"/>
  <c r="E35" i="28"/>
  <c r="D35" i="28"/>
  <c r="D31" i="6" s="1" a="1"/>
  <c r="C35" i="28"/>
  <c r="B35" i="28"/>
  <c r="E35" i="34"/>
  <c r="F35" i="34" s="1"/>
  <c r="D35" i="34"/>
  <c r="C35" i="34"/>
  <c r="B35" i="34"/>
  <c r="E35" i="33"/>
  <c r="F35" i="33" s="1"/>
  <c r="D35" i="33"/>
  <c r="C35" i="33"/>
  <c r="B35" i="33"/>
  <c r="D29" i="6" s="1" a="1"/>
  <c r="E35" i="32"/>
  <c r="F35" i="32" s="1"/>
  <c r="D35" i="32"/>
  <c r="C35" i="32"/>
  <c r="B35" i="32"/>
  <c r="E35" i="26"/>
  <c r="F35" i="26" s="1"/>
  <c r="D35" i="26"/>
  <c r="C35" i="26"/>
  <c r="B35" i="26"/>
  <c r="E35" i="25"/>
  <c r="F35" i="25" s="1"/>
  <c r="D35" i="25"/>
  <c r="C35" i="25"/>
  <c r="B35" i="25"/>
  <c r="E35" i="24"/>
  <c r="F35" i="24" s="1"/>
  <c r="D35" i="24"/>
  <c r="C35" i="24"/>
  <c r="B35" i="24"/>
  <c r="E35" i="22"/>
  <c r="F35" i="22" s="1"/>
  <c r="D35" i="22"/>
  <c r="C35" i="22"/>
  <c r="B35" i="22"/>
  <c r="F35" i="21"/>
  <c r="E35" i="21"/>
  <c r="D35" i="21"/>
  <c r="C35" i="21"/>
  <c r="B35" i="21"/>
  <c r="E35" i="20"/>
  <c r="D35" i="20"/>
  <c r="F35" i="20" s="1"/>
  <c r="C35" i="20"/>
  <c r="B35" i="20"/>
  <c r="F35" i="19"/>
  <c r="E35" i="19"/>
  <c r="D35" i="19"/>
  <c r="C35" i="19"/>
  <c r="B35" i="19"/>
  <c r="E35" i="18"/>
  <c r="D35" i="18"/>
  <c r="F35" i="18" s="1"/>
  <c r="C35" i="18"/>
  <c r="B35" i="18"/>
  <c r="E35" i="17"/>
  <c r="D35" i="17"/>
  <c r="F35" i="17" s="1"/>
  <c r="C35" i="17"/>
  <c r="B35" i="17"/>
  <c r="E35" i="16"/>
  <c r="D35" i="16"/>
  <c r="F35" i="16" s="1"/>
  <c r="C35" i="16"/>
  <c r="B35" i="16"/>
  <c r="E35" i="15"/>
  <c r="F35" i="15" s="1"/>
  <c r="D35" i="15"/>
  <c r="C35" i="15"/>
  <c r="B35" i="15"/>
  <c r="E35" i="14"/>
  <c r="F35" i="14" s="1"/>
  <c r="D35" i="14"/>
  <c r="C35" i="14"/>
  <c r="B35" i="14"/>
  <c r="E35" i="13"/>
  <c r="F35" i="13" s="1"/>
  <c r="D35" i="13"/>
  <c r="C35" i="13"/>
  <c r="B35" i="13"/>
  <c r="E35" i="12"/>
  <c r="F35" i="12" s="1"/>
  <c r="D35" i="12"/>
  <c r="C35" i="12"/>
  <c r="B35" i="12"/>
  <c r="E35" i="11"/>
  <c r="F35" i="11" s="1"/>
  <c r="D35" i="11"/>
  <c r="C35" i="11"/>
  <c r="B35" i="11"/>
  <c r="E35" i="10"/>
  <c r="F35" i="10" s="1"/>
  <c r="D35" i="10"/>
  <c r="C35" i="10"/>
  <c r="B35" i="10"/>
  <c r="F35" i="9"/>
  <c r="E35" i="9"/>
  <c r="D35" i="9"/>
  <c r="C35" i="9"/>
  <c r="B35" i="9"/>
  <c r="E35" i="7"/>
  <c r="D35" i="7"/>
  <c r="F35" i="7" s="1"/>
  <c r="C35" i="7"/>
  <c r="B35" i="7"/>
  <c r="AA2" i="7"/>
  <c r="AA1" i="7"/>
  <c r="L48" i="40"/>
  <c r="K48" i="40"/>
  <c r="N48" i="40" s="1"/>
  <c r="H48" i="40"/>
  <c r="G48" i="40"/>
  <c r="J48" i="40" s="1"/>
  <c r="D48" i="40"/>
  <c r="F48" i="40" s="1"/>
  <c r="C48" i="40"/>
  <c r="N48" i="39"/>
  <c r="L48" i="39"/>
  <c r="M48" i="39" s="1"/>
  <c r="K48" i="39"/>
  <c r="H48" i="39"/>
  <c r="G48" i="39"/>
  <c r="J48" i="39" s="1"/>
  <c r="D48" i="39"/>
  <c r="F48" i="39" s="1"/>
  <c r="C48" i="39"/>
  <c r="N47" i="39"/>
  <c r="M47" i="39"/>
  <c r="J47" i="39"/>
  <c r="I47" i="39"/>
  <c r="F47" i="39"/>
  <c r="E47" i="39"/>
  <c r="N46" i="39"/>
  <c r="M46" i="39"/>
  <c r="J46" i="39"/>
  <c r="I46" i="39"/>
  <c r="F46" i="39"/>
  <c r="E46" i="39"/>
  <c r="N45" i="39"/>
  <c r="M45" i="39"/>
  <c r="J45" i="39"/>
  <c r="I45" i="39"/>
  <c r="F45" i="39"/>
  <c r="E45" i="39"/>
  <c r="N44" i="39"/>
  <c r="M44" i="39"/>
  <c r="J44" i="39"/>
  <c r="I44" i="39"/>
  <c r="F44" i="39"/>
  <c r="E44" i="39"/>
  <c r="N43" i="39"/>
  <c r="M43" i="39"/>
  <c r="J43" i="39"/>
  <c r="I43" i="39"/>
  <c r="F43" i="39"/>
  <c r="E43" i="39"/>
  <c r="N42" i="39"/>
  <c r="M42" i="39"/>
  <c r="J42" i="39"/>
  <c r="I42" i="39"/>
  <c r="F42" i="39"/>
  <c r="E42" i="39"/>
  <c r="N41" i="39"/>
  <c r="M41" i="39"/>
  <c r="J41" i="39"/>
  <c r="I41" i="39"/>
  <c r="F41" i="39"/>
  <c r="E41" i="39"/>
  <c r="N40" i="39"/>
  <c r="M40" i="39"/>
  <c r="J40" i="39"/>
  <c r="I40" i="39"/>
  <c r="F40" i="39"/>
  <c r="E40" i="39"/>
  <c r="N39" i="39"/>
  <c r="M39" i="39"/>
  <c r="J39" i="39"/>
  <c r="I39" i="39"/>
  <c r="F39" i="39"/>
  <c r="E39" i="39"/>
  <c r="N38" i="39"/>
  <c r="M38" i="39"/>
  <c r="J38" i="39"/>
  <c r="I38" i="39"/>
  <c r="F38" i="39"/>
  <c r="E38" i="39"/>
  <c r="N37" i="39"/>
  <c r="M37" i="39"/>
  <c r="J37" i="39"/>
  <c r="I37" i="39"/>
  <c r="F37" i="39"/>
  <c r="E37" i="39"/>
  <c r="N36" i="39"/>
  <c r="M36" i="39"/>
  <c r="J36" i="39"/>
  <c r="I36" i="39"/>
  <c r="F36" i="39"/>
  <c r="E36" i="39"/>
  <c r="N35" i="39"/>
  <c r="M35" i="39"/>
  <c r="J35" i="39"/>
  <c r="I35" i="39"/>
  <c r="F35" i="39"/>
  <c r="E35" i="39"/>
  <c r="N34" i="39"/>
  <c r="M34" i="39"/>
  <c r="J34" i="39"/>
  <c r="I34" i="39"/>
  <c r="F34" i="39"/>
  <c r="E34" i="39"/>
  <c r="N33" i="39"/>
  <c r="M33" i="39"/>
  <c r="J33" i="39"/>
  <c r="I33" i="39"/>
  <c r="F33" i="39"/>
  <c r="E33" i="39"/>
  <c r="N32" i="39"/>
  <c r="M32" i="39"/>
  <c r="J32" i="39"/>
  <c r="I32" i="39"/>
  <c r="F32" i="39"/>
  <c r="E32" i="39"/>
  <c r="N31" i="39"/>
  <c r="M31" i="39"/>
  <c r="J31" i="39"/>
  <c r="I31" i="39"/>
  <c r="F31" i="39"/>
  <c r="E31" i="39"/>
  <c r="N30" i="39"/>
  <c r="M30" i="39"/>
  <c r="J30" i="39"/>
  <c r="I30" i="39"/>
  <c r="F30" i="39"/>
  <c r="E30" i="39"/>
  <c r="N29" i="39"/>
  <c r="M29" i="39"/>
  <c r="J29" i="39"/>
  <c r="I29" i="39"/>
  <c r="F29" i="39"/>
  <c r="E29" i="39"/>
  <c r="N28" i="39"/>
  <c r="M28" i="39"/>
  <c r="J28" i="39"/>
  <c r="I28" i="39"/>
  <c r="F28" i="39"/>
  <c r="E28" i="39"/>
  <c r="N27" i="39"/>
  <c r="M27" i="39"/>
  <c r="J27" i="39"/>
  <c r="I27" i="39"/>
  <c r="F27" i="39"/>
  <c r="E27" i="39"/>
  <c r="N26" i="39"/>
  <c r="M26" i="39"/>
  <c r="J26" i="39"/>
  <c r="I26" i="39"/>
  <c r="F26" i="39"/>
  <c r="E26" i="39"/>
  <c r="N25" i="39"/>
  <c r="M25" i="39"/>
  <c r="J25" i="39"/>
  <c r="I25" i="39"/>
  <c r="F25" i="39"/>
  <c r="E25" i="39"/>
  <c r="N24" i="39"/>
  <c r="M24" i="39"/>
  <c r="J24" i="39"/>
  <c r="I24" i="39"/>
  <c r="F24" i="39"/>
  <c r="E24" i="39"/>
  <c r="N23" i="39"/>
  <c r="M23" i="39"/>
  <c r="J23" i="39"/>
  <c r="I23" i="39"/>
  <c r="F23" i="39"/>
  <c r="E23" i="39"/>
  <c r="N22" i="39"/>
  <c r="M22" i="39"/>
  <c r="J22" i="39"/>
  <c r="I22" i="39"/>
  <c r="F22" i="39"/>
  <c r="E22" i="39"/>
  <c r="N21" i="39"/>
  <c r="M21" i="39"/>
  <c r="J21" i="39"/>
  <c r="I21" i="39"/>
  <c r="F21" i="39"/>
  <c r="E21" i="39"/>
  <c r="N20" i="39"/>
  <c r="M20" i="39"/>
  <c r="J20" i="39"/>
  <c r="I20" i="39"/>
  <c r="F20" i="39"/>
  <c r="E20" i="39"/>
  <c r="N19" i="39"/>
  <c r="M19" i="39"/>
  <c r="J19" i="39"/>
  <c r="I19" i="39"/>
  <c r="F19" i="39"/>
  <c r="E19" i="39"/>
  <c r="N18" i="39"/>
  <c r="M18" i="39"/>
  <c r="J18" i="39"/>
  <c r="I18" i="39"/>
  <c r="F18" i="39"/>
  <c r="E18" i="39"/>
  <c r="N17" i="39"/>
  <c r="M17" i="39"/>
  <c r="J17" i="39"/>
  <c r="I17" i="39"/>
  <c r="F17" i="39"/>
  <c r="E17" i="39"/>
  <c r="N16" i="39"/>
  <c r="M16" i="39"/>
  <c r="J16" i="39"/>
  <c r="I16" i="39"/>
  <c r="F16" i="39"/>
  <c r="E16" i="39"/>
  <c r="N15" i="39"/>
  <c r="M15" i="39"/>
  <c r="J15" i="39"/>
  <c r="I15" i="39"/>
  <c r="F15" i="39"/>
  <c r="E15" i="39"/>
  <c r="N14" i="39"/>
  <c r="M14" i="39"/>
  <c r="J14" i="39"/>
  <c r="I14" i="39"/>
  <c r="F14" i="39"/>
  <c r="E14" i="39"/>
  <c r="N13" i="39"/>
  <c r="M13" i="39"/>
  <c r="J13" i="39"/>
  <c r="I13" i="39"/>
  <c r="F13" i="39"/>
  <c r="E13" i="39"/>
  <c r="N12" i="39"/>
  <c r="M12" i="39"/>
  <c r="J12" i="39"/>
  <c r="I12" i="39"/>
  <c r="F12" i="39"/>
  <c r="E12" i="39"/>
  <c r="N11" i="39"/>
  <c r="M11" i="39"/>
  <c r="J11" i="39"/>
  <c r="I11" i="39"/>
  <c r="F11" i="39"/>
  <c r="E11" i="39"/>
  <c r="N10" i="39"/>
  <c r="M10" i="39"/>
  <c r="J10" i="39"/>
  <c r="I10" i="39"/>
  <c r="F10" i="39"/>
  <c r="E10" i="39"/>
  <c r="N9" i="39"/>
  <c r="M9" i="39"/>
  <c r="J9" i="39"/>
  <c r="I9" i="39"/>
  <c r="F9" i="39"/>
  <c r="E9" i="39"/>
  <c r="N8" i="39"/>
  <c r="M8" i="39"/>
  <c r="J8" i="39"/>
  <c r="I8" i="39"/>
  <c r="F8" i="39"/>
  <c r="E8" i="39"/>
  <c r="D35" i="6" a="1"/>
  <c r="I35" i="6" s="1"/>
  <c r="D33" i="6" a="1"/>
  <c r="I33" i="6" s="1"/>
  <c r="D30" i="6" a="1"/>
  <c r="I30" i="6" s="1"/>
  <c r="D28" i="6" a="1"/>
  <c r="I28" i="6" s="1"/>
  <c r="D27" i="6" a="1"/>
  <c r="I27" i="6" s="1"/>
  <c r="D26" i="6" a="1"/>
  <c r="I26" i="6" s="1"/>
  <c r="D25" i="6" a="1"/>
  <c r="I25" i="6" s="1"/>
  <c r="D24" i="6" a="1"/>
  <c r="I24" i="6" s="1"/>
  <c r="D23" i="6" a="1"/>
  <c r="I23" i="6" s="1"/>
  <c r="D22" i="6" a="1"/>
  <c r="I22" i="6" s="1"/>
  <c r="D21" i="6" a="1"/>
  <c r="I21" i="6" s="1"/>
  <c r="D20" i="6" a="1"/>
  <c r="I20" i="6" s="1"/>
  <c r="D16" i="6" a="1"/>
  <c r="I16" i="6" s="1"/>
  <c r="D15" i="6" a="1"/>
  <c r="I15" i="6" s="1"/>
  <c r="D14" i="6" a="1"/>
  <c r="I14" i="6" s="1"/>
  <c r="D13" i="6" a="1"/>
  <c r="G17" i="6" s="1"/>
  <c r="E11" i="6"/>
  <c r="D10" i="6" a="1"/>
  <c r="I10" i="6" s="1"/>
  <c r="D9" i="6" a="1"/>
  <c r="I9" i="6" s="1"/>
  <c r="D8" i="6" a="1"/>
  <c r="I8" i="6" s="1"/>
  <c r="D7" i="6" a="1"/>
  <c r="E12" i="6" s="1"/>
  <c r="I34" i="6" l="1"/>
  <c r="H34" i="6"/>
  <c r="D34" i="6"/>
  <c r="I29" i="6"/>
  <c r="H29" i="6"/>
  <c r="D29" i="6"/>
  <c r="I31" i="6"/>
  <c r="H31" i="6"/>
  <c r="D31" i="6"/>
  <c r="I32" i="6"/>
  <c r="H32" i="6"/>
  <c r="D32" i="6"/>
  <c r="D7" i="6"/>
  <c r="D10" i="6"/>
  <c r="F12" i="6"/>
  <c r="F18" i="6" s="1"/>
  <c r="D15" i="6"/>
  <c r="D21" i="6"/>
  <c r="D24" i="6"/>
  <c r="D27" i="6"/>
  <c r="D30" i="6"/>
  <c r="D33" i="6"/>
  <c r="E48" i="39"/>
  <c r="E48" i="40"/>
  <c r="H30" i="6"/>
  <c r="F35" i="28"/>
  <c r="G12" i="6"/>
  <c r="H7" i="6"/>
  <c r="H10" i="6"/>
  <c r="H15" i="6"/>
  <c r="H21" i="6"/>
  <c r="H24" i="6"/>
  <c r="H33" i="6"/>
  <c r="H27" i="6"/>
  <c r="I7" i="6"/>
  <c r="D8" i="6"/>
  <c r="D13" i="6"/>
  <c r="D16" i="6"/>
  <c r="D22" i="6"/>
  <c r="D25" i="6"/>
  <c r="D28" i="6"/>
  <c r="I48" i="39"/>
  <c r="I48" i="40"/>
  <c r="H8" i="6"/>
  <c r="F11" i="6"/>
  <c r="H13" i="6"/>
  <c r="H16" i="6"/>
  <c r="H22" i="6"/>
  <c r="H25" i="6"/>
  <c r="H28" i="6"/>
  <c r="G11" i="6"/>
  <c r="I13" i="6"/>
  <c r="D9" i="6"/>
  <c r="D11" i="6" s="1"/>
  <c r="D14" i="6"/>
  <c r="D20" i="6"/>
  <c r="D23" i="6"/>
  <c r="D26" i="6"/>
  <c r="D35" i="6"/>
  <c r="M48" i="40"/>
  <c r="H9" i="6"/>
  <c r="H14" i="6"/>
  <c r="F17" i="6"/>
  <c r="I17" i="6" s="1"/>
  <c r="H20" i="6"/>
  <c r="H23" i="6"/>
  <c r="H26" i="6"/>
  <c r="H35" i="6"/>
  <c r="E17" i="6"/>
  <c r="E18" i="6" s="1"/>
  <c r="I12" i="6" l="1"/>
  <c r="H12" i="6"/>
  <c r="G18" i="6"/>
  <c r="H11" i="6"/>
  <c r="I11" i="6"/>
  <c r="D17" i="6"/>
  <c r="D12" i="6"/>
  <c r="D18" i="6" s="1"/>
  <c r="H17" i="6"/>
  <c r="I18" i="6" l="1"/>
  <c r="H18" i="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<sst xmlns="http://schemas.openxmlformats.org/spreadsheetml/2006/main" count="1874" uniqueCount="242">
  <si>
    <t>Acumulado desde Enero</t>
  </si>
  <si>
    <t>Autoridad Portuaria</t>
  </si>
  <si>
    <t>Total</t>
  </si>
  <si>
    <t>GRANELES LÍQUIDOS</t>
  </si>
  <si>
    <t>GRANELES SÓLIDOS</t>
  </si>
  <si>
    <t>MERCANCÍA GENERAL</t>
  </si>
  <si>
    <t>Bahía de Cádiz</t>
  </si>
  <si>
    <t>Var. (%)</t>
  </si>
  <si>
    <t>Almería</t>
  </si>
  <si>
    <t>Bahía de Algeciras</t>
  </si>
  <si>
    <t>Avilés</t>
  </si>
  <si>
    <t>Alicante</t>
  </si>
  <si>
    <t>Variación</t>
  </si>
  <si>
    <t>Diferencia</t>
  </si>
  <si>
    <t>%</t>
  </si>
  <si>
    <t>CONCEPTO</t>
  </si>
  <si>
    <t>MERCANCÍAS SEGÚN SU PRESENTACIÓN</t>
  </si>
  <si>
    <t>OTRAS MERCANCÍAS</t>
  </si>
  <si>
    <t>A Coruña</t>
  </si>
  <si>
    <t>Datos en toneladas salvo indicación expresa</t>
  </si>
  <si>
    <t>RESUMEN DEL TRÁFICO PORTUARIO</t>
  </si>
  <si>
    <t>Graneles líquidos</t>
  </si>
  <si>
    <t>Graneles sólidos</t>
  </si>
  <si>
    <t>Mercancía general</t>
  </si>
  <si>
    <t>En contenedores</t>
  </si>
  <si>
    <t>Convencional</t>
  </si>
  <si>
    <t>SUBTOTAL</t>
  </si>
  <si>
    <t>Pesca</t>
  </si>
  <si>
    <t>Avituallamiento</t>
  </si>
  <si>
    <t>Combustibles líquidos</t>
  </si>
  <si>
    <t>Trafico interior</t>
  </si>
  <si>
    <t>TRÁFICO PORTUARIO TOTAL (*)</t>
  </si>
  <si>
    <t>Mercancías en tránsito</t>
  </si>
  <si>
    <t>Tráfico ro-ro</t>
  </si>
  <si>
    <t>Total (t)</t>
  </si>
  <si>
    <t>UTIS (uds.)</t>
  </si>
  <si>
    <t>Contenedores (TEUS)</t>
  </si>
  <si>
    <t>Buques mercantes</t>
  </si>
  <si>
    <t>Pasajeros (nº)</t>
  </si>
  <si>
    <t>Automóviles (uds.)</t>
  </si>
  <si>
    <t>En tránsito</t>
  </si>
  <si>
    <t>Entrada-salida nacional</t>
  </si>
  <si>
    <t>Entrada-salida exterior</t>
  </si>
  <si>
    <t>Total número</t>
  </si>
  <si>
    <t>Total GT</t>
  </si>
  <si>
    <t>Cruceros (nº)</t>
  </si>
  <si>
    <t>En régimen de transporte</t>
  </si>
  <si>
    <t>De crucero</t>
  </si>
  <si>
    <t>En régimen de pasaje</t>
  </si>
  <si>
    <t>RESUMEN DE MERCANCÍAS SEGÚN SU NATURALEZA Y PRESENTACIÓN</t>
  </si>
  <si>
    <t>OTROS DATOS DE TRÁFICO</t>
  </si>
  <si>
    <t>(*) Incluye cargas, descargas, tránsito, transbordo y taras</t>
  </si>
  <si>
    <t>1. TRÁFICO PORTUARIO TOTAL</t>
  </si>
  <si>
    <t>Datos en toneladas</t>
  </si>
  <si>
    <t>Incluye cargas, descargas, tránsito, transbordo y taras</t>
  </si>
  <si>
    <t>Taras de contenedores</t>
  </si>
  <si>
    <t>1.1. MERCANCÍAS SEGÚN SU PRESENTACIÓN</t>
  </si>
  <si>
    <t>2. GRANELES LÍQUIDOS</t>
  </si>
  <si>
    <t>Incluye cargas, descargas, tránsito y transbordo</t>
  </si>
  <si>
    <t>3. GRANELES SÓLIDOS</t>
  </si>
  <si>
    <t>4. MERCANCÍA GENERAL</t>
  </si>
  <si>
    <t>4.1. MERCANCÍA GENERAL EN CONTENEDORES</t>
  </si>
  <si>
    <t>5. PESCA</t>
  </si>
  <si>
    <t>6. AVITUALLAMIENTO</t>
  </si>
  <si>
    <t>6.1. AVITUALLAMIENTO DE COMBUSTIBLES LÍQUIDOS</t>
  </si>
  <si>
    <t>7. TRÁFICO INTERIOR</t>
  </si>
  <si>
    <t>8. MERCANCÍAS EN TRÁNSITO</t>
  </si>
  <si>
    <t>Incluye cargas y descargas en tránsito y taras</t>
  </si>
  <si>
    <t>8.1. MERCANCÍAS EN TRÁNSITO EN CONTENEDORES</t>
  </si>
  <si>
    <t>9. TRÁFICO RO-RO</t>
  </si>
  <si>
    <t>Datos en unidades</t>
  </si>
  <si>
    <t>Incluye camiones, remolques, semirremolques, plataformas, cabezas tractoras, furgones y otros equipos</t>
  </si>
  <si>
    <t>9.1. UNIDADES DE TRANSPORTE INTERMODAL RO-RO</t>
  </si>
  <si>
    <t>10. CONTENEDORES</t>
  </si>
  <si>
    <t>Datos en TEUS</t>
  </si>
  <si>
    <t>10.1. CONTENEDORES EN TRÁNSITO</t>
  </si>
  <si>
    <t>10.3. CONTENEDORES ENTRADA-SALIDA EXTERIOR</t>
  </si>
  <si>
    <t>Incluye cargas, descargas y navegación de exterior</t>
  </si>
  <si>
    <t>11.1. BUQUES MERCANTES (G.T.)</t>
  </si>
  <si>
    <t>11. BUQUES MERCANTES (NÚMERO)</t>
  </si>
  <si>
    <t>Datos en número</t>
  </si>
  <si>
    <t>Incluye tanques, graneleros, carga general, portacontenedores, ro-ro, de pasaje y otros buques mercantes</t>
  </si>
  <si>
    <t>Datos en GT</t>
  </si>
  <si>
    <t>11.2. BUQUES DE CRUCERO (NÚMERO)</t>
  </si>
  <si>
    <t>Incluye embarques, desembarques y tránsito</t>
  </si>
  <si>
    <t>12. PASAJEROS EN RÉGIMEN DE TRANSPORTE Y DE CRUCERO</t>
  </si>
  <si>
    <t>Incluye cargas de combustibles líquidos</t>
  </si>
  <si>
    <t>12.2. PASAJEROS DE CRUCERO</t>
  </si>
  <si>
    <t>13.1. AUTOMÓVILES EN RÉGIMEN DE PASAJE</t>
  </si>
  <si>
    <t>Incluye embarques y desembarques</t>
  </si>
  <si>
    <t>Incluye descargas de peces, moluscos, crustáceos y otros productos</t>
  </si>
  <si>
    <t>10.2. CONTENEDORES ENTRADA-SALIDA NACIONAL</t>
  </si>
  <si>
    <t>12.1. PASAJEROS EN RÉGIMEN DE TRANSPORTE</t>
  </si>
  <si>
    <t>MERCANCÍAS SEGÚN SU NATURALEZA</t>
  </si>
  <si>
    <t>Acumulado desde enero</t>
  </si>
  <si>
    <t>Grupo energético</t>
  </si>
  <si>
    <t>Petróleo crudo</t>
  </si>
  <si>
    <t>Fueloil</t>
  </si>
  <si>
    <t>Gasoil</t>
  </si>
  <si>
    <t>Gasolina</t>
  </si>
  <si>
    <t>Otros productos petrolíferos</t>
  </si>
  <si>
    <t>Gases energéticos de petróleo</t>
  </si>
  <si>
    <t>Carbón y coque de petróleo</t>
  </si>
  <si>
    <t>Gas natural</t>
  </si>
  <si>
    <t>Biocombustibles</t>
  </si>
  <si>
    <t>Grupo siderometalúrgico</t>
  </si>
  <si>
    <t>Mineral de hierro</t>
  </si>
  <si>
    <t>Otros minerales y residuos metálicos</t>
  </si>
  <si>
    <t>Chatarra de hierro</t>
  </si>
  <si>
    <t>Productos siderúrgicos</t>
  </si>
  <si>
    <t>Otros productos metalúrgicos</t>
  </si>
  <si>
    <t>Grupo minerales no metálicos</t>
  </si>
  <si>
    <t>Sal común</t>
  </si>
  <si>
    <t>Otros minerales no metálicos</t>
  </si>
  <si>
    <t>Grupo abonos</t>
  </si>
  <si>
    <t>Fosfatos</t>
  </si>
  <si>
    <t>Potasas</t>
  </si>
  <si>
    <t>Abonos naturales y artificiales</t>
  </si>
  <si>
    <t>Grupo productos químicos</t>
  </si>
  <si>
    <t>Productos químicos</t>
  </si>
  <si>
    <t>Grupo materiales de construcción</t>
  </si>
  <si>
    <t>Asfalto</t>
  </si>
  <si>
    <t>Cemento y clínker</t>
  </si>
  <si>
    <t>Materiales de construcción elaborados</t>
  </si>
  <si>
    <t>Grupo agroganadero y alimentario</t>
  </si>
  <si>
    <t>Cereales y sus harinas</t>
  </si>
  <si>
    <t>Habas de soja</t>
  </si>
  <si>
    <t>Frutas, hortalizas y legumbres</t>
  </si>
  <si>
    <t>Vinos, bebidas, alcoholes y derivados</t>
  </si>
  <si>
    <t>Conservas</t>
  </si>
  <si>
    <t>Tabaco, cacao, café y especias</t>
  </si>
  <si>
    <t>Aceites y grasas</t>
  </si>
  <si>
    <t>Otros productos alimenticios</t>
  </si>
  <si>
    <t>Pescado congelado y refrigerado</t>
  </si>
  <si>
    <t>Piensos y forrajes</t>
  </si>
  <si>
    <t>Grupo otras mercancías</t>
  </si>
  <si>
    <t>Maderas y corcho</t>
  </si>
  <si>
    <t>Papel y pasta</t>
  </si>
  <si>
    <t>Maquinaria, aparatos, herramientas y respuestos</t>
  </si>
  <si>
    <t>Resto de mercancías</t>
  </si>
  <si>
    <t>Grupo vehículos y elementos de transporte</t>
  </si>
  <si>
    <t>Vehículos y sus piezas</t>
  </si>
  <si>
    <t>Taras de equipamiento ro-ro</t>
  </si>
  <si>
    <t>Tara de contenedores</t>
  </si>
  <si>
    <t>TOTAL MERCANCÍAS SEGÚN SU NATURALEZA Y PRESENTACIÓN  (*)</t>
  </si>
  <si>
    <t>Melilla</t>
  </si>
  <si>
    <t>Marín y Ría de Pontevedra</t>
  </si>
  <si>
    <t>Gijón</t>
  </si>
  <si>
    <t>Ferrol-San Cibrao</t>
  </si>
  <si>
    <t>Cartagena</t>
  </si>
  <si>
    <t>Bilbao</t>
  </si>
  <si>
    <t>Las Palmas</t>
  </si>
  <si>
    <t>Ceuta</t>
  </si>
  <si>
    <t>Barcelona</t>
  </si>
  <si>
    <t>Huelva</t>
  </si>
  <si>
    <t>Castellón</t>
  </si>
  <si>
    <t xml:space="preserve"> </t>
  </si>
  <si>
    <t>Motril</t>
  </si>
  <si>
    <t>TOTAL</t>
  </si>
  <si>
    <t xml:space="preserve"> Junio </t>
  </si>
  <si>
    <t xml:space="preserve"> Junio</t>
  </si>
  <si>
    <t>(graneles líquidos, graneles sólidos y mercancía general)</t>
  </si>
  <si>
    <t>13.2. AUTOMÓVILES EN RÉGIMEN DE MERCANCÍA</t>
  </si>
  <si>
    <t>Incluye tractores, autobuses, turismos, camiones, vehículos especiales, motocicletas y resto</t>
  </si>
  <si>
    <t>Incluye inicio, fin de línea y tránsito</t>
  </si>
  <si>
    <t>Incluye cargas, descargas y navegación de cabotaje</t>
  </si>
  <si>
    <t>Incluye cargas de combustibles líquidos, agua, hielo, provisiones y varios</t>
  </si>
  <si>
    <t>Incluye buques de crucero en cualquier tipo de situación (sin indicencias, en reparación, en avituallamiento, en construcción, en desguace e inactivo)</t>
  </si>
  <si>
    <t xml:space="preserve"> TOTAL MERCANCÍAS SEGÚN SU NATURALEZA Y PRESENTACIÓN  (*)</t>
  </si>
  <si>
    <t xml:space="preserve"> Junio de 2024</t>
  </si>
  <si>
    <t>En régimen de mercancía</t>
  </si>
  <si>
    <t>Málaga</t>
  </si>
  <si>
    <t>Fecha: 30/1/2025</t>
  </si>
  <si>
    <t>Pasaia</t>
  </si>
  <si>
    <t>Maquinaria, aparatos, herramientas y repuestos</t>
  </si>
  <si>
    <t>Baleares</t>
  </si>
  <si>
    <t xml:space="preserve">Junio </t>
  </si>
  <si>
    <t>Santa Cruz de Tenerife</t>
  </si>
  <si>
    <t>Santander</t>
  </si>
  <si>
    <t>Sevilla</t>
  </si>
  <si>
    <t>Tarragona</t>
  </si>
  <si>
    <t>Valencia</t>
  </si>
  <si>
    <t>Vigo</t>
  </si>
  <si>
    <t>Vilagarcía</t>
  </si>
  <si>
    <t>1. IMPORTACIONES TOTALES</t>
  </si>
  <si>
    <t>Fecha: 30/01/2025</t>
  </si>
  <si>
    <t>Var.(%)</t>
  </si>
  <si>
    <t>No incluye tránsito, ni taras ni transbordo</t>
  </si>
  <si>
    <t>1.1. IMPORTACIONES DE GRANELES LÍQUIDOS</t>
  </si>
  <si>
    <t>1.2. IMPORTACIONES DE GRANELES SÓLIDOS</t>
  </si>
  <si>
    <t>1.3. IMPORTACIONES DE MERCANCÍA GENERAL</t>
  </si>
  <si>
    <t>2. EXPORTACIONES TOTALES</t>
  </si>
  <si>
    <t>2.1. EXPORTACIONES DE GRANELES LÍQUIDOS</t>
  </si>
  <si>
    <t>2.2. EXPORTACIONES DE GRANELES SÓLIDOS</t>
  </si>
  <si>
    <t>2.3. EXPORTACIONES DE MERCANCÍA GENERAL</t>
  </si>
  <si>
    <t>EVOLUCIÓN MENSUAL (toneladas)</t>
  </si>
  <si>
    <t>En la celda del mes actual del 2022 y 2021 copiar la fórmula del mes anterior y reemplazar el número del mes</t>
  </si>
  <si>
    <t>Año 2021: de enero al mes actual la fórmula está vinculada al resumen 2022 del mes correspondiente, para que los datos sean los más actualizados; para el resto de meses de 2021 la fórmula está vinculada al resumen 2021</t>
  </si>
  <si>
    <t xml:space="preserve">Gráfico 2022: incluir en Selcción datos el mes actual </t>
  </si>
  <si>
    <t>TRAFICO TOTAL</t>
  </si>
  <si>
    <t>GRANELES LIQUIDOS</t>
  </si>
  <si>
    <t>GRANELES SOLIDOS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</si>
  <si>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</si>
  <si>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</si>
  <si>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</si>
  <si>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</si>
  <si>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</si>
  <si>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</si>
  <si>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</si>
  <si>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</si>
  <si>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</si>
  <si>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</si>
  <si>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</si>
  <si>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</si>
  <si>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MERCANCIA GENERAL</t>
  </si>
  <si>
    <t>MERCANCIAS EN CONTENEDORES</t>
  </si>
  <si>
    <t>TEUS</t>
  </si>
  <si>
    <t>EVOLUCIÓN MENSUAL (%)</t>
  </si>
  <si>
    <t>Copiar la fórmula del mes anterior y actualizar de la siguiente forma:</t>
  </si>
  <si>
    <t>Tráfico total: la fórmula debe recoger de la celda AFx a la celda AF9 (para 2022) y de la celda AEx a la AE9 para 2021. Lo mismo para GL y GS pero cambiando la columna</t>
  </si>
  <si>
    <t>Mercancía General: la fórmula debe recoger de la celda AFx a la celda AF36 (para el 2022) y de la celda AEx a la AE36 para el 2021. Igual para M.en contenedores y Teus cambiando la columna</t>
  </si>
  <si>
    <t>Gráfico 2022: se incluirá en Selección datos el mes actual</t>
  </si>
  <si>
    <t>AFx a AF9</t>
  </si>
  <si>
    <t>AEx a AE9</t>
  </si>
  <si>
    <t>AFx a AF36</t>
  </si>
  <si>
    <t>AEx a AE36</t>
  </si>
  <si>
    <t>EVOLUCIÓN INTERANUAL (millones de toneladas)</t>
  </si>
  <si>
    <t>Añadir el mes actual en cada columna y copiar la fórmula del mes anterior, que habrá que cambiar de la siguiente forma:</t>
  </si>
  <si>
    <t>Tráfico total: la fórmula debe recoger de la celda AFx a la celda AF9 (para 2022) y de la celda AE20 a la AEx para 2021. Lo mismo para GL y GS pero cambiando la columna</t>
  </si>
  <si>
    <t>Mercancía General: la fórmula debe recoger de la celda AFx a la celda AF36 (para el 2022) y de la celda AE47 a la Aex para el 2021. Igual para M.en contenedores y Teus cambiando la columna</t>
  </si>
  <si>
    <t>En los gráficos se cambiará la Selección datos para que coja los datos del mes y los once meses anteriores</t>
  </si>
  <si>
    <t>Se marcará en gris la fila con los datos del mes anterior que ya no está en la Selección datos</t>
  </si>
  <si>
    <t>AE20 a AEx</t>
  </si>
  <si>
    <t xml:space="preserve">TEUS </t>
  </si>
  <si>
    <t>AE47 a AEx</t>
  </si>
  <si>
    <t>EVOLUCIÓN INTERANUAL (%)</t>
  </si>
  <si>
    <t>Tráfico total: la fórmula debe recoger de la celda AFx a la celda AF9 (para 2022) y de la celda AE20 a la AEx para 2021; también de la celda Aey a AE9 para el 2021 y de AD20 a Adx para 2020. Lo mismo para GL y GS pero cambiando la columna</t>
  </si>
  <si>
    <t>Mercancía General: la fórmula debe recoger de la celda AFx a la celda AF36 (para el 2022) y de la celda AE47 a la AEx para el 2021; además de la celda AEy a la AE36 para 2021 y de AD47 a Adx para 2020. Igual para M.en contenedores y Teus cambiando la columna</t>
  </si>
  <si>
    <t>AEy a AE9</t>
  </si>
  <si>
    <t>AD20 a ADx</t>
  </si>
  <si>
    <t>AEy a AE36</t>
  </si>
  <si>
    <t>AD47 a ADx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</si>
</sst>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d\-m\-yyyy;@"/>
    <numFmt numFmtId="165" formatCode="#,##0.0_ ;[Red]\-#,##0.0\ "/>
    <numFmt numFmtId="166" formatCode="#,##0_ ;[Red]\-#,##0\ "/>
    <numFmt numFmtId="167" formatCode="0.0"/>
    <numFmt numFmtId="168" formatCode="#,##0.0"/>
    <numFmt numFmtId="169" formatCode="[$-C0A]mmm\-yy;@"/>
    <numFmt numFmtId="170" formatCode="[$-C0A]mmmm\-yy;@"/>
  </numFmts>
  <fonts count="4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i/>
      <sz val="15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6"/>
      <color theme="4" tint="-0.49992370372631001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sz val="28"/>
      <color rgb="FF0A0943"/>
      <name val="Archivo"/>
      <family val="2"/>
    </font>
    <font>
      <sz val="11"/>
      <color theme="1"/>
      <name val="Archivo"/>
      <family val="2"/>
    </font>
    <font>
      <sz val="11"/>
      <name val="Calibri"/>
      <family val="2"/>
      <scheme val="minor"/>
    </font>
    <font>
      <i/>
      <sz val="8"/>
      <color theme="1"/>
      <name val="Arial"/>
      <family val="2"/>
    </font>
    <font>
      <sz val="9"/>
      <color theme="1"/>
      <name val="Arial"/>
      <family val="2"/>
    </font>
    <font>
      <b/>
      <sz val="16"/>
      <color rgb="FF0A0A44"/>
      <name val="Arial"/>
      <family val="2"/>
    </font>
    <font>
      <b/>
      <sz val="8"/>
      <color rgb="FF363636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rgb="FF363636"/>
      <name val="Arial"/>
      <family val="2"/>
    </font>
    <font>
      <sz val="11"/>
      <color theme="0"/>
      <name val="Calibri"/>
      <family val="2"/>
      <scheme val="minor"/>
    </font>
    <font>
      <b/>
      <sz val="9"/>
      <color theme="0"/>
      <name val="Arial"/>
      <family val="2"/>
    </font>
    <font>
      <i/>
      <sz val="9"/>
      <color rgb="FFFF0000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8"/>
      <color theme="0"/>
      <name val="Arial"/>
      <family val="2"/>
    </font>
    <font>
      <sz val="12"/>
      <color rgb="FF0A0A44"/>
      <name val="Arial"/>
      <family val="2"/>
    </font>
    <font>
      <b/>
      <sz val="10"/>
      <color theme="0"/>
      <name val="Arial"/>
      <family val="2"/>
    </font>
    <font>
      <b/>
      <sz val="10"/>
      <color rgb="FF363636"/>
      <name val="Arial"/>
      <family val="2"/>
    </font>
    <font>
      <sz val="10"/>
      <color rgb="FF363636"/>
      <name val="Arial"/>
      <family val="2"/>
    </font>
    <font>
      <b/>
      <sz val="9"/>
      <color theme="1"/>
      <name val="Arial"/>
      <family val="2"/>
    </font>
    <font>
      <i/>
      <sz val="10"/>
      <color theme="1"/>
      <name val="Arial"/>
      <family val="2"/>
    </font>
    <font>
      <sz val="12"/>
      <color theme="1"/>
      <name val="Arial"/>
      <family val="2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20"/>
      <color rgb="FF0A0A44"/>
      <name val="Arial"/>
      <family val="2"/>
    </font>
    <font>
      <sz val="11"/>
      <color theme="0"/>
      <name val="Arial"/>
      <family val="2"/>
    </font>
    <font>
      <b/>
      <sz val="14"/>
      <color theme="1"/>
      <name val="Arial"/>
      <family val="2"/>
    </font>
    <font>
      <b/>
      <sz val="11"/>
      <color theme="0"/>
      <name val="Arial"/>
      <family val="2"/>
    </font>
    <font>
      <b/>
      <sz val="16"/>
      <color rgb="FF00408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A7BCE3"/>
        <bgColor indexed="64"/>
      </patternFill>
    </fill>
    <fill>
      <patternFill patternType="solid">
        <fgColor rgb="FFD9E1F2"/>
        <bgColor indexed="64"/>
      </patternFill>
    </fill>
    <fill>
      <patternFill patternType="solid">
        <fgColor rgb="FF0A0A44"/>
        <bgColor indexed="64"/>
      </patternFill>
    </fill>
    <fill>
      <patternFill patternType="solid">
        <fgColor theme="0"/>
        <bgColor indexed="64"/>
      </patternFill>
    </fill>
  </fills>
  <borders count="75">
    <border>
      <left/>
      <right/>
      <top/>
      <bottom/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theme="0"/>
      </right>
      <top/>
      <bottom/>
      <diagonal/>
    </border>
    <border>
      <left style="thin">
        <color rgb="FFA7BCE3"/>
      </left>
      <right style="thin">
        <color rgb="FFA7BCE3"/>
      </right>
      <top style="thin">
        <color theme="0"/>
      </top>
      <bottom/>
      <diagonal/>
    </border>
    <border>
      <left/>
      <right style="thin">
        <color auto="1"/>
      </right>
      <top style="thin">
        <color theme="0"/>
      </top>
      <bottom style="thin">
        <color theme="0"/>
      </bottom>
      <diagonal/>
    </border>
    <border>
      <left style="thin">
        <color auto="1"/>
      </left>
      <right/>
      <top style="thin">
        <color auto="1"/>
      </top>
      <bottom style="thin">
        <color theme="0"/>
      </bottom>
      <diagonal/>
    </border>
    <border>
      <left/>
      <right/>
      <top style="thin">
        <color auto="1"/>
      </top>
      <bottom style="thin">
        <color theme="0"/>
      </bottom>
      <diagonal/>
    </border>
    <border>
      <left style="thin">
        <color rgb="FF0A0A44"/>
      </left>
      <right/>
      <top style="thin">
        <color theme="0"/>
      </top>
      <bottom style="thin">
        <color theme="0"/>
      </bottom>
      <diagonal/>
    </border>
    <border>
      <left style="thin">
        <color auto="1"/>
      </left>
      <right/>
      <top style="thin">
        <color theme="0"/>
      </top>
      <bottom style="thin">
        <color theme="0"/>
      </bottom>
      <diagonal/>
    </border>
    <border>
      <left style="thin">
        <color auto="1"/>
      </left>
      <right/>
      <top style="thin">
        <color theme="0"/>
      </top>
      <bottom style="thin">
        <color auto="1"/>
      </bottom>
      <diagonal/>
    </border>
    <border>
      <left/>
      <right/>
      <top style="thin">
        <color theme="0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theme="0"/>
      </bottom>
      <diagonal/>
    </border>
    <border>
      <left/>
      <right style="thin">
        <color auto="1"/>
      </right>
      <top style="thin">
        <color theme="0"/>
      </top>
      <bottom style="thin">
        <color auto="1"/>
      </bottom>
      <diagonal/>
    </border>
    <border>
      <left style="thin">
        <color theme="0"/>
      </left>
      <right/>
      <top style="thin">
        <color auto="1"/>
      </top>
      <bottom style="thin">
        <color theme="0"/>
      </bottom>
      <diagonal/>
    </border>
    <border>
      <left style="thin">
        <color rgb="FF0A0A44"/>
      </left>
      <right/>
      <top style="thin">
        <color auto="1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auto="1"/>
      </bottom>
      <diagonal/>
    </border>
    <border>
      <left style="thin">
        <color rgb="FF0A0A44"/>
      </left>
      <right/>
      <top style="thin">
        <color theme="0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/>
      </left>
      <right style="thin">
        <color theme="0"/>
      </right>
      <top style="thin">
        <color auto="1"/>
      </top>
      <bottom style="thin">
        <color auto="1"/>
      </bottom>
      <diagonal/>
    </border>
    <border>
      <left style="thin">
        <color theme="0"/>
      </left>
      <right/>
      <top style="thin">
        <color auto="1"/>
      </top>
      <bottom style="thin">
        <color auto="1"/>
      </bottom>
      <diagonal/>
    </border>
    <border>
      <left style="thin">
        <color rgb="FF0A0A44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theme="0" tint="-0.14996795556505021"/>
      </bottom>
      <diagonal/>
    </border>
    <border>
      <left style="thin">
        <color theme="0" tint="-0.14996795556505021"/>
      </left>
      <right/>
      <top/>
      <bottom/>
      <diagonal/>
    </border>
    <border>
      <left/>
      <right/>
      <top style="thin">
        <color theme="0" tint="-0.14996795556505021"/>
      </top>
      <bottom/>
      <diagonal/>
    </border>
    <border>
      <left/>
      <right style="thin">
        <color theme="0" tint="-0.14996795556505021"/>
      </right>
      <top/>
      <bottom style="thin">
        <color theme="0" tint="-0.14996795556505021"/>
      </bottom>
      <diagonal/>
    </border>
    <border>
      <left/>
      <right style="thin">
        <color theme="0"/>
      </right>
      <top style="thin">
        <color theme="0"/>
      </top>
      <bottom style="thin">
        <color theme="2" tint="-9.9917600024414813E-2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2" tint="-9.9917600024414813E-2"/>
      </bottom>
      <diagonal/>
    </border>
    <border>
      <left style="thin">
        <color theme="0"/>
      </left>
      <right/>
      <top/>
      <bottom style="thin">
        <color theme="0" tint="-0.14996795556505021"/>
      </bottom>
      <diagonal/>
    </border>
    <border>
      <left style="thin">
        <color theme="0"/>
      </left>
      <right/>
      <top style="thin">
        <color theme="0" tint="-0.14996795556505021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auto="1"/>
      </bottom>
      <diagonal/>
    </border>
    <border>
      <left style="thin">
        <color theme="0"/>
      </left>
      <right style="thin">
        <color rgb="FFFFFFFF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rgb="FFFFFFFF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rgb="FFFFFFFF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rgb="FFFFFFFF"/>
      </bottom>
      <diagonal/>
    </border>
    <border>
      <left style="thin">
        <color theme="0"/>
      </left>
      <right style="thin">
        <color rgb="FFFFFFFF"/>
      </right>
      <top/>
      <bottom style="thin">
        <color theme="0"/>
      </bottom>
      <diagonal/>
    </border>
    <border>
      <left/>
      <right style="thin">
        <color rgb="FFFFFFFF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auto="1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auto="1"/>
      </top>
      <bottom style="thin">
        <color auto="1"/>
      </bottom>
      <diagonal/>
    </border>
    <border>
      <left style="thin">
        <color rgb="FFFFFFFF"/>
      </left>
      <right style="thin">
        <color rgb="FF0A0A44"/>
      </right>
      <top style="thin">
        <color auto="1"/>
      </top>
      <bottom style="thin">
        <color auto="1"/>
      </bottom>
      <diagonal/>
    </border>
    <border>
      <left style="thin">
        <color rgb="FF0A0A44"/>
      </left>
      <right/>
      <top style="thin">
        <color auto="1"/>
      </top>
      <bottom style="thin">
        <color rgb="FFFFFFFF"/>
      </bottom>
      <diagonal/>
    </border>
    <border>
      <left/>
      <right/>
      <top style="thin">
        <color auto="1"/>
      </top>
      <bottom style="thin">
        <color rgb="FFFFFFFF"/>
      </bottom>
      <diagonal/>
    </border>
    <border>
      <left/>
      <right style="thin">
        <color auto="1"/>
      </right>
      <top style="thin">
        <color auto="1"/>
      </top>
      <bottom style="thin">
        <color rgb="FFFFFFFF"/>
      </bottom>
      <diagonal/>
    </border>
    <border>
      <left style="thin">
        <color auto="1"/>
      </left>
      <right/>
      <top style="thin">
        <color auto="1"/>
      </top>
      <bottom style="thin">
        <color rgb="FFFFFFFF"/>
      </bottom>
      <diagonal/>
    </border>
    <border>
      <left style="thin">
        <color theme="0"/>
      </left>
      <right style="thin">
        <color rgb="FFFFFFFF"/>
      </right>
      <top style="thin">
        <color theme="0"/>
      </top>
      <bottom style="thin">
        <color auto="1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 style="thin">
        <color theme="0"/>
      </right>
      <top style="thin">
        <color theme="0"/>
      </top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/>
      <top/>
      <bottom style="thin">
        <color theme="2" tint="-9.9948118533890809E-2"/>
      </bottom>
      <diagonal/>
    </border>
    <border>
      <left/>
      <right/>
      <top style="thin">
        <color theme="2" tint="-9.9948118533890809E-2"/>
      </top>
      <bottom/>
      <diagonal/>
    </border>
    <border>
      <left style="thin">
        <color theme="0"/>
      </left>
      <right/>
      <top/>
      <bottom style="thin">
        <color theme="2" tint="-9.9948118533890809E-2"/>
      </bottom>
      <diagonal/>
    </border>
    <border>
      <left style="thin">
        <color theme="0"/>
      </left>
      <right/>
      <top style="thin">
        <color theme="2" tint="-9.9948118533890809E-2"/>
      </top>
      <bottom/>
      <diagonal/>
    </border>
    <border>
      <left/>
      <right style="thin">
        <color theme="0"/>
      </right>
      <top style="thin">
        <color theme="0"/>
      </top>
      <bottom style="thin">
        <color theme="2" tint="-9.9948118533890809E-2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2" tint="-9.9948118533890809E-2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2">
    <xf numFmtId="0" fontId="0" fillId="0" borderId="0"/>
    <xf numFmtId="0" fontId="38" fillId="0" borderId="0"/>
  </cellStyleXfs>
  <cellXfs count="284">
    <xf numFmtId="0" fontId="0" fillId="0" borderId="0" xfId="0"/>
    <xf numFmtId="0" fontId="32" fillId="5" borderId="51" xfId="0" applyFont="1" applyFill="1" applyBorder="1" applyAlignment="1">
      <alignment horizontal="center" vertical="center"/>
    </xf>
    <xf numFmtId="0" fontId="32" fillId="5" borderId="46" xfId="0" applyFont="1" applyFill="1" applyBorder="1" applyAlignment="1">
      <alignment horizontal="center" vertical="center"/>
    </xf>
    <xf numFmtId="0" fontId="32" fillId="5" borderId="4" xfId="0" applyFont="1" applyFill="1" applyBorder="1" applyAlignment="1">
      <alignment horizontal="center" vertical="center"/>
    </xf>
    <xf numFmtId="0" fontId="32" fillId="5" borderId="50" xfId="0" applyFont="1" applyFill="1" applyBorder="1" applyAlignment="1">
      <alignment horizontal="center" vertical="center"/>
    </xf>
    <xf numFmtId="0" fontId="20" fillId="3" borderId="5" xfId="0" applyFont="1" applyFill="1" applyBorder="1" applyAlignment="1">
      <alignment horizontal="left" vertical="center" indent="1"/>
    </xf>
    <xf numFmtId="0" fontId="25" fillId="5" borderId="47" xfId="0" applyFont="1" applyFill="1" applyBorder="1" applyAlignment="1">
      <alignment horizontal="right" vertical="center"/>
    </xf>
    <xf numFmtId="0" fontId="20" fillId="3" borderId="48" xfId="0" applyFont="1" applyFill="1" applyBorder="1" applyAlignment="1">
      <alignment horizontal="left" vertical="center" indent="1"/>
    </xf>
    <xf numFmtId="0" fontId="20" fillId="3" borderId="48" xfId="0" applyFont="1" applyFill="1" applyBorder="1" applyAlignment="1">
      <alignment horizontal="left" vertical="center" wrapText="1" indent="1"/>
    </xf>
    <xf numFmtId="0" fontId="20" fillId="4" borderId="49" xfId="0" applyFont="1" applyFill="1" applyBorder="1" applyAlignment="1">
      <alignment horizontal="left" vertical="center"/>
    </xf>
    <xf numFmtId="0" fontId="30" fillId="5" borderId="48" xfId="0" applyFont="1" applyFill="1" applyBorder="1" applyAlignment="1">
      <alignment horizontal="center" vertical="center"/>
    </xf>
    <xf numFmtId="0" fontId="30" fillId="5" borderId="47" xfId="0" applyFont="1" applyFill="1" applyBorder="1" applyAlignment="1">
      <alignment horizontal="center" vertical="center"/>
    </xf>
    <xf numFmtId="0" fontId="30" fillId="5" borderId="46" xfId="0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/>
    <xf numFmtId="0" fontId="2" fillId="0" borderId="0" xfId="0" applyFont="1"/>
    <xf numFmtId="0" fontId="6" fillId="0" borderId="0" xfId="0" applyFont="1"/>
    <xf numFmtId="0" fontId="0" fillId="0" borderId="1" xfId="0" applyBorder="1"/>
    <xf numFmtId="164" fontId="7" fillId="0" borderId="0" xfId="0" applyNumberFormat="1" applyFont="1"/>
    <xf numFmtId="0" fontId="8" fillId="0" borderId="0" xfId="0" applyFont="1" applyAlignment="1">
      <alignment horizontal="right"/>
    </xf>
    <xf numFmtId="0" fontId="9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11" fillId="0" borderId="0" xfId="0" applyFont="1" applyAlignment="1">
      <alignment horizontal="center"/>
    </xf>
    <xf numFmtId="0" fontId="9" fillId="0" borderId="0" xfId="0" applyFont="1" applyAlignment="1">
      <alignment horizontal="left" vertical="top"/>
    </xf>
    <xf numFmtId="0" fontId="7" fillId="0" borderId="0" xfId="0" applyFont="1"/>
    <xf numFmtId="0" fontId="13" fillId="0" borderId="0" xfId="0" applyFont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14" fillId="0" borderId="7" xfId="0" applyFont="1" applyBorder="1"/>
    <xf numFmtId="0" fontId="15" fillId="0" borderId="7" xfId="0" applyFont="1" applyBorder="1"/>
    <xf numFmtId="0" fontId="18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0" fontId="21" fillId="0" borderId="0" xfId="0" applyFont="1"/>
    <xf numFmtId="0" fontId="22" fillId="0" borderId="0" xfId="0" applyFont="1" applyAlignment="1">
      <alignment horizontal="right"/>
    </xf>
    <xf numFmtId="0" fontId="23" fillId="2" borderId="4" xfId="0" applyFont="1" applyFill="1" applyBorder="1" applyAlignment="1">
      <alignment horizontal="left" vertical="center"/>
    </xf>
    <xf numFmtId="0" fontId="23" fillId="2" borderId="8" xfId="0" applyFont="1" applyFill="1" applyBorder="1" applyAlignment="1">
      <alignment horizontal="left" vertical="center"/>
    </xf>
    <xf numFmtId="0" fontId="7" fillId="0" borderId="1" xfId="0" applyFont="1" applyBorder="1"/>
    <xf numFmtId="0" fontId="12" fillId="0" borderId="1" xfId="0" applyFont="1" applyBorder="1"/>
    <xf numFmtId="0" fontId="24" fillId="0" borderId="0" xfId="0" applyFont="1"/>
    <xf numFmtId="0" fontId="22" fillId="3" borderId="16" xfId="0" applyFont="1" applyFill="1" applyBorder="1" applyAlignment="1">
      <alignment horizontal="left" vertical="center"/>
    </xf>
    <xf numFmtId="0" fontId="20" fillId="3" borderId="10" xfId="0" applyFont="1" applyFill="1" applyBorder="1" applyAlignment="1">
      <alignment horizontal="right" vertical="center"/>
    </xf>
    <xf numFmtId="0" fontId="20" fillId="4" borderId="4" xfId="0" applyFont="1" applyFill="1" applyBorder="1" applyAlignment="1">
      <alignment horizontal="left" vertical="center"/>
    </xf>
    <xf numFmtId="0" fontId="20" fillId="4" borderId="8" xfId="0" applyFont="1" applyFill="1" applyBorder="1" applyAlignment="1">
      <alignment horizontal="left" vertical="center"/>
    </xf>
    <xf numFmtId="0" fontId="20" fillId="2" borderId="4" xfId="0" applyFont="1" applyFill="1" applyBorder="1" applyAlignment="1">
      <alignment horizontal="left" vertical="center"/>
    </xf>
    <xf numFmtId="0" fontId="20" fillId="3" borderId="0" xfId="0" applyFont="1" applyFill="1" applyAlignment="1">
      <alignment horizontal="right" vertical="center"/>
    </xf>
    <xf numFmtId="0" fontId="17" fillId="0" borderId="0" xfId="0" applyFont="1" applyAlignment="1">
      <alignment vertical="center"/>
    </xf>
    <xf numFmtId="3" fontId="28" fillId="4" borderId="6" xfId="0" applyNumberFormat="1" applyFont="1" applyFill="1" applyBorder="1" applyAlignment="1">
      <alignment vertical="center"/>
    </xf>
    <xf numFmtId="3" fontId="28" fillId="0" borderId="6" xfId="0" applyNumberFormat="1" applyFont="1" applyBorder="1" applyAlignment="1">
      <alignment vertical="center"/>
    </xf>
    <xf numFmtId="3" fontId="29" fillId="3" borderId="12" xfId="0" applyNumberFormat="1" applyFont="1" applyFill="1" applyBorder="1" applyAlignment="1">
      <alignment horizontal="right" vertical="center"/>
    </xf>
    <xf numFmtId="3" fontId="29" fillId="3" borderId="4" xfId="0" applyNumberFormat="1" applyFont="1" applyFill="1" applyBorder="1" applyAlignment="1">
      <alignment horizontal="right" vertical="center"/>
    </xf>
    <xf numFmtId="3" fontId="28" fillId="4" borderId="12" xfId="0" applyNumberFormat="1" applyFont="1" applyFill="1" applyBorder="1" applyAlignment="1">
      <alignment horizontal="right" vertical="center"/>
    </xf>
    <xf numFmtId="3" fontId="28" fillId="4" borderId="8" xfId="0" applyNumberFormat="1" applyFont="1" applyFill="1" applyBorder="1" applyAlignment="1">
      <alignment horizontal="right" vertical="center"/>
    </xf>
    <xf numFmtId="3" fontId="28" fillId="4" borderId="4" xfId="0" applyNumberFormat="1" applyFont="1" applyFill="1" applyBorder="1" applyAlignment="1">
      <alignment horizontal="right" vertical="center"/>
    </xf>
    <xf numFmtId="3" fontId="28" fillId="4" borderId="10" xfId="0" applyNumberFormat="1" applyFont="1" applyFill="1" applyBorder="1" applyAlignment="1">
      <alignment horizontal="right" vertical="center"/>
    </xf>
    <xf numFmtId="3" fontId="28" fillId="4" borderId="6" xfId="0" applyNumberFormat="1" applyFont="1" applyFill="1" applyBorder="1" applyAlignment="1">
      <alignment horizontal="right" vertical="center"/>
    </xf>
    <xf numFmtId="3" fontId="28" fillId="0" borderId="4" xfId="0" applyNumberFormat="1" applyFont="1" applyBorder="1" applyAlignment="1">
      <alignment horizontal="right" vertical="center"/>
    </xf>
    <xf numFmtId="3" fontId="28" fillId="0" borderId="9" xfId="0" applyNumberFormat="1" applyFont="1" applyBorder="1" applyAlignment="1">
      <alignment horizontal="right" vertical="center"/>
    </xf>
    <xf numFmtId="3" fontId="28" fillId="0" borderId="8" xfId="0" applyNumberFormat="1" applyFont="1" applyBorder="1" applyAlignment="1">
      <alignment horizontal="right" vertical="center"/>
    </xf>
    <xf numFmtId="3" fontId="28" fillId="4" borderId="3" xfId="0" applyNumberFormat="1" applyFont="1" applyFill="1" applyBorder="1" applyAlignment="1">
      <alignment horizontal="right" vertical="center"/>
    </xf>
    <xf numFmtId="3" fontId="28" fillId="4" borderId="13" xfId="0" applyNumberFormat="1" applyFont="1" applyFill="1" applyBorder="1" applyAlignment="1">
      <alignment horizontal="right" vertical="center"/>
    </xf>
    <xf numFmtId="166" fontId="28" fillId="4" borderId="4" xfId="0" applyNumberFormat="1" applyFont="1" applyFill="1" applyBorder="1" applyAlignment="1">
      <alignment horizontal="right" vertical="center"/>
    </xf>
    <xf numFmtId="165" fontId="28" fillId="4" borderId="4" xfId="0" applyNumberFormat="1" applyFont="1" applyFill="1" applyBorder="1" applyAlignment="1">
      <alignment horizontal="right" vertical="center"/>
    </xf>
    <xf numFmtId="3" fontId="28" fillId="2" borderId="4" xfId="0" applyNumberFormat="1" applyFont="1" applyFill="1" applyBorder="1" applyAlignment="1">
      <alignment horizontal="right" vertical="center"/>
    </xf>
    <xf numFmtId="166" fontId="28" fillId="2" borderId="4" xfId="0" applyNumberFormat="1" applyFont="1" applyFill="1" applyBorder="1" applyAlignment="1">
      <alignment horizontal="right" vertical="center"/>
    </xf>
    <xf numFmtId="165" fontId="28" fillId="2" borderId="4" xfId="0" applyNumberFormat="1" applyFont="1" applyFill="1" applyBorder="1" applyAlignment="1">
      <alignment horizontal="right" vertical="center"/>
    </xf>
    <xf numFmtId="3" fontId="28" fillId="4" borderId="1" xfId="0" applyNumberFormat="1" applyFont="1" applyFill="1" applyBorder="1" applyAlignment="1">
      <alignment horizontal="right" vertical="center"/>
    </xf>
    <xf numFmtId="3" fontId="28" fillId="4" borderId="0" xfId="0" applyNumberFormat="1" applyFont="1" applyFill="1" applyAlignment="1">
      <alignment horizontal="right" vertical="center"/>
    </xf>
    <xf numFmtId="3" fontId="28" fillId="0" borderId="14" xfId="0" applyNumberFormat="1" applyFont="1" applyBorder="1" applyAlignment="1">
      <alignment horizontal="right" vertical="center"/>
    </xf>
    <xf numFmtId="3" fontId="28" fillId="0" borderId="1" xfId="0" applyNumberFormat="1" applyFont="1" applyBorder="1" applyAlignment="1">
      <alignment horizontal="right" vertical="center"/>
    </xf>
    <xf numFmtId="3" fontId="28" fillId="0" borderId="6" xfId="0" applyNumberFormat="1" applyFont="1" applyBorder="1" applyAlignment="1">
      <alignment horizontal="right" vertical="center"/>
    </xf>
    <xf numFmtId="3" fontId="28" fillId="0" borderId="0" xfId="0" applyNumberFormat="1" applyFont="1" applyAlignment="1">
      <alignment horizontal="right" vertical="center"/>
    </xf>
    <xf numFmtId="0" fontId="7" fillId="0" borderId="10" xfId="0" applyFont="1" applyBorder="1"/>
    <xf numFmtId="0" fontId="17" fillId="0" borderId="10" xfId="0" applyFont="1" applyBorder="1" applyAlignment="1">
      <alignment vertical="center"/>
    </xf>
    <xf numFmtId="164" fontId="22" fillId="0" borderId="0" xfId="0" applyNumberFormat="1" applyFont="1" applyAlignment="1">
      <alignment horizontal="right" vertical="center"/>
    </xf>
    <xf numFmtId="0" fontId="16" fillId="0" borderId="0" xfId="0" applyFont="1"/>
    <xf numFmtId="3" fontId="30" fillId="5" borderId="12" xfId="0" applyNumberFormat="1" applyFont="1" applyFill="1" applyBorder="1" applyAlignment="1">
      <alignment horizontal="right" vertical="center"/>
    </xf>
    <xf numFmtId="3" fontId="30" fillId="5" borderId="8" xfId="0" applyNumberFormat="1" applyFont="1" applyFill="1" applyBorder="1" applyAlignment="1">
      <alignment horizontal="right" vertical="center"/>
    </xf>
    <xf numFmtId="3" fontId="30" fillId="5" borderId="6" xfId="0" applyNumberFormat="1" applyFont="1" applyFill="1" applyBorder="1" applyAlignment="1">
      <alignment horizontal="right" vertical="center"/>
    </xf>
    <xf numFmtId="0" fontId="31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0" fontId="21" fillId="0" borderId="0" xfId="0" applyFont="1" applyAlignment="1">
      <alignment horizontal="left" vertical="center"/>
    </xf>
    <xf numFmtId="0" fontId="19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3" fontId="32" fillId="5" borderId="14" xfId="0" applyNumberFormat="1" applyFont="1" applyFill="1" applyBorder="1" applyAlignment="1">
      <alignment horizontal="right" vertical="center"/>
    </xf>
    <xf numFmtId="165" fontId="32" fillId="5" borderId="14" xfId="0" applyNumberFormat="1" applyFont="1" applyFill="1" applyBorder="1" applyAlignment="1">
      <alignment horizontal="right" vertical="center"/>
    </xf>
    <xf numFmtId="166" fontId="34" fillId="6" borderId="9" xfId="0" applyNumberFormat="1" applyFont="1" applyFill="1" applyBorder="1" applyAlignment="1">
      <alignment horizontal="right" vertical="center"/>
    </xf>
    <xf numFmtId="165" fontId="34" fillId="6" borderId="9" xfId="0" applyNumberFormat="1" applyFont="1" applyFill="1" applyBorder="1" applyAlignment="1">
      <alignment horizontal="right" vertical="center"/>
    </xf>
    <xf numFmtId="0" fontId="32" fillId="5" borderId="6" xfId="0" applyFont="1" applyFill="1" applyBorder="1" applyAlignment="1">
      <alignment horizontal="center" vertical="center"/>
    </xf>
    <xf numFmtId="165" fontId="34" fillId="6" borderId="17" xfId="0" applyNumberFormat="1" applyFont="1" applyFill="1" applyBorder="1" applyAlignment="1">
      <alignment horizontal="right" vertical="center"/>
    </xf>
    <xf numFmtId="0" fontId="33" fillId="0" borderId="8" xfId="0" applyFont="1" applyBorder="1" applyAlignment="1">
      <alignment vertical="center"/>
    </xf>
    <xf numFmtId="3" fontId="34" fillId="0" borderId="18" xfId="0" applyNumberFormat="1" applyFont="1" applyBorder="1" applyAlignment="1">
      <alignment horizontal="right" vertical="center"/>
    </xf>
    <xf numFmtId="3" fontId="34" fillId="0" borderId="19" xfId="0" applyNumberFormat="1" applyFont="1" applyBorder="1" applyAlignment="1">
      <alignment horizontal="right" vertical="center"/>
    </xf>
    <xf numFmtId="3" fontId="34" fillId="0" borderId="20" xfId="0" applyNumberFormat="1" applyFont="1" applyBorder="1" applyAlignment="1">
      <alignment horizontal="right" vertical="center"/>
    </xf>
    <xf numFmtId="3" fontId="34" fillId="0" borderId="9" xfId="0" applyNumberFormat="1" applyFont="1" applyBorder="1" applyAlignment="1">
      <alignment horizontal="right" vertical="center"/>
    </xf>
    <xf numFmtId="3" fontId="34" fillId="0" borderId="21" xfId="0" applyNumberFormat="1" applyFont="1" applyBorder="1" applyAlignment="1">
      <alignment horizontal="right" vertical="center"/>
    </xf>
    <xf numFmtId="3" fontId="34" fillId="0" borderId="22" xfId="0" applyNumberFormat="1" applyFont="1" applyBorder="1" applyAlignment="1">
      <alignment horizontal="right" vertical="center"/>
    </xf>
    <xf numFmtId="3" fontId="34" fillId="0" borderId="23" xfId="0" applyNumberFormat="1" applyFont="1" applyBorder="1" applyAlignment="1">
      <alignment horizontal="right" vertical="center"/>
    </xf>
    <xf numFmtId="166" fontId="34" fillId="6" borderId="19" xfId="0" applyNumberFormat="1" applyFont="1" applyFill="1" applyBorder="1" applyAlignment="1">
      <alignment horizontal="right" vertical="center"/>
    </xf>
    <xf numFmtId="165" fontId="34" fillId="6" borderId="24" xfId="0" applyNumberFormat="1" applyFont="1" applyFill="1" applyBorder="1" applyAlignment="1">
      <alignment horizontal="right" vertical="center"/>
    </xf>
    <xf numFmtId="166" fontId="34" fillId="6" borderId="23" xfId="0" applyNumberFormat="1" applyFont="1" applyFill="1" applyBorder="1" applyAlignment="1">
      <alignment horizontal="right" vertical="center"/>
    </xf>
    <xf numFmtId="165" fontId="34" fillId="6" borderId="25" xfId="0" applyNumberFormat="1" applyFont="1" applyFill="1" applyBorder="1" applyAlignment="1">
      <alignment horizontal="right" vertical="center"/>
    </xf>
    <xf numFmtId="0" fontId="33" fillId="0" borderId="26" xfId="0" applyFont="1" applyBorder="1" applyAlignment="1">
      <alignment vertical="center"/>
    </xf>
    <xf numFmtId="3" fontId="34" fillId="0" borderId="27" xfId="0" applyNumberFormat="1" applyFont="1" applyBorder="1" applyAlignment="1">
      <alignment horizontal="right" vertical="center"/>
    </xf>
    <xf numFmtId="165" fontId="34" fillId="6" borderId="19" xfId="0" applyNumberFormat="1" applyFont="1" applyFill="1" applyBorder="1" applyAlignment="1">
      <alignment horizontal="right" vertical="center"/>
    </xf>
    <xf numFmtId="0" fontId="33" fillId="0" borderId="28" xfId="0" applyFont="1" applyBorder="1" applyAlignment="1">
      <alignment vertical="center"/>
    </xf>
    <xf numFmtId="3" fontId="34" fillId="0" borderId="29" xfId="0" applyNumberFormat="1" applyFont="1" applyBorder="1" applyAlignment="1">
      <alignment horizontal="right" vertical="center"/>
    </xf>
    <xf numFmtId="165" fontId="34" fillId="6" borderId="23" xfId="0" applyNumberFormat="1" applyFont="1" applyFill="1" applyBorder="1" applyAlignment="1">
      <alignment horizontal="right" vertical="center"/>
    </xf>
    <xf numFmtId="0" fontId="33" fillId="0" borderId="28" xfId="0" applyFont="1" applyBorder="1" applyAlignment="1">
      <alignment horizontal="left" vertical="center"/>
    </xf>
    <xf numFmtId="166" fontId="34" fillId="6" borderId="30" xfId="0" applyNumberFormat="1" applyFont="1" applyFill="1" applyBorder="1" applyAlignment="1">
      <alignment horizontal="right" vertical="center"/>
    </xf>
    <xf numFmtId="165" fontId="34" fillId="6" borderId="30" xfId="0" applyNumberFormat="1" applyFont="1" applyFill="1" applyBorder="1" applyAlignment="1">
      <alignment horizontal="right" vertical="center"/>
    </xf>
    <xf numFmtId="165" fontId="34" fillId="6" borderId="31" xfId="0" applyNumberFormat="1" applyFont="1" applyFill="1" applyBorder="1" applyAlignment="1">
      <alignment horizontal="right" vertical="center"/>
    </xf>
    <xf numFmtId="0" fontId="33" fillId="3" borderId="32" xfId="0" applyFont="1" applyFill="1" applyBorder="1" applyAlignment="1">
      <alignment horizontal="left" vertical="center" wrapText="1"/>
    </xf>
    <xf numFmtId="0" fontId="35" fillId="0" borderId="0" xfId="0" applyFont="1" applyAlignment="1">
      <alignment horizontal="right" vertical="center"/>
    </xf>
    <xf numFmtId="0" fontId="36" fillId="0" borderId="0" xfId="0" applyFont="1" applyAlignment="1">
      <alignment vertical="center"/>
    </xf>
    <xf numFmtId="3" fontId="34" fillId="4" borderId="9" xfId="0" applyNumberFormat="1" applyFont="1" applyFill="1" applyBorder="1" applyAlignment="1">
      <alignment horizontal="right" vertical="center"/>
    </xf>
    <xf numFmtId="0" fontId="33" fillId="4" borderId="8" xfId="0" applyFont="1" applyFill="1" applyBorder="1" applyAlignment="1">
      <alignment vertical="center"/>
    </xf>
    <xf numFmtId="3" fontId="34" fillId="4" borderId="20" xfId="0" applyNumberFormat="1" applyFont="1" applyFill="1" applyBorder="1" applyAlignment="1">
      <alignment horizontal="right" vertical="center"/>
    </xf>
    <xf numFmtId="0" fontId="33" fillId="4" borderId="26" xfId="0" applyFont="1" applyFill="1" applyBorder="1" applyAlignment="1">
      <alignment vertical="center"/>
    </xf>
    <xf numFmtId="3" fontId="34" fillId="4" borderId="27" xfId="0" applyNumberFormat="1" applyFont="1" applyFill="1" applyBorder="1" applyAlignment="1">
      <alignment horizontal="right" vertical="center"/>
    </xf>
    <xf numFmtId="3" fontId="34" fillId="4" borderId="19" xfId="0" applyNumberFormat="1" applyFont="1" applyFill="1" applyBorder="1" applyAlignment="1">
      <alignment horizontal="right" vertical="center"/>
    </xf>
    <xf numFmtId="0" fontId="33" fillId="4" borderId="28" xfId="0" applyFont="1" applyFill="1" applyBorder="1" applyAlignment="1">
      <alignment vertical="center"/>
    </xf>
    <xf numFmtId="3" fontId="34" fillId="4" borderId="29" xfId="0" applyNumberFormat="1" applyFont="1" applyFill="1" applyBorder="1" applyAlignment="1">
      <alignment horizontal="right" vertical="center"/>
    </xf>
    <xf numFmtId="3" fontId="34" fillId="4" borderId="23" xfId="0" applyNumberFormat="1" applyFont="1" applyFill="1" applyBorder="1" applyAlignment="1">
      <alignment horizontal="right" vertical="center"/>
    </xf>
    <xf numFmtId="0" fontId="33" fillId="4" borderId="33" xfId="0" applyFont="1" applyFill="1" applyBorder="1" applyAlignment="1">
      <alignment vertical="center"/>
    </xf>
    <xf numFmtId="3" fontId="34" fillId="4" borderId="34" xfId="0" applyNumberFormat="1" applyFont="1" applyFill="1" applyBorder="1" applyAlignment="1">
      <alignment horizontal="right" vertical="center"/>
    </xf>
    <xf numFmtId="3" fontId="34" fillId="4" borderId="30" xfId="0" applyNumberFormat="1" applyFont="1" applyFill="1" applyBorder="1" applyAlignment="1">
      <alignment horizontal="right" vertical="center"/>
    </xf>
    <xf numFmtId="0" fontId="33" fillId="4" borderId="8" xfId="0" applyFont="1" applyFill="1" applyBorder="1" applyAlignment="1">
      <alignment horizontal="left" vertical="center"/>
    </xf>
    <xf numFmtId="3" fontId="34" fillId="4" borderId="21" xfId="0" applyNumberFormat="1" applyFont="1" applyFill="1" applyBorder="1" applyAlignment="1">
      <alignment horizontal="right" vertical="center"/>
    </xf>
    <xf numFmtId="3" fontId="34" fillId="4" borderId="18" xfId="0" applyNumberFormat="1" applyFont="1" applyFill="1" applyBorder="1" applyAlignment="1">
      <alignment horizontal="right" vertical="center"/>
    </xf>
    <xf numFmtId="3" fontId="34" fillId="4" borderId="22" xfId="0" applyNumberFormat="1" applyFont="1" applyFill="1" applyBorder="1" applyAlignment="1">
      <alignment horizontal="right" vertical="center"/>
    </xf>
    <xf numFmtId="3" fontId="34" fillId="4" borderId="35" xfId="0" applyNumberFormat="1" applyFont="1" applyFill="1" applyBorder="1" applyAlignment="1">
      <alignment horizontal="right" vertical="center"/>
    </xf>
    <xf numFmtId="0" fontId="0" fillId="0" borderId="36" xfId="0" applyBorder="1"/>
    <xf numFmtId="0" fontId="0" fillId="6" borderId="0" xfId="0" applyFill="1"/>
    <xf numFmtId="0" fontId="0" fillId="0" borderId="37" xfId="0" applyBorder="1"/>
    <xf numFmtId="0" fontId="0" fillId="0" borderId="38" xfId="0" applyBorder="1"/>
    <xf numFmtId="0" fontId="0" fillId="0" borderId="39" xfId="0" applyBorder="1"/>
    <xf numFmtId="0" fontId="0" fillId="0" borderId="40" xfId="0" applyBorder="1"/>
    <xf numFmtId="0" fontId="0" fillId="0" borderId="0" xfId="0" applyAlignment="1">
      <alignment horizontal="left"/>
    </xf>
    <xf numFmtId="0" fontId="37" fillId="0" borderId="0" xfId="0" applyFont="1"/>
    <xf numFmtId="168" fontId="30" fillId="5" borderId="10" xfId="0" applyNumberFormat="1" applyFont="1" applyFill="1" applyBorder="1" applyAlignment="1">
      <alignment horizontal="right" vertical="center"/>
    </xf>
    <xf numFmtId="167" fontId="28" fillId="4" borderId="6" xfId="0" applyNumberFormat="1" applyFont="1" applyFill="1" applyBorder="1" applyAlignment="1">
      <alignment horizontal="right" vertical="center"/>
    </xf>
    <xf numFmtId="167" fontId="28" fillId="4" borderId="4" xfId="0" applyNumberFormat="1" applyFont="1" applyFill="1" applyBorder="1" applyAlignment="1">
      <alignment horizontal="right" vertical="center"/>
    </xf>
    <xf numFmtId="167" fontId="28" fillId="0" borderId="3" xfId="0" applyNumberFormat="1" applyFont="1" applyBorder="1" applyAlignment="1">
      <alignment horizontal="right" vertical="center"/>
    </xf>
    <xf numFmtId="167" fontId="28" fillId="0" borderId="1" xfId="0" applyNumberFormat="1" applyFont="1" applyBorder="1" applyAlignment="1">
      <alignment horizontal="right" vertical="center"/>
    </xf>
    <xf numFmtId="167" fontId="29" fillId="3" borderId="6" xfId="0" applyNumberFormat="1" applyFont="1" applyFill="1" applyBorder="1" applyAlignment="1">
      <alignment horizontal="right" vertical="center"/>
    </xf>
    <xf numFmtId="167" fontId="28" fillId="4" borderId="5" xfId="0" applyNumberFormat="1" applyFont="1" applyFill="1" applyBorder="1" applyAlignment="1">
      <alignment horizontal="right" vertical="center"/>
    </xf>
    <xf numFmtId="167" fontId="28" fillId="0" borderId="7" xfId="0" applyNumberFormat="1" applyFont="1" applyBorder="1" applyAlignment="1">
      <alignment horizontal="right" vertical="center"/>
    </xf>
    <xf numFmtId="0" fontId="20" fillId="4" borderId="3" xfId="0" applyFont="1" applyFill="1" applyBorder="1" applyAlignment="1">
      <alignment horizontal="left" vertical="center"/>
    </xf>
    <xf numFmtId="0" fontId="0" fillId="0" borderId="41" xfId="0" applyBorder="1"/>
    <xf numFmtId="0" fontId="0" fillId="0" borderId="42" xfId="0" applyBorder="1"/>
    <xf numFmtId="0" fontId="27" fillId="0" borderId="0" xfId="0" applyFont="1"/>
    <xf numFmtId="0" fontId="0" fillId="0" borderId="36" xfId="0" applyBorder="1" applyAlignment="1">
      <alignment horizontal="left"/>
    </xf>
    <xf numFmtId="3" fontId="25" fillId="5" borderId="0" xfId="0" applyNumberFormat="1" applyFont="1" applyFill="1" applyAlignment="1">
      <alignment horizontal="right" vertical="center"/>
    </xf>
    <xf numFmtId="0" fontId="30" fillId="5" borderId="1" xfId="0" applyFont="1" applyFill="1" applyBorder="1" applyAlignment="1">
      <alignment horizontal="center" vertical="center"/>
    </xf>
    <xf numFmtId="0" fontId="20" fillId="4" borderId="11" xfId="0" applyFont="1" applyFill="1" applyBorder="1" applyAlignment="1">
      <alignment horizontal="left" vertical="center"/>
    </xf>
    <xf numFmtId="0" fontId="30" fillId="5" borderId="10" xfId="0" applyFont="1" applyFill="1" applyBorder="1" applyAlignment="1">
      <alignment horizontal="left" vertical="center" indent="1"/>
    </xf>
    <xf numFmtId="3" fontId="20" fillId="3" borderId="4" xfId="0" applyNumberFormat="1" applyFont="1" applyFill="1" applyBorder="1" applyAlignment="1">
      <alignment horizontal="right" vertical="center"/>
    </xf>
    <xf numFmtId="3" fontId="20" fillId="3" borderId="6" xfId="0" applyNumberFormat="1" applyFont="1" applyFill="1" applyBorder="1" applyAlignment="1">
      <alignment horizontal="right" vertical="center"/>
    </xf>
    <xf numFmtId="3" fontId="20" fillId="3" borderId="12" xfId="0" applyNumberFormat="1" applyFont="1" applyFill="1" applyBorder="1" applyAlignment="1">
      <alignment horizontal="right" vertical="center"/>
    </xf>
    <xf numFmtId="0" fontId="27" fillId="0" borderId="9" xfId="0" applyFont="1" applyBorder="1" applyAlignment="1">
      <alignment vertical="center"/>
    </xf>
    <xf numFmtId="0" fontId="26" fillId="0" borderId="7" xfId="0" applyFont="1" applyBorder="1" applyAlignment="1">
      <alignment vertical="center"/>
    </xf>
    <xf numFmtId="0" fontId="28" fillId="0" borderId="8" xfId="0" applyFont="1" applyBorder="1" applyAlignment="1">
      <alignment horizontal="right" vertical="center"/>
    </xf>
    <xf numFmtId="0" fontId="27" fillId="0" borderId="4" xfId="0" applyFont="1" applyBorder="1" applyAlignment="1">
      <alignment horizontal="left" vertical="center"/>
    </xf>
    <xf numFmtId="0" fontId="30" fillId="5" borderId="4" xfId="0" applyFont="1" applyFill="1" applyBorder="1" applyAlignment="1">
      <alignment horizontal="center" vertical="center"/>
    </xf>
    <xf numFmtId="3" fontId="28" fillId="4" borderId="4" xfId="0" applyNumberFormat="1" applyFont="1" applyFill="1" applyBorder="1" applyAlignment="1">
      <alignment vertical="center"/>
    </xf>
    <xf numFmtId="0" fontId="7" fillId="0" borderId="43" xfId="0" applyFont="1" applyBorder="1"/>
    <xf numFmtId="0" fontId="28" fillId="0" borderId="11" xfId="0" applyFont="1" applyBorder="1" applyAlignment="1">
      <alignment horizontal="right" vertical="center"/>
    </xf>
    <xf numFmtId="0" fontId="28" fillId="0" borderId="4" xfId="0" applyFont="1" applyBorder="1" applyAlignment="1">
      <alignment horizontal="right" vertical="center"/>
    </xf>
    <xf numFmtId="0" fontId="28" fillId="0" borderId="4" xfId="0" applyFont="1" applyBorder="1" applyAlignment="1">
      <alignment vertical="center"/>
    </xf>
    <xf numFmtId="0" fontId="30" fillId="5" borderId="7" xfId="0" applyFont="1" applyFill="1" applyBorder="1" applyAlignment="1">
      <alignment horizontal="center" vertical="center"/>
    </xf>
    <xf numFmtId="0" fontId="7" fillId="0" borderId="44" xfId="0" applyFont="1" applyBorder="1"/>
    <xf numFmtId="3" fontId="25" fillId="5" borderId="8" xfId="0" applyNumberFormat="1" applyFont="1" applyFill="1" applyBorder="1" applyAlignment="1">
      <alignment horizontal="right" vertical="center"/>
    </xf>
    <xf numFmtId="167" fontId="25" fillId="5" borderId="5" xfId="0" applyNumberFormat="1" applyFont="1" applyFill="1" applyBorder="1" applyAlignment="1">
      <alignment horizontal="right" vertical="center"/>
    </xf>
    <xf numFmtId="3" fontId="25" fillId="5" borderId="4" xfId="0" applyNumberFormat="1" applyFont="1" applyFill="1" applyBorder="1" applyAlignment="1">
      <alignment vertical="center"/>
    </xf>
    <xf numFmtId="3" fontId="32" fillId="5" borderId="6" xfId="0" applyNumberFormat="1" applyFont="1" applyFill="1" applyBorder="1" applyAlignment="1">
      <alignment horizontal="right" vertical="center"/>
    </xf>
    <xf numFmtId="165" fontId="32" fillId="5" borderId="6" xfId="0" applyNumberFormat="1" applyFont="1" applyFill="1" applyBorder="1" applyAlignment="1">
      <alignment horizontal="right" vertical="center"/>
    </xf>
    <xf numFmtId="168" fontId="30" fillId="5" borderId="8" xfId="0" applyNumberFormat="1" applyFont="1" applyFill="1" applyBorder="1" applyAlignment="1">
      <alignment horizontal="right" vertical="center"/>
    </xf>
    <xf numFmtId="3" fontId="30" fillId="5" borderId="4" xfId="0" applyNumberFormat="1" applyFont="1" applyFill="1" applyBorder="1" applyAlignment="1">
      <alignment horizontal="right" vertical="center"/>
    </xf>
    <xf numFmtId="0" fontId="30" fillId="5" borderId="7" xfId="0" applyFont="1" applyFill="1" applyBorder="1" applyAlignment="1">
      <alignment horizontal="left" vertical="center" indent="1"/>
    </xf>
    <xf numFmtId="0" fontId="32" fillId="5" borderId="45" xfId="0" applyFont="1" applyFill="1" applyBorder="1" applyAlignment="1">
      <alignment horizontal="center" vertical="center"/>
    </xf>
    <xf numFmtId="0" fontId="33" fillId="3" borderId="53" xfId="0" applyFont="1" applyFill="1" applyBorder="1" applyAlignment="1">
      <alignment horizontal="left" vertical="center" wrapText="1"/>
    </xf>
    <xf numFmtId="0" fontId="33" fillId="2" borderId="54" xfId="0" applyFont="1" applyFill="1" applyBorder="1" applyAlignment="1">
      <alignment horizontal="left" vertical="center" wrapText="1"/>
    </xf>
    <xf numFmtId="3" fontId="34" fillId="2" borderId="55" xfId="0" applyNumberFormat="1" applyFont="1" applyFill="1" applyBorder="1" applyAlignment="1">
      <alignment horizontal="right" vertical="center" wrapText="1"/>
    </xf>
    <xf numFmtId="3" fontId="34" fillId="2" borderId="56" xfId="0" applyNumberFormat="1" applyFont="1" applyFill="1" applyBorder="1" applyAlignment="1">
      <alignment horizontal="right" vertical="center" wrapText="1"/>
    </xf>
    <xf numFmtId="166" fontId="34" fillId="2" borderId="30" xfId="0" applyNumberFormat="1" applyFont="1" applyFill="1" applyBorder="1" applyAlignment="1">
      <alignment horizontal="right" vertical="center" wrapText="1"/>
    </xf>
    <xf numFmtId="165" fontId="34" fillId="2" borderId="57" xfId="0" applyNumberFormat="1" applyFont="1" applyFill="1" applyBorder="1" applyAlignment="1">
      <alignment horizontal="right" vertical="center" wrapText="1"/>
    </xf>
    <xf numFmtId="3" fontId="34" fillId="2" borderId="58" xfId="0" applyNumberFormat="1" applyFont="1" applyFill="1" applyBorder="1" applyAlignment="1">
      <alignment horizontal="right" vertical="center" wrapText="1"/>
    </xf>
    <xf numFmtId="0" fontId="22" fillId="0" borderId="60" xfId="0" applyFont="1" applyBorder="1" applyAlignment="1">
      <alignment horizontal="left" vertical="center" wrapText="1" indent="1"/>
    </xf>
    <xf numFmtId="3" fontId="21" fillId="0" borderId="61" xfId="0" applyNumberFormat="1" applyFont="1" applyBorder="1" applyAlignment="1">
      <alignment horizontal="right" vertical="center" wrapText="1"/>
    </xf>
    <xf numFmtId="168" fontId="21" fillId="0" borderId="61" xfId="0" applyNumberFormat="1" applyFont="1" applyBorder="1" applyAlignment="1">
      <alignment horizontal="right" vertical="center" wrapText="1"/>
    </xf>
    <xf numFmtId="0" fontId="33" fillId="3" borderId="45" xfId="0" applyFont="1" applyFill="1" applyBorder="1" applyAlignment="1">
      <alignment horizontal="left" vertical="center" wrapText="1"/>
    </xf>
    <xf numFmtId="0" fontId="33" fillId="3" borderId="32" xfId="0" applyFont="1" applyFill="1" applyBorder="1" applyAlignment="1">
      <alignment horizontal="left" vertical="center" wrapText="1"/>
    </xf>
    <xf numFmtId="0" fontId="33" fillId="3" borderId="52" xfId="0" applyFont="1" applyFill="1" applyBorder="1" applyAlignment="1">
      <alignment horizontal="left" vertical="center" wrapText="1"/>
    </xf>
    <xf numFmtId="0" fontId="32" fillId="5" borderId="47" xfId="0" applyFont="1" applyFill="1" applyBorder="1" applyAlignment="1">
      <alignment horizontal="right" vertical="center"/>
    </xf>
    <xf numFmtId="0" fontId="32" fillId="5" borderId="59" xfId="0" applyFont="1" applyFill="1" applyBorder="1" applyAlignment="1">
      <alignment horizontal="center" vertical="center"/>
    </xf>
    <xf numFmtId="0" fontId="30" fillId="5" borderId="5" xfId="0" applyFont="1" applyFill="1" applyBorder="1" applyAlignment="1">
      <alignment horizontal="center" vertical="center"/>
    </xf>
    <xf numFmtId="0" fontId="30" fillId="5" borderId="62" xfId="0" applyFont="1" applyFill="1" applyBorder="1" applyAlignment="1">
      <alignment horizontal="center" vertical="center"/>
    </xf>
    <xf numFmtId="0" fontId="38" fillId="0" borderId="2" xfId="1" applyBorder="1"/>
    <xf numFmtId="0" fontId="38" fillId="0" borderId="3" xfId="1" applyBorder="1"/>
    <xf numFmtId="0" fontId="38" fillId="0" borderId="4" xfId="1" applyBorder="1"/>
    <xf numFmtId="0" fontId="38" fillId="0" borderId="5" xfId="1" applyBorder="1"/>
    <xf numFmtId="0" fontId="38" fillId="0" borderId="0" xfId="1"/>
    <xf numFmtId="0" fontId="38" fillId="0" borderId="6" xfId="1" applyBorder="1"/>
    <xf numFmtId="0" fontId="38" fillId="0" borderId="7" xfId="1" applyBorder="1"/>
    <xf numFmtId="0" fontId="38" fillId="0" borderId="8" xfId="1" applyBorder="1"/>
    <xf numFmtId="0" fontId="38" fillId="0" borderId="9" xfId="1" applyBorder="1"/>
    <xf numFmtId="0" fontId="38" fillId="0" borderId="10" xfId="1" applyBorder="1"/>
    <xf numFmtId="0" fontId="38" fillId="0" borderId="11" xfId="1" applyBorder="1"/>
    <xf numFmtId="0" fontId="38" fillId="0" borderId="1" xfId="1" applyBorder="1"/>
    <xf numFmtId="0" fontId="38" fillId="0" borderId="12" xfId="1" applyBorder="1"/>
    <xf numFmtId="0" fontId="38" fillId="0" borderId="13" xfId="1" applyBorder="1"/>
    <xf numFmtId="0" fontId="38" fillId="0" borderId="14" xfId="1" applyBorder="1"/>
    <xf numFmtId="0" fontId="38" fillId="0" borderId="15" xfId="1" applyBorder="1"/>
    <xf numFmtId="0" fontId="14" fillId="0" borderId="7" xfId="1" applyFont="1" applyBorder="1"/>
    <xf numFmtId="0" fontId="15" fillId="0" borderId="7" xfId="1" applyFont="1" applyBorder="1"/>
    <xf numFmtId="0" fontId="38" fillId="0" borderId="41" xfId="1" applyBorder="1"/>
    <xf numFmtId="0" fontId="38" fillId="0" borderId="42" xfId="1" applyBorder="1"/>
    <xf numFmtId="0" fontId="27" fillId="0" borderId="0" xfId="1" applyFont="1"/>
    <xf numFmtId="0" fontId="30" fillId="5" borderId="15" xfId="0" applyFont="1" applyFill="1" applyBorder="1" applyAlignment="1">
      <alignment horizontal="center" vertical="center"/>
    </xf>
    <xf numFmtId="0" fontId="30" fillId="5" borderId="11" xfId="0" applyFont="1" applyFill="1" applyBorder="1" applyAlignment="1">
      <alignment horizontal="center" vertical="center"/>
    </xf>
    <xf numFmtId="0" fontId="30" fillId="5" borderId="6" xfId="0" applyFont="1" applyFill="1" applyBorder="1" applyAlignment="1">
      <alignment horizontal="center" vertical="center"/>
    </xf>
    <xf numFmtId="0" fontId="22" fillId="0" borderId="63" xfId="0" applyFont="1" applyBorder="1" applyAlignment="1">
      <alignment horizontal="left" vertical="center" wrapText="1" indent="1"/>
    </xf>
    <xf numFmtId="3" fontId="21" fillId="0" borderId="64" xfId="0" applyNumberFormat="1" applyFont="1" applyBorder="1" applyAlignment="1">
      <alignment horizontal="right" vertical="center" wrapText="1"/>
    </xf>
    <xf numFmtId="168" fontId="21" fillId="0" borderId="64" xfId="0" applyNumberFormat="1" applyFont="1" applyBorder="1" applyAlignment="1">
      <alignment horizontal="right" vertical="center" wrapText="1"/>
    </xf>
    <xf numFmtId="0" fontId="21" fillId="0" borderId="1" xfId="0" applyFont="1" applyBorder="1"/>
    <xf numFmtId="0" fontId="30" fillId="5" borderId="0" xfId="0" applyFont="1" applyFill="1" applyAlignment="1">
      <alignment horizontal="left" vertical="center" indent="1"/>
    </xf>
    <xf numFmtId="3" fontId="30" fillId="5" borderId="1" xfId="0" applyNumberFormat="1" applyFont="1" applyFill="1" applyBorder="1" applyAlignment="1">
      <alignment horizontal="right" vertical="center"/>
    </xf>
    <xf numFmtId="168" fontId="30" fillId="5" borderId="14" xfId="0" applyNumberFormat="1" applyFont="1" applyFill="1" applyBorder="1" applyAlignment="1">
      <alignment horizontal="right" vertical="center"/>
    </xf>
    <xf numFmtId="0" fontId="0" fillId="0" borderId="65" xfId="0" applyBorder="1"/>
    <xf numFmtId="0" fontId="0" fillId="0" borderId="66" xfId="0" applyBorder="1"/>
    <xf numFmtId="0" fontId="21" fillId="0" borderId="67" xfId="0" applyFont="1" applyBorder="1"/>
    <xf numFmtId="0" fontId="0" fillId="0" borderId="68" xfId="0" applyBorder="1"/>
    <xf numFmtId="0" fontId="0" fillId="0" borderId="0" xfId="0" applyAlignment="1">
      <alignment vertical="center"/>
    </xf>
    <xf numFmtId="0" fontId="0" fillId="0" borderId="0" xfId="0" applyAlignment="1">
      <alignment horizontal="left" indent="1"/>
    </xf>
    <xf numFmtId="0" fontId="0" fillId="0" borderId="69" xfId="0" applyBorder="1"/>
    <xf numFmtId="0" fontId="0" fillId="0" borderId="70" xfId="0" applyBorder="1"/>
    <xf numFmtId="0" fontId="40" fillId="0" borderId="0" xfId="0" applyFont="1" applyAlignment="1">
      <alignment vertical="center"/>
    </xf>
    <xf numFmtId="0" fontId="27" fillId="2" borderId="0" xfId="0" applyFont="1" applyFill="1"/>
    <xf numFmtId="0" fontId="41" fillId="0" borderId="0" xfId="0" applyFont="1"/>
    <xf numFmtId="2" fontId="24" fillId="0" borderId="0" xfId="0" applyNumberFormat="1" applyFont="1"/>
    <xf numFmtId="0" fontId="19" fillId="0" borderId="0" xfId="0" applyFont="1"/>
    <xf numFmtId="0" fontId="42" fillId="2" borderId="0" xfId="0" quotePrefix="1" applyFont="1" applyFill="1" applyAlignment="1">
      <alignment horizontal="right"/>
    </xf>
    <xf numFmtId="0" fontId="43" fillId="0" borderId="0" xfId="0" applyFont="1"/>
    <xf numFmtId="0" fontId="43" fillId="0" borderId="0" xfId="0" applyFont="1" applyAlignment="1">
      <alignment horizontal="center"/>
    </xf>
    <xf numFmtId="3" fontId="41" fillId="0" borderId="0" xfId="0" applyNumberFormat="1" applyFont="1"/>
    <xf numFmtId="0" fontId="0" fillId="2" borderId="0" xfId="0" applyFill="1" applyAlignment="1">
      <alignment horizontal="left" vertical="center"/>
    </xf>
    <xf numFmtId="0" fontId="0" fillId="2" borderId="0" xfId="0" applyFill="1" applyAlignment="1">
      <alignment vertical="center"/>
    </xf>
    <xf numFmtId="0" fontId="24" fillId="6" borderId="0" xfId="0" applyFont="1" applyFill="1" applyAlignment="1">
      <alignment vertical="center"/>
    </xf>
    <xf numFmtId="0" fontId="24" fillId="0" borderId="0" xfId="0" applyFont="1" applyAlignment="1">
      <alignment vertical="center"/>
    </xf>
    <xf numFmtId="10" fontId="24" fillId="0" borderId="0" xfId="0" applyNumberFormat="1" applyFont="1" applyAlignment="1">
      <alignment vertical="center"/>
    </xf>
    <xf numFmtId="0" fontId="44" fillId="2" borderId="0" xfId="0" applyFont="1" applyFill="1" applyAlignment="1">
      <alignment horizontal="center" vertical="center"/>
    </xf>
    <xf numFmtId="0" fontId="39" fillId="0" borderId="0" xfId="0" applyFont="1" applyAlignment="1">
      <alignment vertical="center"/>
    </xf>
    <xf numFmtId="0" fontId="39" fillId="0" borderId="0" xfId="0" applyFont="1" applyAlignment="1">
      <alignment horizontal="center" vertical="center"/>
    </xf>
    <xf numFmtId="0" fontId="24" fillId="6" borderId="71" xfId="0" applyFont="1" applyFill="1" applyBorder="1" applyAlignment="1">
      <alignment vertical="center"/>
    </xf>
    <xf numFmtId="0" fontId="24" fillId="6" borderId="72" xfId="0" applyFont="1" applyFill="1" applyBorder="1" applyAlignment="1">
      <alignment vertical="center"/>
    </xf>
    <xf numFmtId="0" fontId="24" fillId="6" borderId="73" xfId="0" applyFont="1" applyFill="1" applyBorder="1" applyAlignment="1">
      <alignment vertical="center"/>
    </xf>
    <xf numFmtId="0" fontId="24" fillId="6" borderId="74" xfId="0" applyFont="1" applyFill="1" applyBorder="1" applyAlignment="1">
      <alignment vertical="center"/>
    </xf>
    <xf numFmtId="0" fontId="39" fillId="0" borderId="0" xfId="0" applyFont="1"/>
    <xf numFmtId="169" fontId="24" fillId="0" borderId="0" xfId="0" applyNumberFormat="1" applyFont="1"/>
    <xf numFmtId="0" fontId="24" fillId="0" borderId="71" xfId="0" applyFont="1" applyBorder="1"/>
    <xf numFmtId="0" fontId="24" fillId="0" borderId="72" xfId="0" applyFont="1" applyBorder="1"/>
    <xf numFmtId="0" fontId="24" fillId="0" borderId="73" xfId="0" applyFont="1" applyBorder="1"/>
    <xf numFmtId="0" fontId="24" fillId="0" borderId="74" xfId="0" applyFont="1" applyBorder="1"/>
    <xf numFmtId="170" fontId="24" fillId="0" borderId="0" xfId="0" applyNumberFormat="1" applyFont="1"/>
    <xf numFmtId="0" fontId="0" fillId="2" borderId="0" xfId="0" applyFill="1" applyAlignment="1">
      <alignment horizontal="center" vertical="center"/>
    </xf>
    <xf numFmtId="3" fontId="24" fillId="0" borderId="0" xfId="0" applyNumberFormat="1" applyFont="1" applyAlignment="1">
      <alignment vertical="center"/>
    </xf>
    <xf numFmtId="169" fontId="24" fillId="0" borderId="0" xfId="0" applyNumberFormat="1" applyFont="1" applyAlignment="1">
      <alignment vertical="center"/>
    </xf>
    <xf numFmtId="170" fontId="24" fillId="0" borderId="0" xfId="0" applyNumberFormat="1" applyFont="1" applyAlignment="1">
      <alignment vertical="center"/>
    </xf>
    <xf numFmtId="0" fontId="16" fillId="0" borderId="0" xfId="0" applyFont="1" applyAlignment="1">
      <alignment vertical="center"/>
    </xf>
  </cellXfs>
  <cellStyles count="2">
    <cellStyle name="Normal" xfId="0" builtinId="0"/>
    <cellStyle name="Normal 2" xfId="1" xr:uid="{095C65A1-D6CB-4ECC-980B-4923B7524271}"/>
  </cellStyles>
  <dxfs count="74"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styles" Target="styles.xml"/><Relationship Id="rId50" Type="http://schemas.openxmlformats.org/officeDocument/2006/relationships/calcChain" Target="calcChain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sheetMetadata" Target="metadata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51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theme" Target="theme/theme1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.xml"/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5.xml"/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6.xml"/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7.xml"/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8.xml"/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9.xml"/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0.xml"/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1.xml"/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2.xml"/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3.xml"/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4.xml"/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5.xml"/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6.xml"/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7.xml"/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8.xml"/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9.xml"/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0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0.xml"/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1.xml"/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2.xml"/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_rels/chart2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3.xml"/><Relationship Id="rId2" Type="http://schemas.microsoft.com/office/2011/relationships/chartColorStyle" Target="colors23.xml"/><Relationship Id="rId1" Type="http://schemas.microsoft.com/office/2011/relationships/chartStyle" Target="style23.xml"/></Relationships>
</file>

<file path=xl/charts/_rels/chart2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4.xml"/><Relationship Id="rId2" Type="http://schemas.microsoft.com/office/2011/relationships/chartColorStyle" Target="colors24.xml"/><Relationship Id="rId1" Type="http://schemas.microsoft.com/office/2011/relationships/chartStyle" Target="style24.xml"/></Relationships>
</file>

<file path=xl/charts/_rels/chart2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5.xml"/><Relationship Id="rId2" Type="http://schemas.microsoft.com/office/2011/relationships/chartColorStyle" Target="colors25.xml"/><Relationship Id="rId1" Type="http://schemas.microsoft.com/office/2011/relationships/chartStyle" Target="style25.xml"/></Relationships>
</file>

<file path=xl/charts/_rels/chart26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6.xml"/><Relationship Id="rId2" Type="http://schemas.microsoft.com/office/2011/relationships/chartColorStyle" Target="colors26.xml"/><Relationship Id="rId1" Type="http://schemas.microsoft.com/office/2011/relationships/chartStyle" Target="style26.xml"/></Relationships>
</file>

<file path=xl/charts/_rels/chart2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7.xml"/></Relationships>
</file>

<file path=xl/charts/_rels/chart3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8.xml"/></Relationships>
</file>

<file path=xl/charts/_rels/chart3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9.xml"/></Relationships>
</file>

<file path=xl/charts/_rels/chart3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0.xml"/></Relationships>
</file>

<file path=xl/charts/_rels/chart3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1.xml"/></Relationships>
</file>

<file path=xl/charts/_rels/chart3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2024</c:v>
                </c:pt>
              </c:strCache>
            </c:strRef>
          </c:tx>
          <c:spPr>
            <a:solidFill>
              <a:srgbClr val="0A0A44"/>
            </a:solidFill>
            <a:ln w="9525">
              <a:noFill/>
            </a:ln>
            <a:effectLst/>
          </c:spPr>
          <c:invertIfNegative val="0"/>
          <c:cat>
            <c:strRef>
              <c:f>'Total tráfico'!$A$7:$A$34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'Total tráfico'!$E$7:$E$34</c:f>
              <c:numCache>
                <c:formatCode>#,##0</c:formatCode>
                <c:ptCount val="28"/>
                <c:pt idx="0">
                  <c:v>7650565.3499999996</c:v>
                </c:pt>
                <c:pt idx="1">
                  <c:v>1597597.2409999999</c:v>
                </c:pt>
                <c:pt idx="2">
                  <c:v>2658992.5630000001</c:v>
                </c:pt>
                <c:pt idx="3">
                  <c:v>2265816.642</c:v>
                </c:pt>
                <c:pt idx="4">
                  <c:v>53187633.395999998</c:v>
                </c:pt>
                <c:pt idx="5">
                  <c:v>2440875.7779999999</c:v>
                </c:pt>
                <c:pt idx="6">
                  <c:v>8514144.5390000008</c:v>
                </c:pt>
                <c:pt idx="7">
                  <c:v>35827853.045000002</c:v>
                </c:pt>
                <c:pt idx="8">
                  <c:v>18092998</c:v>
                </c:pt>
                <c:pt idx="9">
                  <c:v>18539902.103</c:v>
                </c:pt>
                <c:pt idx="10">
                  <c:v>8683473.9690000005</c:v>
                </c:pt>
                <c:pt idx="11">
                  <c:v>843929</c:v>
                </c:pt>
                <c:pt idx="12">
                  <c:v>3656027.5150000001</c:v>
                </c:pt>
                <c:pt idx="13">
                  <c:v>7755277.8909999998</c:v>
                </c:pt>
                <c:pt idx="14">
                  <c:v>15694609.546</c:v>
                </c:pt>
                <c:pt idx="15">
                  <c:v>15835206.225</c:v>
                </c:pt>
                <c:pt idx="16">
                  <c:v>2254390.1779999998</c:v>
                </c:pt>
                <c:pt idx="17">
                  <c:v>1228650.5900000001</c:v>
                </c:pt>
                <c:pt idx="18">
                  <c:v>257962</c:v>
                </c:pt>
                <c:pt idx="19">
                  <c:v>1394235.5530000001</c:v>
                </c:pt>
                <c:pt idx="20">
                  <c:v>1700369.47</c:v>
                </c:pt>
                <c:pt idx="21">
                  <c:v>7293498.5590000004</c:v>
                </c:pt>
                <c:pt idx="22">
                  <c:v>3574726.639</c:v>
                </c:pt>
                <c:pt idx="23">
                  <c:v>2091672</c:v>
                </c:pt>
                <c:pt idx="24">
                  <c:v>16033703.369000001</c:v>
                </c:pt>
                <c:pt idx="25">
                  <c:v>41231934.181999996</c:v>
                </c:pt>
                <c:pt idx="26">
                  <c:v>2697003.858</c:v>
                </c:pt>
                <c:pt idx="27">
                  <c:v>711898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3DF-4DA6-823E-2ADBFDB40CB5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38ABD4"/>
            </a:solidFill>
            <a:ln w="9525">
              <a:noFill/>
            </a:ln>
            <a:effectLst/>
          </c:spPr>
          <c:invertIfNegative val="0"/>
          <c:cat>
            <c:strRef>
              <c:f>'Total tráfico'!$A$7:$A$34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'Total tráfico'!$D$7:$D$34</c:f>
              <c:numCache>
                <c:formatCode>#,##0</c:formatCode>
                <c:ptCount val="28"/>
                <c:pt idx="0">
                  <c:v>6933558.4369999999</c:v>
                </c:pt>
                <c:pt idx="1">
                  <c:v>1639784</c:v>
                </c:pt>
                <c:pt idx="2">
                  <c:v>2668527.4530000002</c:v>
                </c:pt>
                <c:pt idx="3">
                  <c:v>2429778.6430000002</c:v>
                </c:pt>
                <c:pt idx="4">
                  <c:v>52515463.691</c:v>
                </c:pt>
                <c:pt idx="5">
                  <c:v>2832482.73</c:v>
                </c:pt>
                <c:pt idx="6">
                  <c:v>8070100.0530000003</c:v>
                </c:pt>
                <c:pt idx="7">
                  <c:v>32450211.743000001</c:v>
                </c:pt>
                <c:pt idx="8">
                  <c:v>16488087</c:v>
                </c:pt>
                <c:pt idx="9">
                  <c:v>18405724.543000001</c:v>
                </c:pt>
                <c:pt idx="10">
                  <c:v>8868138.0380000006</c:v>
                </c:pt>
                <c:pt idx="11">
                  <c:v>902305.72399999993</c:v>
                </c:pt>
                <c:pt idx="12">
                  <c:v>4794199.7970000003</c:v>
                </c:pt>
                <c:pt idx="13">
                  <c:v>10589909.939999999</c:v>
                </c:pt>
                <c:pt idx="14">
                  <c:v>14872800.765000001</c:v>
                </c:pt>
                <c:pt idx="15">
                  <c:v>14033743.392000001</c:v>
                </c:pt>
                <c:pt idx="16">
                  <c:v>1193253.6000000001</c:v>
                </c:pt>
                <c:pt idx="17">
                  <c:v>1034362.831</c:v>
                </c:pt>
                <c:pt idx="18">
                  <c:v>262583</c:v>
                </c:pt>
                <c:pt idx="19">
                  <c:v>1385399.9720000001</c:v>
                </c:pt>
                <c:pt idx="20">
                  <c:v>1847453.5549999999</c:v>
                </c:pt>
                <c:pt idx="21">
                  <c:v>6442808.9859999996</c:v>
                </c:pt>
                <c:pt idx="22">
                  <c:v>3487401.3960000002</c:v>
                </c:pt>
                <c:pt idx="23">
                  <c:v>1911787</c:v>
                </c:pt>
                <c:pt idx="24">
                  <c:v>16356799.897</c:v>
                </c:pt>
                <c:pt idx="25">
                  <c:v>38425028.969999999</c:v>
                </c:pt>
                <c:pt idx="26">
                  <c:v>2451913.773</c:v>
                </c:pt>
                <c:pt idx="27">
                  <c:v>794862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3DF-4DA6-823E-2ADBFDB40CB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387894"/>
        <c:axId val="50404418"/>
      </c:barChart>
      <c:catAx>
        <c:axId val="36387894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50404418"/>
        <c:crosses val="autoZero"/>
        <c:auto val="1"/>
        <c:lblAlgn val="ctr"/>
        <c:lblOffset val="100"/>
        <c:noMultiLvlLbl val="0"/>
      </c:catAx>
      <c:valAx>
        <c:axId val="50404418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9525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36387894"/>
        <c:crosses val="autoZero"/>
        <c:crossBetween val="between"/>
      </c:valAx>
      <c:spPr>
        <a:noFill/>
        <a:ln w="9525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9525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2024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'Total presentación'!$A$7:$A$34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'Total presentación'!$E$7:$E$34</c:f>
              <c:numCache>
                <c:formatCode>#,##0</c:formatCode>
                <c:ptCount val="28"/>
                <c:pt idx="0">
                  <c:v>7612193</c:v>
                </c:pt>
                <c:pt idx="1">
                  <c:v>1586467</c:v>
                </c:pt>
                <c:pt idx="2">
                  <c:v>2620064</c:v>
                </c:pt>
                <c:pt idx="3">
                  <c:v>2238205</c:v>
                </c:pt>
                <c:pt idx="4">
                  <c:v>49602955</c:v>
                </c:pt>
                <c:pt idx="5">
                  <c:v>2381653</c:v>
                </c:pt>
                <c:pt idx="6">
                  <c:v>8439590</c:v>
                </c:pt>
                <c:pt idx="7">
                  <c:v>34983752</c:v>
                </c:pt>
                <c:pt idx="8">
                  <c:v>18021418</c:v>
                </c:pt>
                <c:pt idx="9">
                  <c:v>18444690</c:v>
                </c:pt>
                <c:pt idx="10">
                  <c:v>8667272</c:v>
                </c:pt>
                <c:pt idx="11">
                  <c:v>588056</c:v>
                </c:pt>
                <c:pt idx="12">
                  <c:v>3649182</c:v>
                </c:pt>
                <c:pt idx="13">
                  <c:v>7735503</c:v>
                </c:pt>
                <c:pt idx="14">
                  <c:v>15602599</c:v>
                </c:pt>
                <c:pt idx="15">
                  <c:v>14329061</c:v>
                </c:pt>
                <c:pt idx="16">
                  <c:v>2217269</c:v>
                </c:pt>
                <c:pt idx="17">
                  <c:v>1214636</c:v>
                </c:pt>
                <c:pt idx="18">
                  <c:v>257856</c:v>
                </c:pt>
                <c:pt idx="19">
                  <c:v>1381975</c:v>
                </c:pt>
                <c:pt idx="20">
                  <c:v>1677026</c:v>
                </c:pt>
                <c:pt idx="21">
                  <c:v>6828771</c:v>
                </c:pt>
                <c:pt idx="22">
                  <c:v>3544212</c:v>
                </c:pt>
                <c:pt idx="23">
                  <c:v>2075061</c:v>
                </c:pt>
                <c:pt idx="24">
                  <c:v>15924289</c:v>
                </c:pt>
                <c:pt idx="25">
                  <c:v>40985884</c:v>
                </c:pt>
                <c:pt idx="26">
                  <c:v>2621714</c:v>
                </c:pt>
                <c:pt idx="27">
                  <c:v>706959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419-4755-865B-2A34AFB5132F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'Total presentación'!$A$7:$A$34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'Total presentación'!$D$7:$D$34</c:f>
              <c:numCache>
                <c:formatCode>#,##0</c:formatCode>
                <c:ptCount val="28"/>
                <c:pt idx="0">
                  <c:v>6891745</c:v>
                </c:pt>
                <c:pt idx="1">
                  <c:v>1627499</c:v>
                </c:pt>
                <c:pt idx="2">
                  <c:v>2629541</c:v>
                </c:pt>
                <c:pt idx="3">
                  <c:v>2397565</c:v>
                </c:pt>
                <c:pt idx="4">
                  <c:v>49009334</c:v>
                </c:pt>
                <c:pt idx="5">
                  <c:v>2768362</c:v>
                </c:pt>
                <c:pt idx="6">
                  <c:v>8011900</c:v>
                </c:pt>
                <c:pt idx="7">
                  <c:v>31688968</c:v>
                </c:pt>
                <c:pt idx="8">
                  <c:v>16422961</c:v>
                </c:pt>
                <c:pt idx="9">
                  <c:v>18301969</c:v>
                </c:pt>
                <c:pt idx="10">
                  <c:v>8852102</c:v>
                </c:pt>
                <c:pt idx="11">
                  <c:v>573824</c:v>
                </c:pt>
                <c:pt idx="12">
                  <c:v>4785861</c:v>
                </c:pt>
                <c:pt idx="13">
                  <c:v>10574149</c:v>
                </c:pt>
                <c:pt idx="14">
                  <c:v>14749580</c:v>
                </c:pt>
                <c:pt idx="15">
                  <c:v>12803149</c:v>
                </c:pt>
                <c:pt idx="16">
                  <c:v>1150625</c:v>
                </c:pt>
                <c:pt idx="17">
                  <c:v>1021173</c:v>
                </c:pt>
                <c:pt idx="18">
                  <c:v>259428</c:v>
                </c:pt>
                <c:pt idx="19">
                  <c:v>1372818</c:v>
                </c:pt>
                <c:pt idx="20">
                  <c:v>1822334</c:v>
                </c:pt>
                <c:pt idx="21">
                  <c:v>6052262</c:v>
                </c:pt>
                <c:pt idx="22">
                  <c:v>3462822</c:v>
                </c:pt>
                <c:pt idx="23">
                  <c:v>1893928</c:v>
                </c:pt>
                <c:pt idx="24">
                  <c:v>16267272</c:v>
                </c:pt>
                <c:pt idx="25">
                  <c:v>38211209</c:v>
                </c:pt>
                <c:pt idx="26">
                  <c:v>2369170</c:v>
                </c:pt>
                <c:pt idx="27">
                  <c:v>790723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419-4755-865B-2A34AFB513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53728538"/>
        <c:axId val="43456741"/>
      </c:barChart>
      <c:catAx>
        <c:axId val="53728538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43456741"/>
        <c:crosses val="autoZero"/>
        <c:auto val="1"/>
        <c:lblAlgn val="ctr"/>
        <c:lblOffset val="100"/>
        <c:noMultiLvlLbl val="0"/>
      </c:catAx>
      <c:valAx>
        <c:axId val="43456741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53728538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2024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Líquidos!$A$7:$A$34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Líquidos!$E$7:$E$34</c:f>
              <c:numCache>
                <c:formatCode>#,##0</c:formatCode>
                <c:ptCount val="28"/>
                <c:pt idx="0">
                  <c:v>5125074</c:v>
                </c:pt>
                <c:pt idx="1">
                  <c:v>32660</c:v>
                </c:pt>
                <c:pt idx="2">
                  <c:v>88583</c:v>
                </c:pt>
                <c:pt idx="3">
                  <c:v>297990</c:v>
                </c:pt>
                <c:pt idx="4">
                  <c:v>14393964</c:v>
                </c:pt>
                <c:pt idx="5">
                  <c:v>326779</c:v>
                </c:pt>
                <c:pt idx="6">
                  <c:v>768374</c:v>
                </c:pt>
                <c:pt idx="7">
                  <c:v>6751792</c:v>
                </c:pt>
                <c:pt idx="8">
                  <c:v>11743120</c:v>
                </c:pt>
                <c:pt idx="9">
                  <c:v>13477953</c:v>
                </c:pt>
                <c:pt idx="10">
                  <c:v>4384640</c:v>
                </c:pt>
                <c:pt idx="11">
                  <c:v>298404</c:v>
                </c:pt>
                <c:pt idx="12">
                  <c:v>1285928</c:v>
                </c:pt>
                <c:pt idx="13">
                  <c:v>850824</c:v>
                </c:pt>
                <c:pt idx="14">
                  <c:v>12106940</c:v>
                </c:pt>
                <c:pt idx="15">
                  <c:v>4191170</c:v>
                </c:pt>
                <c:pt idx="16">
                  <c:v>70349</c:v>
                </c:pt>
                <c:pt idx="17">
                  <c:v>0</c:v>
                </c:pt>
                <c:pt idx="18">
                  <c:v>31256</c:v>
                </c:pt>
                <c:pt idx="19">
                  <c:v>674037</c:v>
                </c:pt>
                <c:pt idx="20">
                  <c:v>0</c:v>
                </c:pt>
                <c:pt idx="21">
                  <c:v>2293776</c:v>
                </c:pt>
                <c:pt idx="22">
                  <c:v>84542</c:v>
                </c:pt>
                <c:pt idx="23">
                  <c:v>311940</c:v>
                </c:pt>
                <c:pt idx="24">
                  <c:v>10438895</c:v>
                </c:pt>
                <c:pt idx="25">
                  <c:v>1711555</c:v>
                </c:pt>
                <c:pt idx="26">
                  <c:v>15006</c:v>
                </c:pt>
                <c:pt idx="27">
                  <c:v>138468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532-4C19-B9CE-87D70C8FD9E3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Líquidos!$A$7:$A$34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Líquidos!$D$7:$D$34</c:f>
              <c:numCache>
                <c:formatCode>#,##0</c:formatCode>
                <c:ptCount val="28"/>
                <c:pt idx="0">
                  <c:v>3612822</c:v>
                </c:pt>
                <c:pt idx="1">
                  <c:v>20987</c:v>
                </c:pt>
                <c:pt idx="2">
                  <c:v>8227</c:v>
                </c:pt>
                <c:pt idx="3">
                  <c:v>357481</c:v>
                </c:pt>
                <c:pt idx="4">
                  <c:v>13057551</c:v>
                </c:pt>
                <c:pt idx="5">
                  <c:v>632694</c:v>
                </c:pt>
                <c:pt idx="6">
                  <c:v>659551</c:v>
                </c:pt>
                <c:pt idx="7">
                  <c:v>6675525</c:v>
                </c:pt>
                <c:pt idx="8">
                  <c:v>10131268</c:v>
                </c:pt>
                <c:pt idx="9">
                  <c:v>13904601</c:v>
                </c:pt>
                <c:pt idx="10">
                  <c:v>4723395</c:v>
                </c:pt>
                <c:pt idx="11">
                  <c:v>306938</c:v>
                </c:pt>
                <c:pt idx="12">
                  <c:v>2318622</c:v>
                </c:pt>
                <c:pt idx="13">
                  <c:v>460499</c:v>
                </c:pt>
                <c:pt idx="14">
                  <c:v>11454356</c:v>
                </c:pt>
                <c:pt idx="15">
                  <c:v>3720131</c:v>
                </c:pt>
                <c:pt idx="16">
                  <c:v>42053</c:v>
                </c:pt>
                <c:pt idx="17">
                  <c:v>0</c:v>
                </c:pt>
                <c:pt idx="18">
                  <c:v>29302</c:v>
                </c:pt>
                <c:pt idx="19">
                  <c:v>672049</c:v>
                </c:pt>
                <c:pt idx="20">
                  <c:v>0</c:v>
                </c:pt>
                <c:pt idx="21">
                  <c:v>1871584</c:v>
                </c:pt>
                <c:pt idx="22">
                  <c:v>128564</c:v>
                </c:pt>
                <c:pt idx="23">
                  <c:v>215798</c:v>
                </c:pt>
                <c:pt idx="24">
                  <c:v>10001961</c:v>
                </c:pt>
                <c:pt idx="25">
                  <c:v>2657304</c:v>
                </c:pt>
                <c:pt idx="26">
                  <c:v>17713</c:v>
                </c:pt>
                <c:pt idx="27">
                  <c:v>139539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532-4C19-B9CE-87D70C8FD9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42995993"/>
        <c:axId val="22357158"/>
      </c:barChart>
      <c:catAx>
        <c:axId val="42995993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22357158"/>
        <c:crosses val="autoZero"/>
        <c:auto val="1"/>
        <c:lblAlgn val="ctr"/>
        <c:lblOffset val="100"/>
        <c:noMultiLvlLbl val="0"/>
      </c:catAx>
      <c:valAx>
        <c:axId val="22357158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42995993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2024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Sólidos!$A$7:$A$34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Sólidos!$E$7:$E$34</c:f>
              <c:numCache>
                <c:formatCode>#,##0</c:formatCode>
                <c:ptCount val="28"/>
                <c:pt idx="0">
                  <c:v>2230813</c:v>
                </c:pt>
                <c:pt idx="1">
                  <c:v>977686</c:v>
                </c:pt>
                <c:pt idx="2">
                  <c:v>1806149</c:v>
                </c:pt>
                <c:pt idx="3">
                  <c:v>1312350</c:v>
                </c:pt>
                <c:pt idx="4">
                  <c:v>73911</c:v>
                </c:pt>
                <c:pt idx="5">
                  <c:v>915280</c:v>
                </c:pt>
                <c:pt idx="6">
                  <c:v>185143</c:v>
                </c:pt>
                <c:pt idx="7">
                  <c:v>2335109</c:v>
                </c:pt>
                <c:pt idx="8">
                  <c:v>2004478</c:v>
                </c:pt>
                <c:pt idx="9">
                  <c:v>4426962</c:v>
                </c:pt>
                <c:pt idx="10">
                  <c:v>3733932</c:v>
                </c:pt>
                <c:pt idx="11">
                  <c:v>2726</c:v>
                </c:pt>
                <c:pt idx="12">
                  <c:v>2012143</c:v>
                </c:pt>
                <c:pt idx="13">
                  <c:v>5886192</c:v>
                </c:pt>
                <c:pt idx="14">
                  <c:v>2557997</c:v>
                </c:pt>
                <c:pt idx="15">
                  <c:v>203663</c:v>
                </c:pt>
                <c:pt idx="16">
                  <c:v>722079</c:v>
                </c:pt>
                <c:pt idx="17">
                  <c:v>641489</c:v>
                </c:pt>
                <c:pt idx="18">
                  <c:v>7000</c:v>
                </c:pt>
                <c:pt idx="19">
                  <c:v>396583</c:v>
                </c:pt>
                <c:pt idx="20">
                  <c:v>397811</c:v>
                </c:pt>
                <c:pt idx="21">
                  <c:v>170476</c:v>
                </c:pt>
                <c:pt idx="22">
                  <c:v>1608820</c:v>
                </c:pt>
                <c:pt idx="23">
                  <c:v>915357</c:v>
                </c:pt>
                <c:pt idx="24">
                  <c:v>4646425</c:v>
                </c:pt>
                <c:pt idx="25">
                  <c:v>1475202</c:v>
                </c:pt>
                <c:pt idx="26">
                  <c:v>123608</c:v>
                </c:pt>
                <c:pt idx="27">
                  <c:v>191663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1C1-42E3-ACB5-3B07B6FB803E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Sólidos!$A$7:$A$34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Sólidos!$D$7:$D$34</c:f>
              <c:numCache>
                <c:formatCode>#,##0</c:formatCode>
                <c:ptCount val="28"/>
                <c:pt idx="0">
                  <c:v>2954381</c:v>
                </c:pt>
                <c:pt idx="1">
                  <c:v>1010798</c:v>
                </c:pt>
                <c:pt idx="2">
                  <c:v>2010849</c:v>
                </c:pt>
                <c:pt idx="3">
                  <c:v>1476416</c:v>
                </c:pt>
                <c:pt idx="4">
                  <c:v>298596</c:v>
                </c:pt>
                <c:pt idx="5">
                  <c:v>1080653</c:v>
                </c:pt>
                <c:pt idx="6">
                  <c:v>215132</c:v>
                </c:pt>
                <c:pt idx="7">
                  <c:v>2698372</c:v>
                </c:pt>
                <c:pt idx="8">
                  <c:v>2051535</c:v>
                </c:pt>
                <c:pt idx="9">
                  <c:v>3931690</c:v>
                </c:pt>
                <c:pt idx="10">
                  <c:v>3500199</c:v>
                </c:pt>
                <c:pt idx="11">
                  <c:v>4326</c:v>
                </c:pt>
                <c:pt idx="12">
                  <c:v>1846981</c:v>
                </c:pt>
                <c:pt idx="13">
                  <c:v>9337726</c:v>
                </c:pt>
                <c:pt idx="14">
                  <c:v>2654400</c:v>
                </c:pt>
                <c:pt idx="15">
                  <c:v>206157</c:v>
                </c:pt>
                <c:pt idx="16">
                  <c:v>651126</c:v>
                </c:pt>
                <c:pt idx="17">
                  <c:v>461896</c:v>
                </c:pt>
                <c:pt idx="18">
                  <c:v>8004</c:v>
                </c:pt>
                <c:pt idx="19">
                  <c:v>387849</c:v>
                </c:pt>
                <c:pt idx="20">
                  <c:v>528227</c:v>
                </c:pt>
                <c:pt idx="21">
                  <c:v>200150</c:v>
                </c:pt>
                <c:pt idx="22">
                  <c:v>1873115</c:v>
                </c:pt>
                <c:pt idx="23">
                  <c:v>897487</c:v>
                </c:pt>
                <c:pt idx="24">
                  <c:v>5331185</c:v>
                </c:pt>
                <c:pt idx="25">
                  <c:v>1094624</c:v>
                </c:pt>
                <c:pt idx="26">
                  <c:v>174991</c:v>
                </c:pt>
                <c:pt idx="27">
                  <c:v>299552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1C1-42E3-ACB5-3B07B6FB80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8197032"/>
        <c:axId val="58994246"/>
      </c:barChart>
      <c:catAx>
        <c:axId val="18197032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58994246"/>
        <c:crosses val="autoZero"/>
        <c:auto val="1"/>
        <c:lblAlgn val="ctr"/>
        <c:lblOffset val="100"/>
        <c:noMultiLvlLbl val="0"/>
      </c:catAx>
      <c:valAx>
        <c:axId val="58994246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18197032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2024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'Mercancía general'!$A$7:$A$34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'Mercancía general'!$E$7:$E$34</c:f>
              <c:numCache>
                <c:formatCode>#,##0</c:formatCode>
                <c:ptCount val="28"/>
                <c:pt idx="0">
                  <c:v>256306</c:v>
                </c:pt>
                <c:pt idx="1">
                  <c:v>576121</c:v>
                </c:pt>
                <c:pt idx="2">
                  <c:v>725332</c:v>
                </c:pt>
                <c:pt idx="3">
                  <c:v>627865</c:v>
                </c:pt>
                <c:pt idx="4">
                  <c:v>35135080</c:v>
                </c:pt>
                <c:pt idx="5">
                  <c:v>1139594</c:v>
                </c:pt>
                <c:pt idx="6">
                  <c:v>7486073</c:v>
                </c:pt>
                <c:pt idx="7">
                  <c:v>25896851</c:v>
                </c:pt>
                <c:pt idx="8">
                  <c:v>4273820</c:v>
                </c:pt>
                <c:pt idx="9">
                  <c:v>539775</c:v>
                </c:pt>
                <c:pt idx="10">
                  <c:v>548700</c:v>
                </c:pt>
                <c:pt idx="11">
                  <c:v>286926</c:v>
                </c:pt>
                <c:pt idx="12">
                  <c:v>351111</c:v>
                </c:pt>
                <c:pt idx="13">
                  <c:v>998487</c:v>
                </c:pt>
                <c:pt idx="14">
                  <c:v>937662</c:v>
                </c:pt>
                <c:pt idx="15">
                  <c:v>9934228</c:v>
                </c:pt>
                <c:pt idx="16">
                  <c:v>1424841</c:v>
                </c:pt>
                <c:pt idx="17">
                  <c:v>573147</c:v>
                </c:pt>
                <c:pt idx="18">
                  <c:v>219600</c:v>
                </c:pt>
                <c:pt idx="19">
                  <c:v>311355</c:v>
                </c:pt>
                <c:pt idx="20">
                  <c:v>1279215</c:v>
                </c:pt>
                <c:pt idx="21">
                  <c:v>4364519</c:v>
                </c:pt>
                <c:pt idx="22">
                  <c:v>1850850</c:v>
                </c:pt>
                <c:pt idx="23">
                  <c:v>847764</c:v>
                </c:pt>
                <c:pt idx="24">
                  <c:v>838969</c:v>
                </c:pt>
                <c:pt idx="25">
                  <c:v>37799127</c:v>
                </c:pt>
                <c:pt idx="26">
                  <c:v>2483100</c:v>
                </c:pt>
                <c:pt idx="27">
                  <c:v>376828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092-4C4C-9BEB-C715C2B1A4CD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'Mercancía general'!$A$7:$A$34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'Mercancía general'!$D$7:$D$34</c:f>
              <c:numCache>
                <c:formatCode>#,##0</c:formatCode>
                <c:ptCount val="28"/>
                <c:pt idx="0">
                  <c:v>324542</c:v>
                </c:pt>
                <c:pt idx="1">
                  <c:v>595714</c:v>
                </c:pt>
                <c:pt idx="2">
                  <c:v>610465</c:v>
                </c:pt>
                <c:pt idx="3">
                  <c:v>563668</c:v>
                </c:pt>
                <c:pt idx="4">
                  <c:v>35653187</c:v>
                </c:pt>
                <c:pt idx="5">
                  <c:v>1055015</c:v>
                </c:pt>
                <c:pt idx="6">
                  <c:v>7137217</c:v>
                </c:pt>
                <c:pt idx="7">
                  <c:v>22315071</c:v>
                </c:pt>
                <c:pt idx="8">
                  <c:v>4240158</c:v>
                </c:pt>
                <c:pt idx="9">
                  <c:v>465678</c:v>
                </c:pt>
                <c:pt idx="10">
                  <c:v>628508</c:v>
                </c:pt>
                <c:pt idx="11">
                  <c:v>262560</c:v>
                </c:pt>
                <c:pt idx="12">
                  <c:v>620258</c:v>
                </c:pt>
                <c:pt idx="13">
                  <c:v>775924</c:v>
                </c:pt>
                <c:pt idx="14">
                  <c:v>640824</c:v>
                </c:pt>
                <c:pt idx="15">
                  <c:v>8876861</c:v>
                </c:pt>
                <c:pt idx="16">
                  <c:v>457446</c:v>
                </c:pt>
                <c:pt idx="17">
                  <c:v>559277</c:v>
                </c:pt>
                <c:pt idx="18">
                  <c:v>222122</c:v>
                </c:pt>
                <c:pt idx="19">
                  <c:v>312920</c:v>
                </c:pt>
                <c:pt idx="20">
                  <c:v>1294107</c:v>
                </c:pt>
                <c:pt idx="21">
                  <c:v>3980528</c:v>
                </c:pt>
                <c:pt idx="22">
                  <c:v>1461143</c:v>
                </c:pt>
                <c:pt idx="23">
                  <c:v>780643</c:v>
                </c:pt>
                <c:pt idx="24">
                  <c:v>934126</c:v>
                </c:pt>
                <c:pt idx="25">
                  <c:v>34459281</c:v>
                </c:pt>
                <c:pt idx="26">
                  <c:v>2176466</c:v>
                </c:pt>
                <c:pt idx="27">
                  <c:v>351632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092-4C4C-9BEB-C715C2B1A4C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7960149"/>
        <c:axId val="8951761"/>
      </c:barChart>
      <c:catAx>
        <c:axId val="7960149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8951761"/>
        <c:crosses val="autoZero"/>
        <c:auto val="1"/>
        <c:lblAlgn val="ctr"/>
        <c:lblOffset val="100"/>
        <c:noMultiLvlLbl val="0"/>
      </c:catAx>
      <c:valAx>
        <c:axId val="8951761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7960149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2024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'Mercancías contenedores'!$A$7:$A$34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'Mercancías contenedores'!$E$7:$E$34</c:f>
              <c:numCache>
                <c:formatCode>#,##0</c:formatCode>
                <c:ptCount val="28"/>
                <c:pt idx="0">
                  <c:v>33</c:v>
                </c:pt>
                <c:pt idx="1">
                  <c:v>540880</c:v>
                </c:pt>
                <c:pt idx="2">
                  <c:v>130247</c:v>
                </c:pt>
                <c:pt idx="3">
                  <c:v>0</c:v>
                </c:pt>
                <c:pt idx="4">
                  <c:v>28763766</c:v>
                </c:pt>
                <c:pt idx="5">
                  <c:v>799166</c:v>
                </c:pt>
                <c:pt idx="6">
                  <c:v>157361</c:v>
                </c:pt>
                <c:pt idx="7">
                  <c:v>19933544</c:v>
                </c:pt>
                <c:pt idx="8">
                  <c:v>2555475</c:v>
                </c:pt>
                <c:pt idx="9">
                  <c:v>350782</c:v>
                </c:pt>
                <c:pt idx="10">
                  <c:v>530462</c:v>
                </c:pt>
                <c:pt idx="11">
                  <c:v>34959</c:v>
                </c:pt>
                <c:pt idx="12">
                  <c:v>68239</c:v>
                </c:pt>
                <c:pt idx="13">
                  <c:v>548949</c:v>
                </c:pt>
                <c:pt idx="14">
                  <c:v>422439</c:v>
                </c:pt>
                <c:pt idx="15">
                  <c:v>7537414</c:v>
                </c:pt>
                <c:pt idx="16">
                  <c:v>1147961</c:v>
                </c:pt>
                <c:pt idx="17">
                  <c:v>235236</c:v>
                </c:pt>
                <c:pt idx="18">
                  <c:v>20012</c:v>
                </c:pt>
                <c:pt idx="19">
                  <c:v>1594</c:v>
                </c:pt>
                <c:pt idx="20">
                  <c:v>0</c:v>
                </c:pt>
                <c:pt idx="21">
                  <c:v>2126870</c:v>
                </c:pt>
                <c:pt idx="22">
                  <c:v>636723</c:v>
                </c:pt>
                <c:pt idx="23">
                  <c:v>535429</c:v>
                </c:pt>
                <c:pt idx="24">
                  <c:v>65661</c:v>
                </c:pt>
                <c:pt idx="25">
                  <c:v>29599112</c:v>
                </c:pt>
                <c:pt idx="26">
                  <c:v>1423028</c:v>
                </c:pt>
                <c:pt idx="27">
                  <c:v>136288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9BB-4B86-86C5-25CE0FDF229D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'Mercancías contenedores'!$A$7:$A$34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'Mercancías contenedores'!$D$7:$D$34</c:f>
              <c:numCache>
                <c:formatCode>#,##0</c:formatCode>
                <c:ptCount val="28"/>
                <c:pt idx="0">
                  <c:v>109</c:v>
                </c:pt>
                <c:pt idx="1">
                  <c:v>535608</c:v>
                </c:pt>
                <c:pt idx="2">
                  <c:v>86244</c:v>
                </c:pt>
                <c:pt idx="3">
                  <c:v>0</c:v>
                </c:pt>
                <c:pt idx="4">
                  <c:v>27998269</c:v>
                </c:pt>
                <c:pt idx="5">
                  <c:v>735878</c:v>
                </c:pt>
                <c:pt idx="6">
                  <c:v>175404</c:v>
                </c:pt>
                <c:pt idx="7">
                  <c:v>16576872</c:v>
                </c:pt>
                <c:pt idx="8">
                  <c:v>2692690</c:v>
                </c:pt>
                <c:pt idx="9">
                  <c:v>302022</c:v>
                </c:pt>
                <c:pt idx="10">
                  <c:v>587669</c:v>
                </c:pt>
                <c:pt idx="11">
                  <c:v>33846</c:v>
                </c:pt>
                <c:pt idx="12">
                  <c:v>236033</c:v>
                </c:pt>
                <c:pt idx="13">
                  <c:v>372838</c:v>
                </c:pt>
                <c:pt idx="14">
                  <c:v>275261</c:v>
                </c:pt>
                <c:pt idx="15">
                  <c:v>6524746</c:v>
                </c:pt>
                <c:pt idx="16">
                  <c:v>160797</c:v>
                </c:pt>
                <c:pt idx="17">
                  <c:v>255413</c:v>
                </c:pt>
                <c:pt idx="18">
                  <c:v>23573</c:v>
                </c:pt>
                <c:pt idx="19">
                  <c:v>2645</c:v>
                </c:pt>
                <c:pt idx="20">
                  <c:v>0</c:v>
                </c:pt>
                <c:pt idx="21">
                  <c:v>1962620</c:v>
                </c:pt>
                <c:pt idx="22">
                  <c:v>224065</c:v>
                </c:pt>
                <c:pt idx="23">
                  <c:v>510257</c:v>
                </c:pt>
                <c:pt idx="24">
                  <c:v>189668</c:v>
                </c:pt>
                <c:pt idx="25">
                  <c:v>26719671</c:v>
                </c:pt>
                <c:pt idx="26">
                  <c:v>1287109</c:v>
                </c:pt>
                <c:pt idx="27">
                  <c:v>119650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9BB-4B86-86C5-25CE0FDF22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43779620"/>
        <c:axId val="15587552"/>
      </c:barChart>
      <c:catAx>
        <c:axId val="43779620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15587552"/>
        <c:crosses val="autoZero"/>
        <c:auto val="1"/>
        <c:lblAlgn val="ctr"/>
        <c:lblOffset val="100"/>
        <c:noMultiLvlLbl val="0"/>
      </c:catAx>
      <c:valAx>
        <c:axId val="15587552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43779620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2024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Pesca!$A$7:$A$34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Pesca!$E$7:$E$34</c:f>
              <c:numCache>
                <c:formatCode>#,##0</c:formatCode>
                <c:ptCount val="28"/>
                <c:pt idx="0">
                  <c:v>9173.35</c:v>
                </c:pt>
                <c:pt idx="1">
                  <c:v>310.24099999999999</c:v>
                </c:pt>
                <c:pt idx="2">
                  <c:v>1596.5630000000001</c:v>
                </c:pt>
                <c:pt idx="3">
                  <c:v>5894.6419999999989</c:v>
                </c:pt>
                <c:pt idx="4">
                  <c:v>572.39599999999984</c:v>
                </c:pt>
                <c:pt idx="5">
                  <c:v>5671.7780000000012</c:v>
                </c:pt>
                <c:pt idx="6">
                  <c:v>884.53899999999999</c:v>
                </c:pt>
                <c:pt idx="7">
                  <c:v>1389.0450000000001</c:v>
                </c:pt>
                <c:pt idx="8">
                  <c:v>0</c:v>
                </c:pt>
                <c:pt idx="9">
                  <c:v>171.10300000000001</c:v>
                </c:pt>
                <c:pt idx="10">
                  <c:v>1339.9690000000001</c:v>
                </c:pt>
                <c:pt idx="11">
                  <c:v>0</c:v>
                </c:pt>
                <c:pt idx="12">
                  <c:v>64.515000000000001</c:v>
                </c:pt>
                <c:pt idx="13">
                  <c:v>7141.8909999999996</c:v>
                </c:pt>
                <c:pt idx="14">
                  <c:v>55.545999999999999</c:v>
                </c:pt>
                <c:pt idx="15">
                  <c:v>459.22500000000008</c:v>
                </c:pt>
                <c:pt idx="16">
                  <c:v>100.178</c:v>
                </c:pt>
                <c:pt idx="17">
                  <c:v>1050.5899999999999</c:v>
                </c:pt>
                <c:pt idx="18">
                  <c:v>0</c:v>
                </c:pt>
                <c:pt idx="19">
                  <c:v>362.55299999999988</c:v>
                </c:pt>
                <c:pt idx="20">
                  <c:v>10090.469999999999</c:v>
                </c:pt>
                <c:pt idx="21">
                  <c:v>1533.559</c:v>
                </c:pt>
                <c:pt idx="22">
                  <c:v>2383.6390000000001</c:v>
                </c:pt>
                <c:pt idx="23">
                  <c:v>0</c:v>
                </c:pt>
                <c:pt idx="24">
                  <c:v>1012.369</c:v>
                </c:pt>
                <c:pt idx="25">
                  <c:v>1163.182</c:v>
                </c:pt>
                <c:pt idx="26">
                  <c:v>14943.858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006-4191-A40C-292979D56C7D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Pesca!$A$7:$A$34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Pesca!$D$7:$D$34</c:f>
              <c:numCache>
                <c:formatCode>#,##0</c:formatCode>
                <c:ptCount val="28"/>
                <c:pt idx="0">
                  <c:v>13088.437</c:v>
                </c:pt>
                <c:pt idx="1">
                  <c:v>0</c:v>
                </c:pt>
                <c:pt idx="2">
                  <c:v>1434.453</c:v>
                </c:pt>
                <c:pt idx="3">
                  <c:v>6142.643</c:v>
                </c:pt>
                <c:pt idx="4">
                  <c:v>311.69099999999997</c:v>
                </c:pt>
                <c:pt idx="5">
                  <c:v>6138.7299999999987</c:v>
                </c:pt>
                <c:pt idx="6">
                  <c:v>850.05299999999977</c:v>
                </c:pt>
                <c:pt idx="7">
                  <c:v>911.74300000000005</c:v>
                </c:pt>
                <c:pt idx="8">
                  <c:v>0</c:v>
                </c:pt>
                <c:pt idx="9">
                  <c:v>146.54300000000001</c:v>
                </c:pt>
                <c:pt idx="10">
                  <c:v>1358.038</c:v>
                </c:pt>
                <c:pt idx="11">
                  <c:v>5.7240000000000011</c:v>
                </c:pt>
                <c:pt idx="12">
                  <c:v>104.797</c:v>
                </c:pt>
                <c:pt idx="13">
                  <c:v>4695.9400000000014</c:v>
                </c:pt>
                <c:pt idx="14">
                  <c:v>96.765000000000015</c:v>
                </c:pt>
                <c:pt idx="15">
                  <c:v>358.392</c:v>
                </c:pt>
                <c:pt idx="16">
                  <c:v>83.6</c:v>
                </c:pt>
                <c:pt idx="17">
                  <c:v>1348.8309999999999</c:v>
                </c:pt>
                <c:pt idx="18">
                  <c:v>0</c:v>
                </c:pt>
                <c:pt idx="19">
                  <c:v>344.97199999999992</c:v>
                </c:pt>
                <c:pt idx="20">
                  <c:v>11966.555</c:v>
                </c:pt>
                <c:pt idx="21">
                  <c:v>1890.986000000001</c:v>
                </c:pt>
                <c:pt idx="22">
                  <c:v>2529.3960000000002</c:v>
                </c:pt>
                <c:pt idx="23">
                  <c:v>0</c:v>
                </c:pt>
                <c:pt idx="24">
                  <c:v>931.89700000000005</c:v>
                </c:pt>
                <c:pt idx="25">
                  <c:v>621.96999999999991</c:v>
                </c:pt>
                <c:pt idx="26">
                  <c:v>15273.772999999999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006-4191-A40C-292979D56C7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59390819"/>
        <c:axId val="9690359"/>
      </c:barChart>
      <c:catAx>
        <c:axId val="59390819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9690359"/>
        <c:crosses val="autoZero"/>
        <c:auto val="1"/>
        <c:lblAlgn val="ctr"/>
        <c:lblOffset val="100"/>
        <c:noMultiLvlLbl val="0"/>
      </c:catAx>
      <c:valAx>
        <c:axId val="9690359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59390819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2024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Avituallamiento!$A$7:$A$34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Avituallamiento!$E$7:$E$34</c:f>
              <c:numCache>
                <c:formatCode>#,##0</c:formatCode>
                <c:ptCount val="28"/>
                <c:pt idx="0">
                  <c:v>29199</c:v>
                </c:pt>
                <c:pt idx="1">
                  <c:v>10820</c:v>
                </c:pt>
                <c:pt idx="2">
                  <c:v>37332</c:v>
                </c:pt>
                <c:pt idx="3">
                  <c:v>21717</c:v>
                </c:pt>
                <c:pt idx="4">
                  <c:v>1788864</c:v>
                </c:pt>
                <c:pt idx="5">
                  <c:v>53551</c:v>
                </c:pt>
                <c:pt idx="6">
                  <c:v>72710</c:v>
                </c:pt>
                <c:pt idx="7">
                  <c:v>842712</c:v>
                </c:pt>
                <c:pt idx="8">
                  <c:v>71580</c:v>
                </c:pt>
                <c:pt idx="9">
                  <c:v>95041</c:v>
                </c:pt>
                <c:pt idx="10">
                  <c:v>14862</c:v>
                </c:pt>
                <c:pt idx="11">
                  <c:v>255873</c:v>
                </c:pt>
                <c:pt idx="12">
                  <c:v>6781</c:v>
                </c:pt>
                <c:pt idx="13">
                  <c:v>12633</c:v>
                </c:pt>
                <c:pt idx="14">
                  <c:v>65743</c:v>
                </c:pt>
                <c:pt idx="15">
                  <c:v>1505658</c:v>
                </c:pt>
                <c:pt idx="16">
                  <c:v>37021</c:v>
                </c:pt>
                <c:pt idx="17">
                  <c:v>12964</c:v>
                </c:pt>
                <c:pt idx="18">
                  <c:v>106</c:v>
                </c:pt>
                <c:pt idx="19">
                  <c:v>11898</c:v>
                </c:pt>
                <c:pt idx="20">
                  <c:v>13253</c:v>
                </c:pt>
                <c:pt idx="21">
                  <c:v>462321</c:v>
                </c:pt>
                <c:pt idx="22">
                  <c:v>28131</c:v>
                </c:pt>
                <c:pt idx="23">
                  <c:v>16611</c:v>
                </c:pt>
                <c:pt idx="24">
                  <c:v>55274</c:v>
                </c:pt>
                <c:pt idx="25">
                  <c:v>244887</c:v>
                </c:pt>
                <c:pt idx="26">
                  <c:v>60346</c:v>
                </c:pt>
                <c:pt idx="27">
                  <c:v>4939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808-4374-9DF4-3EB6F12B69B5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Avituallamiento!$A$7:$A$34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Avituallamiento!$D$7:$D$34</c:f>
              <c:numCache>
                <c:formatCode>#,##0</c:formatCode>
                <c:ptCount val="28"/>
                <c:pt idx="0">
                  <c:v>28725</c:v>
                </c:pt>
                <c:pt idx="1">
                  <c:v>12285</c:v>
                </c:pt>
                <c:pt idx="2">
                  <c:v>37552</c:v>
                </c:pt>
                <c:pt idx="3">
                  <c:v>26071</c:v>
                </c:pt>
                <c:pt idx="4">
                  <c:v>1753963</c:v>
                </c:pt>
                <c:pt idx="5">
                  <c:v>57982</c:v>
                </c:pt>
                <c:pt idx="6">
                  <c:v>57350</c:v>
                </c:pt>
                <c:pt idx="7">
                  <c:v>760332</c:v>
                </c:pt>
                <c:pt idx="8">
                  <c:v>65126</c:v>
                </c:pt>
                <c:pt idx="9">
                  <c:v>103609</c:v>
                </c:pt>
                <c:pt idx="10">
                  <c:v>14678</c:v>
                </c:pt>
                <c:pt idx="11">
                  <c:v>328476</c:v>
                </c:pt>
                <c:pt idx="12">
                  <c:v>8166</c:v>
                </c:pt>
                <c:pt idx="13">
                  <c:v>11065</c:v>
                </c:pt>
                <c:pt idx="14">
                  <c:v>80422</c:v>
                </c:pt>
                <c:pt idx="15">
                  <c:v>1230236</c:v>
                </c:pt>
                <c:pt idx="16">
                  <c:v>42545</c:v>
                </c:pt>
                <c:pt idx="17">
                  <c:v>11841</c:v>
                </c:pt>
                <c:pt idx="18">
                  <c:v>3155</c:v>
                </c:pt>
                <c:pt idx="19">
                  <c:v>12237</c:v>
                </c:pt>
                <c:pt idx="20">
                  <c:v>13153</c:v>
                </c:pt>
                <c:pt idx="21">
                  <c:v>387836</c:v>
                </c:pt>
                <c:pt idx="22">
                  <c:v>22050</c:v>
                </c:pt>
                <c:pt idx="23">
                  <c:v>17859</c:v>
                </c:pt>
                <c:pt idx="24">
                  <c:v>57082</c:v>
                </c:pt>
                <c:pt idx="25">
                  <c:v>213198</c:v>
                </c:pt>
                <c:pt idx="26">
                  <c:v>67470</c:v>
                </c:pt>
                <c:pt idx="27">
                  <c:v>4139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808-4374-9DF4-3EB6F12B69B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2541537"/>
        <c:axId val="61480628"/>
      </c:barChart>
      <c:catAx>
        <c:axId val="2541537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61480628"/>
        <c:crosses val="autoZero"/>
        <c:auto val="1"/>
        <c:lblAlgn val="ctr"/>
        <c:lblOffset val="100"/>
        <c:noMultiLvlLbl val="0"/>
      </c:catAx>
      <c:valAx>
        <c:axId val="61480628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2541537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2024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'Avi. combustibles'!$A$7:$A$34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'Avi. combustibles'!$E$7:$E$34</c:f>
              <c:numCache>
                <c:formatCode>#,##0</c:formatCode>
                <c:ptCount val="28"/>
                <c:pt idx="0">
                  <c:v>12220</c:v>
                </c:pt>
                <c:pt idx="1">
                  <c:v>534</c:v>
                </c:pt>
                <c:pt idx="2">
                  <c:v>16867</c:v>
                </c:pt>
                <c:pt idx="3">
                  <c:v>6845</c:v>
                </c:pt>
                <c:pt idx="4">
                  <c:v>1710470</c:v>
                </c:pt>
                <c:pt idx="5">
                  <c:v>15303</c:v>
                </c:pt>
                <c:pt idx="6">
                  <c:v>518</c:v>
                </c:pt>
                <c:pt idx="7">
                  <c:v>721244</c:v>
                </c:pt>
                <c:pt idx="8">
                  <c:v>37710</c:v>
                </c:pt>
                <c:pt idx="9">
                  <c:v>5618</c:v>
                </c:pt>
                <c:pt idx="10">
                  <c:v>0</c:v>
                </c:pt>
                <c:pt idx="11">
                  <c:v>245070</c:v>
                </c:pt>
                <c:pt idx="12">
                  <c:v>3757</c:v>
                </c:pt>
                <c:pt idx="13">
                  <c:v>12633</c:v>
                </c:pt>
                <c:pt idx="14">
                  <c:v>52422</c:v>
                </c:pt>
                <c:pt idx="15">
                  <c:v>1369721</c:v>
                </c:pt>
                <c:pt idx="16">
                  <c:v>17250</c:v>
                </c:pt>
                <c:pt idx="17">
                  <c:v>6945</c:v>
                </c:pt>
                <c:pt idx="18">
                  <c:v>0</c:v>
                </c:pt>
                <c:pt idx="19">
                  <c:v>7069</c:v>
                </c:pt>
                <c:pt idx="20">
                  <c:v>5074</c:v>
                </c:pt>
                <c:pt idx="21">
                  <c:v>382802</c:v>
                </c:pt>
                <c:pt idx="22">
                  <c:v>17687</c:v>
                </c:pt>
                <c:pt idx="23">
                  <c:v>7884</c:v>
                </c:pt>
                <c:pt idx="24">
                  <c:v>18037</c:v>
                </c:pt>
                <c:pt idx="25">
                  <c:v>212604</c:v>
                </c:pt>
                <c:pt idx="26">
                  <c:v>30917</c:v>
                </c:pt>
                <c:pt idx="27">
                  <c:v>1525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E3D-420E-94E7-BC7F2EE6DBA0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'Avi. combustibles'!$A$7:$A$34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'Avi. combustibles'!$D$7:$D$34</c:f>
              <c:numCache>
                <c:formatCode>#,##0</c:formatCode>
                <c:ptCount val="28"/>
                <c:pt idx="0">
                  <c:v>15363</c:v>
                </c:pt>
                <c:pt idx="1">
                  <c:v>956</c:v>
                </c:pt>
                <c:pt idx="2">
                  <c:v>20491</c:v>
                </c:pt>
                <c:pt idx="3">
                  <c:v>7574</c:v>
                </c:pt>
                <c:pt idx="4">
                  <c:v>1667572</c:v>
                </c:pt>
                <c:pt idx="5">
                  <c:v>13399</c:v>
                </c:pt>
                <c:pt idx="6">
                  <c:v>768</c:v>
                </c:pt>
                <c:pt idx="7">
                  <c:v>637117</c:v>
                </c:pt>
                <c:pt idx="8">
                  <c:v>34179</c:v>
                </c:pt>
                <c:pt idx="9">
                  <c:v>6214</c:v>
                </c:pt>
                <c:pt idx="10">
                  <c:v>0</c:v>
                </c:pt>
                <c:pt idx="11">
                  <c:v>318183</c:v>
                </c:pt>
                <c:pt idx="12">
                  <c:v>4963</c:v>
                </c:pt>
                <c:pt idx="13">
                  <c:v>11065</c:v>
                </c:pt>
                <c:pt idx="14">
                  <c:v>65367</c:v>
                </c:pt>
                <c:pt idx="15">
                  <c:v>1081145</c:v>
                </c:pt>
                <c:pt idx="16">
                  <c:v>16416</c:v>
                </c:pt>
                <c:pt idx="17">
                  <c:v>5210</c:v>
                </c:pt>
                <c:pt idx="18">
                  <c:v>0</c:v>
                </c:pt>
                <c:pt idx="19">
                  <c:v>7281</c:v>
                </c:pt>
                <c:pt idx="20">
                  <c:v>5873</c:v>
                </c:pt>
                <c:pt idx="21">
                  <c:v>307625</c:v>
                </c:pt>
                <c:pt idx="22">
                  <c:v>12634</c:v>
                </c:pt>
                <c:pt idx="23">
                  <c:v>8043</c:v>
                </c:pt>
                <c:pt idx="24">
                  <c:v>21017</c:v>
                </c:pt>
                <c:pt idx="25">
                  <c:v>179085</c:v>
                </c:pt>
                <c:pt idx="26">
                  <c:v>31097</c:v>
                </c:pt>
                <c:pt idx="27">
                  <c:v>1873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E3D-420E-94E7-BC7F2EE6DBA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4022978"/>
        <c:axId val="6027532"/>
      </c:barChart>
      <c:catAx>
        <c:axId val="14022978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6027532"/>
        <c:crosses val="autoZero"/>
        <c:auto val="1"/>
        <c:lblAlgn val="ctr"/>
        <c:lblOffset val="100"/>
        <c:noMultiLvlLbl val="0"/>
      </c:catAx>
      <c:valAx>
        <c:axId val="6027532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14022978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2024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'Tráfico interior'!$A$7:$A$34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'Tráfico interior'!$E$7:$E$34</c:f>
              <c:numCache>
                <c:formatCode>#,##0</c:formatCode>
                <c:ptCount val="2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1795242</c:v>
                </c:pt>
                <c:pt idx="5">
                  <c:v>0</c:v>
                </c:pt>
                <c:pt idx="6">
                  <c:v>960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26212</c:v>
                </c:pt>
                <c:pt idx="15">
                  <c:v>28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873</c:v>
                </c:pt>
                <c:pt idx="22">
                  <c:v>0</c:v>
                </c:pt>
                <c:pt idx="23">
                  <c:v>0</c:v>
                </c:pt>
                <c:pt idx="24">
                  <c:v>53128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AA8-427E-AF61-270FD6A93B31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'Tráfico interior'!$A$7:$A$34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'Tráfico interior'!$D$7:$D$34</c:f>
              <c:numCache>
                <c:formatCode>#,##0</c:formatCode>
                <c:ptCount val="2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1751855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68</c:v>
                </c:pt>
                <c:pt idx="13">
                  <c:v>0</c:v>
                </c:pt>
                <c:pt idx="14">
                  <c:v>42702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820</c:v>
                </c:pt>
                <c:pt idx="22">
                  <c:v>0</c:v>
                </c:pt>
                <c:pt idx="23">
                  <c:v>0</c:v>
                </c:pt>
                <c:pt idx="24">
                  <c:v>31514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AA8-427E-AF61-270FD6A93B3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61466822"/>
        <c:axId val="35324823"/>
      </c:barChart>
      <c:catAx>
        <c:axId val="61466822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35324823"/>
        <c:crosses val="autoZero"/>
        <c:auto val="1"/>
        <c:lblAlgn val="ctr"/>
        <c:lblOffset val="100"/>
        <c:noMultiLvlLbl val="0"/>
      </c:catAx>
      <c:valAx>
        <c:axId val="35324823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61466822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2024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'Mercancías tránsito'!$A$7:$A$34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'Mercancías tránsito'!$E$7:$E$34</c:f>
              <c:numCache>
                <c:formatCode>#,##0</c:formatCode>
                <c:ptCount val="28"/>
                <c:pt idx="0">
                  <c:v>320092</c:v>
                </c:pt>
                <c:pt idx="1">
                  <c:v>9021</c:v>
                </c:pt>
                <c:pt idx="2">
                  <c:v>1539</c:v>
                </c:pt>
                <c:pt idx="3">
                  <c:v>0</c:v>
                </c:pt>
                <c:pt idx="4">
                  <c:v>32500462</c:v>
                </c:pt>
                <c:pt idx="5">
                  <c:v>453162</c:v>
                </c:pt>
                <c:pt idx="6">
                  <c:v>6755</c:v>
                </c:pt>
                <c:pt idx="7">
                  <c:v>14083473</c:v>
                </c:pt>
                <c:pt idx="8">
                  <c:v>76817</c:v>
                </c:pt>
                <c:pt idx="9">
                  <c:v>89293</c:v>
                </c:pt>
                <c:pt idx="10">
                  <c:v>15505</c:v>
                </c:pt>
                <c:pt idx="11">
                  <c:v>986</c:v>
                </c:pt>
                <c:pt idx="12">
                  <c:v>337036</c:v>
                </c:pt>
                <c:pt idx="13">
                  <c:v>788262</c:v>
                </c:pt>
                <c:pt idx="14">
                  <c:v>1252235</c:v>
                </c:pt>
                <c:pt idx="15">
                  <c:v>7187334</c:v>
                </c:pt>
                <c:pt idx="16">
                  <c:v>1063504</c:v>
                </c:pt>
                <c:pt idx="17">
                  <c:v>5992</c:v>
                </c:pt>
                <c:pt idx="18">
                  <c:v>0</c:v>
                </c:pt>
                <c:pt idx="19">
                  <c:v>27285</c:v>
                </c:pt>
                <c:pt idx="20">
                  <c:v>18963</c:v>
                </c:pt>
                <c:pt idx="21">
                  <c:v>513975</c:v>
                </c:pt>
                <c:pt idx="22">
                  <c:v>170302</c:v>
                </c:pt>
                <c:pt idx="23">
                  <c:v>0</c:v>
                </c:pt>
                <c:pt idx="24">
                  <c:v>499557</c:v>
                </c:pt>
                <c:pt idx="25">
                  <c:v>17499254</c:v>
                </c:pt>
                <c:pt idx="26">
                  <c:v>262002</c:v>
                </c:pt>
                <c:pt idx="27">
                  <c:v>1750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7E8-48A4-B360-C96A9BBF412C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'Mercancías tránsito'!$A$7:$A$34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'Mercancías tránsito'!$D$7:$D$34</c:f>
              <c:numCache>
                <c:formatCode>#,##0</c:formatCode>
                <c:ptCount val="28"/>
                <c:pt idx="0">
                  <c:v>1265410</c:v>
                </c:pt>
                <c:pt idx="1">
                  <c:v>13283</c:v>
                </c:pt>
                <c:pt idx="2">
                  <c:v>43</c:v>
                </c:pt>
                <c:pt idx="3">
                  <c:v>0</c:v>
                </c:pt>
                <c:pt idx="4">
                  <c:v>31570164</c:v>
                </c:pt>
                <c:pt idx="5">
                  <c:v>783411</c:v>
                </c:pt>
                <c:pt idx="6">
                  <c:v>6849</c:v>
                </c:pt>
                <c:pt idx="7">
                  <c:v>10083306</c:v>
                </c:pt>
                <c:pt idx="8">
                  <c:v>29461</c:v>
                </c:pt>
                <c:pt idx="9">
                  <c:v>408438</c:v>
                </c:pt>
                <c:pt idx="10">
                  <c:v>7303</c:v>
                </c:pt>
                <c:pt idx="11">
                  <c:v>0</c:v>
                </c:pt>
                <c:pt idx="12">
                  <c:v>405335</c:v>
                </c:pt>
                <c:pt idx="13">
                  <c:v>4263994</c:v>
                </c:pt>
                <c:pt idx="14">
                  <c:v>1028816</c:v>
                </c:pt>
                <c:pt idx="15">
                  <c:v>6082814</c:v>
                </c:pt>
                <c:pt idx="16">
                  <c:v>24564</c:v>
                </c:pt>
                <c:pt idx="17">
                  <c:v>1018</c:v>
                </c:pt>
                <c:pt idx="18">
                  <c:v>0</c:v>
                </c:pt>
                <c:pt idx="19">
                  <c:v>52026</c:v>
                </c:pt>
                <c:pt idx="20">
                  <c:v>7803</c:v>
                </c:pt>
                <c:pt idx="21">
                  <c:v>379873</c:v>
                </c:pt>
                <c:pt idx="22">
                  <c:v>31804</c:v>
                </c:pt>
                <c:pt idx="23">
                  <c:v>0</c:v>
                </c:pt>
                <c:pt idx="24">
                  <c:v>948515</c:v>
                </c:pt>
                <c:pt idx="25">
                  <c:v>14979728</c:v>
                </c:pt>
                <c:pt idx="26">
                  <c:v>144763</c:v>
                </c:pt>
                <c:pt idx="27">
                  <c:v>244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7E8-48A4-B360-C96A9BBF41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0076051"/>
        <c:axId val="37658495"/>
      </c:barChart>
      <c:catAx>
        <c:axId val="10076051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37658495"/>
        <c:crosses val="autoZero"/>
        <c:auto val="1"/>
        <c:lblAlgn val="ctr"/>
        <c:lblOffset val="100"/>
        <c:noMultiLvlLbl val="0"/>
      </c:catAx>
      <c:valAx>
        <c:axId val="37658495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10076051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2024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'Mercan. contene. tránsito'!$A$7:$A$34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'Mercan. contene. tránsito'!$E$7:$E$34</c:f>
              <c:numCache>
                <c:formatCode>#,##0</c:formatCode>
                <c:ptCount val="28"/>
                <c:pt idx="0">
                  <c:v>0</c:v>
                </c:pt>
                <c:pt idx="1">
                  <c:v>9021</c:v>
                </c:pt>
                <c:pt idx="2">
                  <c:v>0</c:v>
                </c:pt>
                <c:pt idx="3">
                  <c:v>0</c:v>
                </c:pt>
                <c:pt idx="4">
                  <c:v>25723327</c:v>
                </c:pt>
                <c:pt idx="5">
                  <c:v>111305</c:v>
                </c:pt>
                <c:pt idx="6">
                  <c:v>6</c:v>
                </c:pt>
                <c:pt idx="7">
                  <c:v>10756535</c:v>
                </c:pt>
                <c:pt idx="8">
                  <c:v>48005</c:v>
                </c:pt>
                <c:pt idx="9">
                  <c:v>0</c:v>
                </c:pt>
                <c:pt idx="10">
                  <c:v>11505</c:v>
                </c:pt>
                <c:pt idx="11">
                  <c:v>0</c:v>
                </c:pt>
                <c:pt idx="12">
                  <c:v>1217</c:v>
                </c:pt>
                <c:pt idx="13">
                  <c:v>136</c:v>
                </c:pt>
                <c:pt idx="14">
                  <c:v>104099</c:v>
                </c:pt>
                <c:pt idx="15">
                  <c:v>5347079</c:v>
                </c:pt>
                <c:pt idx="16">
                  <c:v>1010742</c:v>
                </c:pt>
                <c:pt idx="17">
                  <c:v>192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459055</c:v>
                </c:pt>
                <c:pt idx="22">
                  <c:v>149945</c:v>
                </c:pt>
                <c:pt idx="23">
                  <c:v>0</c:v>
                </c:pt>
                <c:pt idx="24">
                  <c:v>802</c:v>
                </c:pt>
                <c:pt idx="25">
                  <c:v>17222280</c:v>
                </c:pt>
                <c:pt idx="26">
                  <c:v>177668</c:v>
                </c:pt>
                <c:pt idx="27">
                  <c:v>1750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621-4CE0-B3B8-715469C62605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'Mercan. contene. tránsito'!$A$7:$A$34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'Mercan. contene. tránsito'!$D$7:$D$34</c:f>
              <c:numCache>
                <c:formatCode>#,##0</c:formatCode>
                <c:ptCount val="28"/>
                <c:pt idx="0">
                  <c:v>0</c:v>
                </c:pt>
                <c:pt idx="1">
                  <c:v>13283</c:v>
                </c:pt>
                <c:pt idx="2">
                  <c:v>43</c:v>
                </c:pt>
                <c:pt idx="3">
                  <c:v>0</c:v>
                </c:pt>
                <c:pt idx="4">
                  <c:v>24873222</c:v>
                </c:pt>
                <c:pt idx="5">
                  <c:v>108913</c:v>
                </c:pt>
                <c:pt idx="6">
                  <c:v>6</c:v>
                </c:pt>
                <c:pt idx="7">
                  <c:v>7659540</c:v>
                </c:pt>
                <c:pt idx="8">
                  <c:v>28394</c:v>
                </c:pt>
                <c:pt idx="9">
                  <c:v>125</c:v>
                </c:pt>
                <c:pt idx="10">
                  <c:v>7303</c:v>
                </c:pt>
                <c:pt idx="11">
                  <c:v>0</c:v>
                </c:pt>
                <c:pt idx="12">
                  <c:v>0</c:v>
                </c:pt>
                <c:pt idx="13">
                  <c:v>969</c:v>
                </c:pt>
                <c:pt idx="14">
                  <c:v>1338</c:v>
                </c:pt>
                <c:pt idx="15">
                  <c:v>4409199</c:v>
                </c:pt>
                <c:pt idx="16">
                  <c:v>18460</c:v>
                </c:pt>
                <c:pt idx="17">
                  <c:v>1018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358045</c:v>
                </c:pt>
                <c:pt idx="22">
                  <c:v>0</c:v>
                </c:pt>
                <c:pt idx="23">
                  <c:v>0</c:v>
                </c:pt>
                <c:pt idx="24">
                  <c:v>4335</c:v>
                </c:pt>
                <c:pt idx="25">
                  <c:v>14651149</c:v>
                </c:pt>
                <c:pt idx="26">
                  <c:v>96672</c:v>
                </c:pt>
                <c:pt idx="27">
                  <c:v>244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621-4CE0-B3B8-715469C6260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57913448"/>
        <c:axId val="30150493"/>
      </c:barChart>
      <c:catAx>
        <c:axId val="57913448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30150493"/>
        <c:crosses val="autoZero"/>
        <c:auto val="1"/>
        <c:lblAlgn val="ctr"/>
        <c:lblOffset val="100"/>
        <c:noMultiLvlLbl val="0"/>
      </c:catAx>
      <c:valAx>
        <c:axId val="30150493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57913448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2024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'Ro-Ro'!$A$7:$A$34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'Ro-Ro'!$E$7:$E$34</c:f>
              <c:numCache>
                <c:formatCode>#,##0</c:formatCode>
                <c:ptCount val="28"/>
                <c:pt idx="0">
                  <c:v>0</c:v>
                </c:pt>
                <c:pt idx="1">
                  <c:v>15379</c:v>
                </c:pt>
                <c:pt idx="2">
                  <c:v>429404</c:v>
                </c:pt>
                <c:pt idx="3">
                  <c:v>0</c:v>
                </c:pt>
                <c:pt idx="4">
                  <c:v>6414836</c:v>
                </c:pt>
                <c:pt idx="5">
                  <c:v>416695</c:v>
                </c:pt>
                <c:pt idx="6">
                  <c:v>7430591</c:v>
                </c:pt>
                <c:pt idx="7">
                  <c:v>6024685</c:v>
                </c:pt>
                <c:pt idx="8">
                  <c:v>565439</c:v>
                </c:pt>
                <c:pt idx="9">
                  <c:v>2462</c:v>
                </c:pt>
                <c:pt idx="10">
                  <c:v>17634</c:v>
                </c:pt>
                <c:pt idx="11">
                  <c:v>282755</c:v>
                </c:pt>
                <c:pt idx="12">
                  <c:v>10371</c:v>
                </c:pt>
                <c:pt idx="13">
                  <c:v>27</c:v>
                </c:pt>
                <c:pt idx="14">
                  <c:v>318529</c:v>
                </c:pt>
                <c:pt idx="15">
                  <c:v>2472368</c:v>
                </c:pt>
                <c:pt idx="16">
                  <c:v>269533</c:v>
                </c:pt>
                <c:pt idx="17">
                  <c:v>0</c:v>
                </c:pt>
                <c:pt idx="18">
                  <c:v>219600</c:v>
                </c:pt>
                <c:pt idx="19">
                  <c:v>266800</c:v>
                </c:pt>
                <c:pt idx="20">
                  <c:v>307938</c:v>
                </c:pt>
                <c:pt idx="21">
                  <c:v>2284019</c:v>
                </c:pt>
                <c:pt idx="22">
                  <c:v>1216368</c:v>
                </c:pt>
                <c:pt idx="23">
                  <c:v>85808</c:v>
                </c:pt>
                <c:pt idx="24">
                  <c:v>174877</c:v>
                </c:pt>
                <c:pt idx="25">
                  <c:v>7201281</c:v>
                </c:pt>
                <c:pt idx="26">
                  <c:v>850586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ED9-481C-B6E1-E5E25EC171FB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'Ro-Ro'!$A$7:$A$34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'Ro-Ro'!$D$7:$D$34</c:f>
              <c:numCache>
                <c:formatCode>#,##0</c:formatCode>
                <c:ptCount val="28"/>
                <c:pt idx="0">
                  <c:v>0</c:v>
                </c:pt>
                <c:pt idx="1">
                  <c:v>10722</c:v>
                </c:pt>
                <c:pt idx="2">
                  <c:v>390189</c:v>
                </c:pt>
                <c:pt idx="3">
                  <c:v>0</c:v>
                </c:pt>
                <c:pt idx="4">
                  <c:v>7616395</c:v>
                </c:pt>
                <c:pt idx="5">
                  <c:v>411592</c:v>
                </c:pt>
                <c:pt idx="6">
                  <c:v>7061339</c:v>
                </c:pt>
                <c:pt idx="7">
                  <c:v>5903379</c:v>
                </c:pt>
                <c:pt idx="8">
                  <c:v>508158</c:v>
                </c:pt>
                <c:pt idx="9">
                  <c:v>17367</c:v>
                </c:pt>
                <c:pt idx="10">
                  <c:v>91095</c:v>
                </c:pt>
                <c:pt idx="11">
                  <c:v>260349</c:v>
                </c:pt>
                <c:pt idx="12">
                  <c:v>9460</c:v>
                </c:pt>
                <c:pt idx="13">
                  <c:v>0</c:v>
                </c:pt>
                <c:pt idx="14">
                  <c:v>317888</c:v>
                </c:pt>
                <c:pt idx="15">
                  <c:v>2328645</c:v>
                </c:pt>
                <c:pt idx="16">
                  <c:v>307643</c:v>
                </c:pt>
                <c:pt idx="17">
                  <c:v>0</c:v>
                </c:pt>
                <c:pt idx="18">
                  <c:v>222122</c:v>
                </c:pt>
                <c:pt idx="19">
                  <c:v>280783</c:v>
                </c:pt>
                <c:pt idx="20">
                  <c:v>338019</c:v>
                </c:pt>
                <c:pt idx="21">
                  <c:v>2105922</c:v>
                </c:pt>
                <c:pt idx="22">
                  <c:v>1215248</c:v>
                </c:pt>
                <c:pt idx="23">
                  <c:v>89038</c:v>
                </c:pt>
                <c:pt idx="24">
                  <c:v>184298</c:v>
                </c:pt>
                <c:pt idx="25">
                  <c:v>6762188</c:v>
                </c:pt>
                <c:pt idx="26">
                  <c:v>644777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ED9-481C-B6E1-E5E25EC171F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9886636"/>
        <c:axId val="51372149"/>
      </c:barChart>
      <c:catAx>
        <c:axId val="39886636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51372149"/>
        <c:crosses val="autoZero"/>
        <c:auto val="1"/>
        <c:lblAlgn val="ctr"/>
        <c:lblOffset val="100"/>
        <c:noMultiLvlLbl val="0"/>
      </c:catAx>
      <c:valAx>
        <c:axId val="51372149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39886636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2024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'Ro-Ro UTIS'!$A$7:$A$34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'Ro-Ro UTIS'!$E$7:$E$34</c:f>
              <c:numCache>
                <c:formatCode>#,##0</c:formatCode>
                <c:ptCount val="28"/>
                <c:pt idx="0">
                  <c:v>0</c:v>
                </c:pt>
                <c:pt idx="1">
                  <c:v>347</c:v>
                </c:pt>
                <c:pt idx="2">
                  <c:v>22410</c:v>
                </c:pt>
                <c:pt idx="3">
                  <c:v>0</c:v>
                </c:pt>
                <c:pt idx="4">
                  <c:v>268032</c:v>
                </c:pt>
                <c:pt idx="5">
                  <c:v>13647</c:v>
                </c:pt>
                <c:pt idx="6">
                  <c:v>346932</c:v>
                </c:pt>
                <c:pt idx="7">
                  <c:v>217441</c:v>
                </c:pt>
                <c:pt idx="8">
                  <c:v>20861</c:v>
                </c:pt>
                <c:pt idx="9">
                  <c:v>0</c:v>
                </c:pt>
                <c:pt idx="10">
                  <c:v>0</c:v>
                </c:pt>
                <c:pt idx="11">
                  <c:v>16594</c:v>
                </c:pt>
                <c:pt idx="12">
                  <c:v>32</c:v>
                </c:pt>
                <c:pt idx="13">
                  <c:v>0</c:v>
                </c:pt>
                <c:pt idx="14">
                  <c:v>16394</c:v>
                </c:pt>
                <c:pt idx="15">
                  <c:v>166434</c:v>
                </c:pt>
                <c:pt idx="16">
                  <c:v>13054</c:v>
                </c:pt>
                <c:pt idx="17">
                  <c:v>0</c:v>
                </c:pt>
                <c:pt idx="18">
                  <c:v>14673</c:v>
                </c:pt>
                <c:pt idx="19">
                  <c:v>11049</c:v>
                </c:pt>
                <c:pt idx="20">
                  <c:v>1643</c:v>
                </c:pt>
                <c:pt idx="21">
                  <c:v>151535</c:v>
                </c:pt>
                <c:pt idx="22">
                  <c:v>29527</c:v>
                </c:pt>
                <c:pt idx="23">
                  <c:v>4573</c:v>
                </c:pt>
                <c:pt idx="24">
                  <c:v>0</c:v>
                </c:pt>
                <c:pt idx="25">
                  <c:v>260793</c:v>
                </c:pt>
                <c:pt idx="26">
                  <c:v>12883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B47-4CF7-88FA-6129A2ECC02A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'Ro-Ro UTIS'!$A$7:$A$34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'Ro-Ro UTIS'!$D$7:$D$34</c:f>
              <c:numCache>
                <c:formatCode>#,##0</c:formatCode>
                <c:ptCount val="28"/>
                <c:pt idx="0">
                  <c:v>0</c:v>
                </c:pt>
                <c:pt idx="1">
                  <c:v>400</c:v>
                </c:pt>
                <c:pt idx="2">
                  <c:v>19850</c:v>
                </c:pt>
                <c:pt idx="3">
                  <c:v>0</c:v>
                </c:pt>
                <c:pt idx="4">
                  <c:v>255101</c:v>
                </c:pt>
                <c:pt idx="5">
                  <c:v>12534</c:v>
                </c:pt>
                <c:pt idx="6">
                  <c:v>337010</c:v>
                </c:pt>
                <c:pt idx="7">
                  <c:v>210778</c:v>
                </c:pt>
                <c:pt idx="8">
                  <c:v>19992</c:v>
                </c:pt>
                <c:pt idx="9">
                  <c:v>0</c:v>
                </c:pt>
                <c:pt idx="10">
                  <c:v>21</c:v>
                </c:pt>
                <c:pt idx="11">
                  <c:v>15382</c:v>
                </c:pt>
                <c:pt idx="12">
                  <c:v>21</c:v>
                </c:pt>
                <c:pt idx="13">
                  <c:v>0</c:v>
                </c:pt>
                <c:pt idx="14">
                  <c:v>16106</c:v>
                </c:pt>
                <c:pt idx="15">
                  <c:v>163799</c:v>
                </c:pt>
                <c:pt idx="16">
                  <c:v>17347</c:v>
                </c:pt>
                <c:pt idx="17">
                  <c:v>0</c:v>
                </c:pt>
                <c:pt idx="18">
                  <c:v>14586</c:v>
                </c:pt>
                <c:pt idx="19">
                  <c:v>10329</c:v>
                </c:pt>
                <c:pt idx="20">
                  <c:v>1792</c:v>
                </c:pt>
                <c:pt idx="21">
                  <c:v>151790</c:v>
                </c:pt>
                <c:pt idx="22">
                  <c:v>29027</c:v>
                </c:pt>
                <c:pt idx="23">
                  <c:v>4289</c:v>
                </c:pt>
                <c:pt idx="24">
                  <c:v>152</c:v>
                </c:pt>
                <c:pt idx="25">
                  <c:v>241697</c:v>
                </c:pt>
                <c:pt idx="26">
                  <c:v>5782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B47-4CF7-88FA-6129A2ECC02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63341419"/>
        <c:axId val="45451129"/>
      </c:barChart>
      <c:catAx>
        <c:axId val="63341419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45451129"/>
        <c:crosses val="autoZero"/>
        <c:auto val="1"/>
        <c:lblAlgn val="ctr"/>
        <c:lblOffset val="100"/>
        <c:noMultiLvlLbl val="0"/>
      </c:catAx>
      <c:valAx>
        <c:axId val="45451129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63341419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2024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TEUS!$A$7:$A$34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TEUS!$E$7:$E$34</c:f>
              <c:numCache>
                <c:formatCode>#,##0</c:formatCode>
                <c:ptCount val="28"/>
                <c:pt idx="0">
                  <c:v>4</c:v>
                </c:pt>
                <c:pt idx="1">
                  <c:v>83583</c:v>
                </c:pt>
                <c:pt idx="2">
                  <c:v>8222</c:v>
                </c:pt>
                <c:pt idx="3">
                  <c:v>0</c:v>
                </c:pt>
                <c:pt idx="4">
                  <c:v>2398610</c:v>
                </c:pt>
                <c:pt idx="5">
                  <c:v>108776.5</c:v>
                </c:pt>
                <c:pt idx="6">
                  <c:v>42219</c:v>
                </c:pt>
                <c:pt idx="7">
                  <c:v>1992415.5</c:v>
                </c:pt>
                <c:pt idx="8">
                  <c:v>230982.75</c:v>
                </c:pt>
                <c:pt idx="9">
                  <c:v>25703.25</c:v>
                </c:pt>
                <c:pt idx="10">
                  <c:v>40150</c:v>
                </c:pt>
                <c:pt idx="11">
                  <c:v>2758</c:v>
                </c:pt>
                <c:pt idx="12">
                  <c:v>7345.5</c:v>
                </c:pt>
                <c:pt idx="13">
                  <c:v>40308</c:v>
                </c:pt>
                <c:pt idx="14">
                  <c:v>54640.75</c:v>
                </c:pt>
                <c:pt idx="15">
                  <c:v>680393</c:v>
                </c:pt>
                <c:pt idx="16">
                  <c:v>98437.25</c:v>
                </c:pt>
                <c:pt idx="17">
                  <c:v>22661.25</c:v>
                </c:pt>
                <c:pt idx="18">
                  <c:v>2857.75</c:v>
                </c:pt>
                <c:pt idx="19">
                  <c:v>239.5</c:v>
                </c:pt>
                <c:pt idx="20">
                  <c:v>0</c:v>
                </c:pt>
                <c:pt idx="21">
                  <c:v>262381</c:v>
                </c:pt>
                <c:pt idx="22">
                  <c:v>71585</c:v>
                </c:pt>
                <c:pt idx="23">
                  <c:v>74274.25</c:v>
                </c:pt>
                <c:pt idx="24">
                  <c:v>6933</c:v>
                </c:pt>
                <c:pt idx="25">
                  <c:v>2726497</c:v>
                </c:pt>
                <c:pt idx="26">
                  <c:v>142609</c:v>
                </c:pt>
                <c:pt idx="27">
                  <c:v>16752.75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084-4719-9577-B5C7A17B8D2F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TEUS!$A$7:$A$34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TEUS!$D$7:$D$34</c:f>
              <c:numCache>
                <c:formatCode>#,##0</c:formatCode>
                <c:ptCount val="28"/>
                <c:pt idx="0">
                  <c:v>9</c:v>
                </c:pt>
                <c:pt idx="1">
                  <c:v>82779.25</c:v>
                </c:pt>
                <c:pt idx="2">
                  <c:v>7772</c:v>
                </c:pt>
                <c:pt idx="3">
                  <c:v>0</c:v>
                </c:pt>
                <c:pt idx="4">
                  <c:v>2333820</c:v>
                </c:pt>
                <c:pt idx="5">
                  <c:v>97455.25</c:v>
                </c:pt>
                <c:pt idx="6">
                  <c:v>47434</c:v>
                </c:pt>
                <c:pt idx="7">
                  <c:v>1609204.75</c:v>
                </c:pt>
                <c:pt idx="8">
                  <c:v>256562.25</c:v>
                </c:pt>
                <c:pt idx="9">
                  <c:v>22025.25</c:v>
                </c:pt>
                <c:pt idx="10">
                  <c:v>42063.75</c:v>
                </c:pt>
                <c:pt idx="11">
                  <c:v>2840.5</c:v>
                </c:pt>
                <c:pt idx="12">
                  <c:v>19318</c:v>
                </c:pt>
                <c:pt idx="13">
                  <c:v>27404</c:v>
                </c:pt>
                <c:pt idx="14">
                  <c:v>38517</c:v>
                </c:pt>
                <c:pt idx="15">
                  <c:v>584074</c:v>
                </c:pt>
                <c:pt idx="16">
                  <c:v>23197.5</c:v>
                </c:pt>
                <c:pt idx="17">
                  <c:v>22697.25</c:v>
                </c:pt>
                <c:pt idx="18">
                  <c:v>3236.5</c:v>
                </c:pt>
                <c:pt idx="19">
                  <c:v>460</c:v>
                </c:pt>
                <c:pt idx="20">
                  <c:v>0</c:v>
                </c:pt>
                <c:pt idx="21">
                  <c:v>254885</c:v>
                </c:pt>
                <c:pt idx="22">
                  <c:v>20691.25</c:v>
                </c:pt>
                <c:pt idx="23">
                  <c:v>71355.5</c:v>
                </c:pt>
                <c:pt idx="24">
                  <c:v>23819.5</c:v>
                </c:pt>
                <c:pt idx="25">
                  <c:v>2374691</c:v>
                </c:pt>
                <c:pt idx="26">
                  <c:v>110874</c:v>
                </c:pt>
                <c:pt idx="27">
                  <c:v>14085.75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084-4719-9577-B5C7A17B8D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55107070"/>
        <c:axId val="15386010"/>
      </c:barChart>
      <c:catAx>
        <c:axId val="55107070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15386010"/>
        <c:crosses val="autoZero"/>
        <c:auto val="1"/>
        <c:lblAlgn val="ctr"/>
        <c:lblOffset val="100"/>
        <c:noMultiLvlLbl val="0"/>
      </c:catAx>
      <c:valAx>
        <c:axId val="15386010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55107070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2024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'TEUS tránsito'!$A$7:$A$34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'TEUS tránsito'!$E$7:$E$34</c:f>
              <c:numCache>
                <c:formatCode>#,##0</c:formatCode>
                <c:ptCount val="28"/>
                <c:pt idx="0">
                  <c:v>0</c:v>
                </c:pt>
                <c:pt idx="1">
                  <c:v>941.5</c:v>
                </c:pt>
                <c:pt idx="2">
                  <c:v>0</c:v>
                </c:pt>
                <c:pt idx="3">
                  <c:v>0</c:v>
                </c:pt>
                <c:pt idx="4">
                  <c:v>2056604</c:v>
                </c:pt>
                <c:pt idx="5">
                  <c:v>11291.5</c:v>
                </c:pt>
                <c:pt idx="6">
                  <c:v>6</c:v>
                </c:pt>
                <c:pt idx="7">
                  <c:v>955837.5</c:v>
                </c:pt>
                <c:pt idx="8">
                  <c:v>3505.5</c:v>
                </c:pt>
                <c:pt idx="9">
                  <c:v>0</c:v>
                </c:pt>
                <c:pt idx="10">
                  <c:v>1002</c:v>
                </c:pt>
                <c:pt idx="11">
                  <c:v>0</c:v>
                </c:pt>
                <c:pt idx="12">
                  <c:v>228.5</c:v>
                </c:pt>
                <c:pt idx="13">
                  <c:v>29</c:v>
                </c:pt>
                <c:pt idx="14">
                  <c:v>6886.75</c:v>
                </c:pt>
                <c:pt idx="15">
                  <c:v>386735</c:v>
                </c:pt>
                <c:pt idx="16">
                  <c:v>85617</c:v>
                </c:pt>
                <c:pt idx="17">
                  <c:v>12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41874</c:v>
                </c:pt>
                <c:pt idx="22">
                  <c:v>12559.75</c:v>
                </c:pt>
                <c:pt idx="23">
                  <c:v>0</c:v>
                </c:pt>
                <c:pt idx="24">
                  <c:v>356</c:v>
                </c:pt>
                <c:pt idx="25">
                  <c:v>1384891</c:v>
                </c:pt>
                <c:pt idx="26">
                  <c:v>18975</c:v>
                </c:pt>
                <c:pt idx="27">
                  <c:v>175.75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AF5-4873-8549-5D52A0BDBFE0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'TEUS tránsito'!$A$7:$A$34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'TEUS tránsito'!$D$7:$D$34</c:f>
              <c:numCache>
                <c:formatCode>#,##0</c:formatCode>
                <c:ptCount val="28"/>
                <c:pt idx="0">
                  <c:v>0</c:v>
                </c:pt>
                <c:pt idx="1">
                  <c:v>1406.5</c:v>
                </c:pt>
                <c:pt idx="2">
                  <c:v>17</c:v>
                </c:pt>
                <c:pt idx="3">
                  <c:v>0</c:v>
                </c:pt>
                <c:pt idx="4">
                  <c:v>1942449</c:v>
                </c:pt>
                <c:pt idx="5">
                  <c:v>9579.5</c:v>
                </c:pt>
                <c:pt idx="6">
                  <c:v>4</c:v>
                </c:pt>
                <c:pt idx="7">
                  <c:v>634649</c:v>
                </c:pt>
                <c:pt idx="8">
                  <c:v>2205.75</c:v>
                </c:pt>
                <c:pt idx="9">
                  <c:v>50</c:v>
                </c:pt>
                <c:pt idx="10">
                  <c:v>1035</c:v>
                </c:pt>
                <c:pt idx="11">
                  <c:v>0</c:v>
                </c:pt>
                <c:pt idx="12">
                  <c:v>0</c:v>
                </c:pt>
                <c:pt idx="13">
                  <c:v>217</c:v>
                </c:pt>
                <c:pt idx="14">
                  <c:v>98.5</c:v>
                </c:pt>
                <c:pt idx="15">
                  <c:v>299505</c:v>
                </c:pt>
                <c:pt idx="16">
                  <c:v>9053</c:v>
                </c:pt>
                <c:pt idx="17">
                  <c:v>284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45677</c:v>
                </c:pt>
                <c:pt idx="22">
                  <c:v>0</c:v>
                </c:pt>
                <c:pt idx="23">
                  <c:v>0</c:v>
                </c:pt>
                <c:pt idx="24">
                  <c:v>1979.5</c:v>
                </c:pt>
                <c:pt idx="25">
                  <c:v>1169010</c:v>
                </c:pt>
                <c:pt idx="26">
                  <c:v>8567</c:v>
                </c:pt>
                <c:pt idx="27">
                  <c:v>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AF5-4873-8549-5D52A0BDBFE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43872155"/>
        <c:axId val="22712766"/>
      </c:barChart>
      <c:catAx>
        <c:axId val="43872155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22712766"/>
        <c:crosses val="autoZero"/>
        <c:auto val="1"/>
        <c:lblAlgn val="ctr"/>
        <c:lblOffset val="100"/>
        <c:noMultiLvlLbl val="0"/>
      </c:catAx>
      <c:valAx>
        <c:axId val="22712766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43872155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2024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'TEUS nacional'!$A$7:$A$34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'TEUS nacional'!$E$7:$E$34</c:f>
              <c:numCache>
                <c:formatCode>#,##0</c:formatCode>
                <c:ptCount val="28"/>
                <c:pt idx="0">
                  <c:v>0</c:v>
                </c:pt>
                <c:pt idx="1">
                  <c:v>71911.75</c:v>
                </c:pt>
                <c:pt idx="2">
                  <c:v>2313</c:v>
                </c:pt>
                <c:pt idx="3">
                  <c:v>0</c:v>
                </c:pt>
                <c:pt idx="4">
                  <c:v>36</c:v>
                </c:pt>
                <c:pt idx="5">
                  <c:v>81019.5</c:v>
                </c:pt>
                <c:pt idx="6">
                  <c:v>42197</c:v>
                </c:pt>
                <c:pt idx="7">
                  <c:v>121579</c:v>
                </c:pt>
                <c:pt idx="8">
                  <c:v>9928.75</c:v>
                </c:pt>
                <c:pt idx="9">
                  <c:v>6802</c:v>
                </c:pt>
                <c:pt idx="10">
                  <c:v>3262.5</c:v>
                </c:pt>
                <c:pt idx="11">
                  <c:v>2658</c:v>
                </c:pt>
                <c:pt idx="12">
                  <c:v>1022</c:v>
                </c:pt>
                <c:pt idx="13">
                  <c:v>2894</c:v>
                </c:pt>
                <c:pt idx="14">
                  <c:v>41290.75</c:v>
                </c:pt>
                <c:pt idx="15">
                  <c:v>253970</c:v>
                </c:pt>
                <c:pt idx="16">
                  <c:v>4077</c:v>
                </c:pt>
                <c:pt idx="17">
                  <c:v>1766</c:v>
                </c:pt>
                <c:pt idx="18">
                  <c:v>2830.75</c:v>
                </c:pt>
                <c:pt idx="19">
                  <c:v>0</c:v>
                </c:pt>
                <c:pt idx="20">
                  <c:v>0</c:v>
                </c:pt>
                <c:pt idx="21">
                  <c:v>192685</c:v>
                </c:pt>
                <c:pt idx="22">
                  <c:v>12726.75</c:v>
                </c:pt>
                <c:pt idx="23">
                  <c:v>73442.25</c:v>
                </c:pt>
                <c:pt idx="24">
                  <c:v>0</c:v>
                </c:pt>
                <c:pt idx="25">
                  <c:v>103671</c:v>
                </c:pt>
                <c:pt idx="26">
                  <c:v>6877</c:v>
                </c:pt>
                <c:pt idx="27">
                  <c:v>13255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5E5-4040-8761-9E0FE1E83125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'TEUS nacional'!$A$7:$A$34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'TEUS nacional'!$D$7:$D$34</c:f>
              <c:numCache>
                <c:formatCode>#,##0</c:formatCode>
                <c:ptCount val="28"/>
                <c:pt idx="0">
                  <c:v>0</c:v>
                </c:pt>
                <c:pt idx="1">
                  <c:v>71003.75</c:v>
                </c:pt>
                <c:pt idx="2">
                  <c:v>4053.5</c:v>
                </c:pt>
                <c:pt idx="3">
                  <c:v>0</c:v>
                </c:pt>
                <c:pt idx="4">
                  <c:v>13</c:v>
                </c:pt>
                <c:pt idx="5">
                  <c:v>73755.25</c:v>
                </c:pt>
                <c:pt idx="6">
                  <c:v>47426</c:v>
                </c:pt>
                <c:pt idx="7">
                  <c:v>110135.25</c:v>
                </c:pt>
                <c:pt idx="8">
                  <c:v>20437.5</c:v>
                </c:pt>
                <c:pt idx="9">
                  <c:v>4341.25</c:v>
                </c:pt>
                <c:pt idx="10">
                  <c:v>3248.75</c:v>
                </c:pt>
                <c:pt idx="11">
                  <c:v>2782.5</c:v>
                </c:pt>
                <c:pt idx="12">
                  <c:v>4933.25</c:v>
                </c:pt>
                <c:pt idx="13">
                  <c:v>3686</c:v>
                </c:pt>
                <c:pt idx="14">
                  <c:v>33172</c:v>
                </c:pt>
                <c:pt idx="15">
                  <c:v>248070</c:v>
                </c:pt>
                <c:pt idx="16">
                  <c:v>4745.5</c:v>
                </c:pt>
                <c:pt idx="17">
                  <c:v>1794.25</c:v>
                </c:pt>
                <c:pt idx="18">
                  <c:v>3210.5</c:v>
                </c:pt>
                <c:pt idx="19">
                  <c:v>0</c:v>
                </c:pt>
                <c:pt idx="20">
                  <c:v>0</c:v>
                </c:pt>
                <c:pt idx="21">
                  <c:v>186080</c:v>
                </c:pt>
                <c:pt idx="22">
                  <c:v>4662.5</c:v>
                </c:pt>
                <c:pt idx="23">
                  <c:v>70811.5</c:v>
                </c:pt>
                <c:pt idx="24">
                  <c:v>6600</c:v>
                </c:pt>
                <c:pt idx="25">
                  <c:v>100130</c:v>
                </c:pt>
                <c:pt idx="26">
                  <c:v>6520</c:v>
                </c:pt>
                <c:pt idx="27">
                  <c:v>13246.5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5E5-4040-8761-9E0FE1E831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4052540"/>
        <c:axId val="43610191"/>
      </c:barChart>
      <c:catAx>
        <c:axId val="4052540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43610191"/>
        <c:crosses val="autoZero"/>
        <c:auto val="1"/>
        <c:lblAlgn val="ctr"/>
        <c:lblOffset val="100"/>
        <c:noMultiLvlLbl val="0"/>
      </c:catAx>
      <c:valAx>
        <c:axId val="43610191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4052540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2024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'TEUS exterior'!$A$7:$A$34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'TEUS exterior'!$E$7:$E$34</c:f>
              <c:numCache>
                <c:formatCode>#,##0</c:formatCode>
                <c:ptCount val="28"/>
                <c:pt idx="0">
                  <c:v>4</c:v>
                </c:pt>
                <c:pt idx="1">
                  <c:v>10729.75</c:v>
                </c:pt>
                <c:pt idx="2">
                  <c:v>5909</c:v>
                </c:pt>
                <c:pt idx="3">
                  <c:v>0</c:v>
                </c:pt>
                <c:pt idx="4">
                  <c:v>341970</c:v>
                </c:pt>
                <c:pt idx="5">
                  <c:v>16465.5</c:v>
                </c:pt>
                <c:pt idx="6">
                  <c:v>16</c:v>
                </c:pt>
                <c:pt idx="7">
                  <c:v>914999</c:v>
                </c:pt>
                <c:pt idx="8">
                  <c:v>217548.5</c:v>
                </c:pt>
                <c:pt idx="9">
                  <c:v>18901.25</c:v>
                </c:pt>
                <c:pt idx="10">
                  <c:v>35885.5</c:v>
                </c:pt>
                <c:pt idx="11">
                  <c:v>100</c:v>
                </c:pt>
                <c:pt idx="12">
                  <c:v>6095</c:v>
                </c:pt>
                <c:pt idx="13">
                  <c:v>37385</c:v>
                </c:pt>
                <c:pt idx="14">
                  <c:v>6463.25</c:v>
                </c:pt>
                <c:pt idx="15">
                  <c:v>39688</c:v>
                </c:pt>
                <c:pt idx="16">
                  <c:v>8743.25</c:v>
                </c:pt>
                <c:pt idx="17">
                  <c:v>20883.25</c:v>
                </c:pt>
                <c:pt idx="18">
                  <c:v>27</c:v>
                </c:pt>
                <c:pt idx="19">
                  <c:v>239.5</c:v>
                </c:pt>
                <c:pt idx="20">
                  <c:v>0</c:v>
                </c:pt>
                <c:pt idx="21">
                  <c:v>27822</c:v>
                </c:pt>
                <c:pt idx="22">
                  <c:v>46298.5</c:v>
                </c:pt>
                <c:pt idx="23">
                  <c:v>832</c:v>
                </c:pt>
                <c:pt idx="24">
                  <c:v>6577</c:v>
                </c:pt>
                <c:pt idx="25">
                  <c:v>1237935</c:v>
                </c:pt>
                <c:pt idx="26">
                  <c:v>116757</c:v>
                </c:pt>
                <c:pt idx="27">
                  <c:v>3322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F9F-468E-AFC3-94BA895CAC32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'TEUS exterior'!$A$7:$A$34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'TEUS exterior'!$D$7:$D$34</c:f>
              <c:numCache>
                <c:formatCode>#,##0</c:formatCode>
                <c:ptCount val="28"/>
                <c:pt idx="0">
                  <c:v>9</c:v>
                </c:pt>
                <c:pt idx="1">
                  <c:v>10369</c:v>
                </c:pt>
                <c:pt idx="2">
                  <c:v>3701.5</c:v>
                </c:pt>
                <c:pt idx="3">
                  <c:v>0</c:v>
                </c:pt>
                <c:pt idx="4">
                  <c:v>391358</c:v>
                </c:pt>
                <c:pt idx="5">
                  <c:v>14120.5</c:v>
                </c:pt>
                <c:pt idx="6">
                  <c:v>4</c:v>
                </c:pt>
                <c:pt idx="7">
                  <c:v>864420.49999999988</c:v>
                </c:pt>
                <c:pt idx="8">
                  <c:v>233919</c:v>
                </c:pt>
                <c:pt idx="9">
                  <c:v>17634</c:v>
                </c:pt>
                <c:pt idx="10">
                  <c:v>37780</c:v>
                </c:pt>
                <c:pt idx="11">
                  <c:v>58</c:v>
                </c:pt>
                <c:pt idx="12">
                  <c:v>14384.75</c:v>
                </c:pt>
                <c:pt idx="13">
                  <c:v>23501</c:v>
                </c:pt>
                <c:pt idx="14">
                  <c:v>5246.5</c:v>
                </c:pt>
                <c:pt idx="15">
                  <c:v>36499</c:v>
                </c:pt>
                <c:pt idx="16">
                  <c:v>9399</c:v>
                </c:pt>
                <c:pt idx="17">
                  <c:v>20619</c:v>
                </c:pt>
                <c:pt idx="18">
                  <c:v>26</c:v>
                </c:pt>
                <c:pt idx="19">
                  <c:v>460</c:v>
                </c:pt>
                <c:pt idx="20">
                  <c:v>0</c:v>
                </c:pt>
                <c:pt idx="21">
                  <c:v>23128</c:v>
                </c:pt>
                <c:pt idx="22">
                  <c:v>16028.75</c:v>
                </c:pt>
                <c:pt idx="23">
                  <c:v>544</c:v>
                </c:pt>
                <c:pt idx="24">
                  <c:v>15240</c:v>
                </c:pt>
                <c:pt idx="25">
                  <c:v>1105551</c:v>
                </c:pt>
                <c:pt idx="26">
                  <c:v>95787</c:v>
                </c:pt>
                <c:pt idx="27">
                  <c:v>827.25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F9F-468E-AFC3-94BA895CAC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5656860"/>
        <c:axId val="61223686"/>
      </c:barChart>
      <c:catAx>
        <c:axId val="35656860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61223686"/>
        <c:crosses val="autoZero"/>
        <c:auto val="1"/>
        <c:lblAlgn val="ctr"/>
        <c:lblOffset val="100"/>
        <c:noMultiLvlLbl val="0"/>
      </c:catAx>
      <c:valAx>
        <c:axId val="61223686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35656860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2024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'Buques número'!$A$7:$A$34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'Buques número'!$E$7:$E$34</c:f>
              <c:numCache>
                <c:formatCode>#,##0</c:formatCode>
                <c:ptCount val="28"/>
                <c:pt idx="0">
                  <c:v>575</c:v>
                </c:pt>
                <c:pt idx="1">
                  <c:v>383</c:v>
                </c:pt>
                <c:pt idx="2">
                  <c:v>840</c:v>
                </c:pt>
                <c:pt idx="3">
                  <c:v>404</c:v>
                </c:pt>
                <c:pt idx="4">
                  <c:v>14287</c:v>
                </c:pt>
                <c:pt idx="5">
                  <c:v>717</c:v>
                </c:pt>
                <c:pt idx="6">
                  <c:v>22284</c:v>
                </c:pt>
                <c:pt idx="7">
                  <c:v>4134</c:v>
                </c:pt>
                <c:pt idx="8">
                  <c:v>1338</c:v>
                </c:pt>
                <c:pt idx="9">
                  <c:v>1040</c:v>
                </c:pt>
                <c:pt idx="10">
                  <c:v>672</c:v>
                </c:pt>
                <c:pt idx="11">
                  <c:v>4847</c:v>
                </c:pt>
                <c:pt idx="12">
                  <c:v>425</c:v>
                </c:pt>
                <c:pt idx="13">
                  <c:v>563</c:v>
                </c:pt>
                <c:pt idx="14">
                  <c:v>1133</c:v>
                </c:pt>
                <c:pt idx="15">
                  <c:v>6938</c:v>
                </c:pt>
                <c:pt idx="16">
                  <c:v>759</c:v>
                </c:pt>
                <c:pt idx="17">
                  <c:v>246</c:v>
                </c:pt>
                <c:pt idx="18">
                  <c:v>592</c:v>
                </c:pt>
                <c:pt idx="19">
                  <c:v>468</c:v>
                </c:pt>
                <c:pt idx="20">
                  <c:v>437</c:v>
                </c:pt>
                <c:pt idx="21">
                  <c:v>8374</c:v>
                </c:pt>
                <c:pt idx="22">
                  <c:v>769</c:v>
                </c:pt>
                <c:pt idx="23">
                  <c:v>465</c:v>
                </c:pt>
                <c:pt idx="24">
                  <c:v>1176</c:v>
                </c:pt>
                <c:pt idx="25">
                  <c:v>3748</c:v>
                </c:pt>
                <c:pt idx="26">
                  <c:v>963</c:v>
                </c:pt>
                <c:pt idx="27">
                  <c:v>198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A1E-4CEB-A03E-C97F0E5D8C12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'Buques número'!$A$7:$A$34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'Buques número'!$D$7:$D$34</c:f>
              <c:numCache>
                <c:formatCode>#,##0</c:formatCode>
                <c:ptCount val="28"/>
                <c:pt idx="0">
                  <c:v>542</c:v>
                </c:pt>
                <c:pt idx="1">
                  <c:v>367</c:v>
                </c:pt>
                <c:pt idx="2">
                  <c:v>793</c:v>
                </c:pt>
                <c:pt idx="3">
                  <c:v>400</c:v>
                </c:pt>
                <c:pt idx="4">
                  <c:v>13667</c:v>
                </c:pt>
                <c:pt idx="5">
                  <c:v>755</c:v>
                </c:pt>
                <c:pt idx="6">
                  <c:v>22277</c:v>
                </c:pt>
                <c:pt idx="7">
                  <c:v>4219</c:v>
                </c:pt>
                <c:pt idx="8">
                  <c:v>1362</c:v>
                </c:pt>
                <c:pt idx="9">
                  <c:v>1040</c:v>
                </c:pt>
                <c:pt idx="10">
                  <c:v>693</c:v>
                </c:pt>
                <c:pt idx="11">
                  <c:v>4824</c:v>
                </c:pt>
                <c:pt idx="12">
                  <c:v>530</c:v>
                </c:pt>
                <c:pt idx="13">
                  <c:v>620</c:v>
                </c:pt>
                <c:pt idx="14">
                  <c:v>1011</c:v>
                </c:pt>
                <c:pt idx="15">
                  <c:v>6219</c:v>
                </c:pt>
                <c:pt idx="16">
                  <c:v>797</c:v>
                </c:pt>
                <c:pt idx="17">
                  <c:v>228</c:v>
                </c:pt>
                <c:pt idx="18">
                  <c:v>581</c:v>
                </c:pt>
                <c:pt idx="19">
                  <c:v>468</c:v>
                </c:pt>
                <c:pt idx="20">
                  <c:v>476</c:v>
                </c:pt>
                <c:pt idx="21">
                  <c:v>8183</c:v>
                </c:pt>
                <c:pt idx="22">
                  <c:v>798</c:v>
                </c:pt>
                <c:pt idx="23">
                  <c:v>450</c:v>
                </c:pt>
                <c:pt idx="24">
                  <c:v>1221</c:v>
                </c:pt>
                <c:pt idx="25">
                  <c:v>3773</c:v>
                </c:pt>
                <c:pt idx="26">
                  <c:v>912</c:v>
                </c:pt>
                <c:pt idx="27">
                  <c:v>187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A1E-4CEB-A03E-C97F0E5D8C1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59841321"/>
        <c:axId val="44378967"/>
      </c:barChart>
      <c:catAx>
        <c:axId val="59841321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44378967"/>
        <c:crosses val="autoZero"/>
        <c:auto val="1"/>
        <c:lblAlgn val="ctr"/>
        <c:lblOffset val="100"/>
        <c:noMultiLvlLbl val="0"/>
      </c:catAx>
      <c:valAx>
        <c:axId val="44378967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59841321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2024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'Buques GT'!$A$7:$A$34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'Buques GT'!$E$7:$E$34</c:f>
              <c:numCache>
                <c:formatCode>#,##0</c:formatCode>
                <c:ptCount val="28"/>
                <c:pt idx="0">
                  <c:v>14398077</c:v>
                </c:pt>
                <c:pt idx="1">
                  <c:v>7701138</c:v>
                </c:pt>
                <c:pt idx="2">
                  <c:v>14059993</c:v>
                </c:pt>
                <c:pt idx="3">
                  <c:v>3105019</c:v>
                </c:pt>
                <c:pt idx="4">
                  <c:v>270685347</c:v>
                </c:pt>
                <c:pt idx="5">
                  <c:v>17204195</c:v>
                </c:pt>
                <c:pt idx="6">
                  <c:v>131699612</c:v>
                </c:pt>
                <c:pt idx="7">
                  <c:v>174368181</c:v>
                </c:pt>
                <c:pt idx="8">
                  <c:v>28729406</c:v>
                </c:pt>
                <c:pt idx="9">
                  <c:v>21717589</c:v>
                </c:pt>
                <c:pt idx="10">
                  <c:v>9737908</c:v>
                </c:pt>
                <c:pt idx="11">
                  <c:v>34279367</c:v>
                </c:pt>
                <c:pt idx="12">
                  <c:v>6425774</c:v>
                </c:pt>
                <c:pt idx="13">
                  <c:v>10402014</c:v>
                </c:pt>
                <c:pt idx="14">
                  <c:v>20667954</c:v>
                </c:pt>
                <c:pt idx="15">
                  <c:v>158165382</c:v>
                </c:pt>
                <c:pt idx="16">
                  <c:v>27110463</c:v>
                </c:pt>
                <c:pt idx="17">
                  <c:v>1672077</c:v>
                </c:pt>
                <c:pt idx="18">
                  <c:v>16573388</c:v>
                </c:pt>
                <c:pt idx="19">
                  <c:v>6871696</c:v>
                </c:pt>
                <c:pt idx="20">
                  <c:v>3627105</c:v>
                </c:pt>
                <c:pt idx="21">
                  <c:v>109572234</c:v>
                </c:pt>
                <c:pt idx="22">
                  <c:v>15259619</c:v>
                </c:pt>
                <c:pt idx="23">
                  <c:v>2839959</c:v>
                </c:pt>
                <c:pt idx="24">
                  <c:v>23364070</c:v>
                </c:pt>
                <c:pt idx="25">
                  <c:v>150641323</c:v>
                </c:pt>
                <c:pt idx="26">
                  <c:v>22779292</c:v>
                </c:pt>
                <c:pt idx="27">
                  <c:v>1512340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1BF-4206-8A10-BBCF0B8B4491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'Buques GT'!$A$7:$A$34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'Buques GT'!$D$7:$D$34</c:f>
              <c:numCache>
                <c:formatCode>#,##0</c:formatCode>
                <c:ptCount val="28"/>
                <c:pt idx="0">
                  <c:v>12159847</c:v>
                </c:pt>
                <c:pt idx="1">
                  <c:v>5755861</c:v>
                </c:pt>
                <c:pt idx="2">
                  <c:v>13683863</c:v>
                </c:pt>
                <c:pt idx="3">
                  <c:v>3217688</c:v>
                </c:pt>
                <c:pt idx="4">
                  <c:v>253239502</c:v>
                </c:pt>
                <c:pt idx="5">
                  <c:v>17932981</c:v>
                </c:pt>
                <c:pt idx="6">
                  <c:v>131199454</c:v>
                </c:pt>
                <c:pt idx="7">
                  <c:v>174613776</c:v>
                </c:pt>
                <c:pt idx="8">
                  <c:v>27882140</c:v>
                </c:pt>
                <c:pt idx="9">
                  <c:v>23580617</c:v>
                </c:pt>
                <c:pt idx="10">
                  <c:v>9754019</c:v>
                </c:pt>
                <c:pt idx="11">
                  <c:v>35250272</c:v>
                </c:pt>
                <c:pt idx="12">
                  <c:v>9088813</c:v>
                </c:pt>
                <c:pt idx="13">
                  <c:v>11208553</c:v>
                </c:pt>
                <c:pt idx="14">
                  <c:v>20297474</c:v>
                </c:pt>
                <c:pt idx="15">
                  <c:v>136496315</c:v>
                </c:pt>
                <c:pt idx="16">
                  <c:v>23428261</c:v>
                </c:pt>
                <c:pt idx="17">
                  <c:v>1356946</c:v>
                </c:pt>
                <c:pt idx="18">
                  <c:v>14858316</c:v>
                </c:pt>
                <c:pt idx="19">
                  <c:v>7414238</c:v>
                </c:pt>
                <c:pt idx="20">
                  <c:v>3963017</c:v>
                </c:pt>
                <c:pt idx="21">
                  <c:v>103488729</c:v>
                </c:pt>
                <c:pt idx="22">
                  <c:v>15596879</c:v>
                </c:pt>
                <c:pt idx="23">
                  <c:v>2646232</c:v>
                </c:pt>
                <c:pt idx="24">
                  <c:v>24912328</c:v>
                </c:pt>
                <c:pt idx="25">
                  <c:v>149282360</c:v>
                </c:pt>
                <c:pt idx="26">
                  <c:v>21212319</c:v>
                </c:pt>
                <c:pt idx="27">
                  <c:v>1484394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1BF-4206-8A10-BBCF0B8B44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61737291"/>
        <c:axId val="56150965"/>
      </c:barChart>
      <c:catAx>
        <c:axId val="61737291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56150965"/>
        <c:crosses val="autoZero"/>
        <c:auto val="1"/>
        <c:lblAlgn val="ctr"/>
        <c:lblOffset val="100"/>
        <c:noMultiLvlLbl val="0"/>
      </c:catAx>
      <c:valAx>
        <c:axId val="56150965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61737291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2024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Cruceros!$A$7:$A$34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Cruceros!$E$7:$E$34</c:f>
              <c:numCache>
                <c:formatCode>#,##0</c:formatCode>
                <c:ptCount val="28"/>
                <c:pt idx="0">
                  <c:v>73</c:v>
                </c:pt>
                <c:pt idx="1">
                  <c:v>42</c:v>
                </c:pt>
                <c:pt idx="2">
                  <c:v>10</c:v>
                </c:pt>
                <c:pt idx="3">
                  <c:v>0</c:v>
                </c:pt>
                <c:pt idx="4">
                  <c:v>0</c:v>
                </c:pt>
                <c:pt idx="5">
                  <c:v>128</c:v>
                </c:pt>
                <c:pt idx="6">
                  <c:v>300</c:v>
                </c:pt>
                <c:pt idx="7">
                  <c:v>322</c:v>
                </c:pt>
                <c:pt idx="8">
                  <c:v>35</c:v>
                </c:pt>
                <c:pt idx="9">
                  <c:v>52</c:v>
                </c:pt>
                <c:pt idx="10">
                  <c:v>1</c:v>
                </c:pt>
                <c:pt idx="11">
                  <c:v>4</c:v>
                </c:pt>
                <c:pt idx="12">
                  <c:v>13</c:v>
                </c:pt>
                <c:pt idx="13">
                  <c:v>17</c:v>
                </c:pt>
                <c:pt idx="14">
                  <c:v>10</c:v>
                </c:pt>
                <c:pt idx="15">
                  <c:v>346</c:v>
                </c:pt>
                <c:pt idx="16">
                  <c:v>108</c:v>
                </c:pt>
                <c:pt idx="17">
                  <c:v>1</c:v>
                </c:pt>
                <c:pt idx="18">
                  <c:v>5</c:v>
                </c:pt>
                <c:pt idx="19">
                  <c:v>14</c:v>
                </c:pt>
                <c:pt idx="20">
                  <c:v>2</c:v>
                </c:pt>
                <c:pt idx="21">
                  <c:v>296</c:v>
                </c:pt>
                <c:pt idx="22">
                  <c:v>10</c:v>
                </c:pt>
                <c:pt idx="23">
                  <c:v>34</c:v>
                </c:pt>
                <c:pt idx="24">
                  <c:v>26</c:v>
                </c:pt>
                <c:pt idx="25">
                  <c:v>115</c:v>
                </c:pt>
                <c:pt idx="26">
                  <c:v>35</c:v>
                </c:pt>
                <c:pt idx="27">
                  <c:v>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BF6-4A50-99F9-0DBF01617224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Cruceros!$A$7:$A$34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Cruceros!$D$7:$D$34</c:f>
              <c:numCache>
                <c:formatCode>#,##0</c:formatCode>
                <c:ptCount val="28"/>
                <c:pt idx="0">
                  <c:v>55</c:v>
                </c:pt>
                <c:pt idx="1">
                  <c:v>35</c:v>
                </c:pt>
                <c:pt idx="2">
                  <c:v>8</c:v>
                </c:pt>
                <c:pt idx="3">
                  <c:v>0</c:v>
                </c:pt>
                <c:pt idx="4">
                  <c:v>0</c:v>
                </c:pt>
                <c:pt idx="5">
                  <c:v>150</c:v>
                </c:pt>
                <c:pt idx="6">
                  <c:v>299</c:v>
                </c:pt>
                <c:pt idx="7">
                  <c:v>346</c:v>
                </c:pt>
                <c:pt idx="8">
                  <c:v>34</c:v>
                </c:pt>
                <c:pt idx="9">
                  <c:v>63</c:v>
                </c:pt>
                <c:pt idx="10">
                  <c:v>0</c:v>
                </c:pt>
                <c:pt idx="11">
                  <c:v>13</c:v>
                </c:pt>
                <c:pt idx="12">
                  <c:v>7</c:v>
                </c:pt>
                <c:pt idx="13">
                  <c:v>13</c:v>
                </c:pt>
                <c:pt idx="14">
                  <c:v>8</c:v>
                </c:pt>
                <c:pt idx="15">
                  <c:v>367</c:v>
                </c:pt>
                <c:pt idx="16">
                  <c:v>138</c:v>
                </c:pt>
                <c:pt idx="17">
                  <c:v>0</c:v>
                </c:pt>
                <c:pt idx="18">
                  <c:v>5</c:v>
                </c:pt>
                <c:pt idx="19">
                  <c:v>8</c:v>
                </c:pt>
                <c:pt idx="20">
                  <c:v>4</c:v>
                </c:pt>
                <c:pt idx="21">
                  <c:v>300</c:v>
                </c:pt>
                <c:pt idx="22">
                  <c:v>8</c:v>
                </c:pt>
                <c:pt idx="23">
                  <c:v>40</c:v>
                </c:pt>
                <c:pt idx="24">
                  <c:v>20</c:v>
                </c:pt>
                <c:pt idx="25">
                  <c:v>108</c:v>
                </c:pt>
                <c:pt idx="26">
                  <c:v>41</c:v>
                </c:pt>
                <c:pt idx="27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BF6-4A50-99F9-0DBF0161722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6603379"/>
        <c:axId val="3391791"/>
      </c:barChart>
      <c:catAx>
        <c:axId val="16603379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3391791"/>
        <c:crosses val="autoZero"/>
        <c:auto val="1"/>
        <c:lblAlgn val="ctr"/>
        <c:lblOffset val="100"/>
        <c:noMultiLvlLbl val="0"/>
      </c:catAx>
      <c:valAx>
        <c:axId val="3391791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16603379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2024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'Pasajeros total'!$A$7:$A$34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'Pasajeros total'!$E$7:$E$34</c:f>
              <c:numCache>
                <c:formatCode>#,##0</c:formatCode>
                <c:ptCount val="28"/>
                <c:pt idx="0">
                  <c:v>168235</c:v>
                </c:pt>
                <c:pt idx="1">
                  <c:v>150392</c:v>
                </c:pt>
                <c:pt idx="2">
                  <c:v>206640</c:v>
                </c:pt>
                <c:pt idx="3">
                  <c:v>0</c:v>
                </c:pt>
                <c:pt idx="4">
                  <c:v>2070032</c:v>
                </c:pt>
                <c:pt idx="5">
                  <c:v>252825</c:v>
                </c:pt>
                <c:pt idx="6">
                  <c:v>3965905</c:v>
                </c:pt>
                <c:pt idx="7">
                  <c:v>2123951</c:v>
                </c:pt>
                <c:pt idx="8">
                  <c:v>105649</c:v>
                </c:pt>
                <c:pt idx="9">
                  <c:v>49748</c:v>
                </c:pt>
                <c:pt idx="10">
                  <c:v>743</c:v>
                </c:pt>
                <c:pt idx="11">
                  <c:v>840526</c:v>
                </c:pt>
                <c:pt idx="12">
                  <c:v>8942</c:v>
                </c:pt>
                <c:pt idx="13">
                  <c:v>21426</c:v>
                </c:pt>
                <c:pt idx="14">
                  <c:v>27403</c:v>
                </c:pt>
                <c:pt idx="15">
                  <c:v>1669285</c:v>
                </c:pt>
                <c:pt idx="16">
                  <c:v>294801</c:v>
                </c:pt>
                <c:pt idx="17">
                  <c:v>765</c:v>
                </c:pt>
                <c:pt idx="18">
                  <c:v>230680</c:v>
                </c:pt>
                <c:pt idx="19">
                  <c:v>62343</c:v>
                </c:pt>
                <c:pt idx="20">
                  <c:v>985</c:v>
                </c:pt>
                <c:pt idx="21">
                  <c:v>3286778</c:v>
                </c:pt>
                <c:pt idx="22">
                  <c:v>113801</c:v>
                </c:pt>
                <c:pt idx="23">
                  <c:v>11238</c:v>
                </c:pt>
                <c:pt idx="24">
                  <c:v>47493</c:v>
                </c:pt>
                <c:pt idx="25">
                  <c:v>668454</c:v>
                </c:pt>
                <c:pt idx="26">
                  <c:v>67400</c:v>
                </c:pt>
                <c:pt idx="27">
                  <c:v>1681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61F-4435-B65C-C639A4EB950E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'Pasajeros total'!$A$7:$A$34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'Pasajeros total'!$D$7:$D$34</c:f>
              <c:numCache>
                <c:formatCode>#,##0</c:formatCode>
                <c:ptCount val="28"/>
                <c:pt idx="0">
                  <c:v>125083</c:v>
                </c:pt>
                <c:pt idx="1">
                  <c:v>121465</c:v>
                </c:pt>
                <c:pt idx="2">
                  <c:v>205080</c:v>
                </c:pt>
                <c:pt idx="3">
                  <c:v>0</c:v>
                </c:pt>
                <c:pt idx="4">
                  <c:v>1925018</c:v>
                </c:pt>
                <c:pt idx="5">
                  <c:v>245534</c:v>
                </c:pt>
                <c:pt idx="6">
                  <c:v>3807568</c:v>
                </c:pt>
                <c:pt idx="7">
                  <c:v>2017241</c:v>
                </c:pt>
                <c:pt idx="8">
                  <c:v>95908</c:v>
                </c:pt>
                <c:pt idx="9">
                  <c:v>70046</c:v>
                </c:pt>
                <c:pt idx="10">
                  <c:v>0</c:v>
                </c:pt>
                <c:pt idx="11">
                  <c:v>841517</c:v>
                </c:pt>
                <c:pt idx="12">
                  <c:v>3147</c:v>
                </c:pt>
                <c:pt idx="13">
                  <c:v>11632</c:v>
                </c:pt>
                <c:pt idx="14">
                  <c:v>29825</c:v>
                </c:pt>
                <c:pt idx="15">
                  <c:v>1564405</c:v>
                </c:pt>
                <c:pt idx="16">
                  <c:v>312888</c:v>
                </c:pt>
                <c:pt idx="17">
                  <c:v>0</c:v>
                </c:pt>
                <c:pt idx="18">
                  <c:v>200427</c:v>
                </c:pt>
                <c:pt idx="19">
                  <c:v>45225</c:v>
                </c:pt>
                <c:pt idx="20">
                  <c:v>814</c:v>
                </c:pt>
                <c:pt idx="21">
                  <c:v>3244261</c:v>
                </c:pt>
                <c:pt idx="22">
                  <c:v>102308</c:v>
                </c:pt>
                <c:pt idx="23">
                  <c:v>11430</c:v>
                </c:pt>
                <c:pt idx="24">
                  <c:v>33105</c:v>
                </c:pt>
                <c:pt idx="25">
                  <c:v>606918</c:v>
                </c:pt>
                <c:pt idx="26">
                  <c:v>81168</c:v>
                </c:pt>
                <c:pt idx="27">
                  <c:v>1179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61F-4435-B65C-C639A4EB95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28657048"/>
        <c:axId val="59109103"/>
      </c:barChart>
      <c:catAx>
        <c:axId val="28657048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59109103"/>
        <c:crosses val="autoZero"/>
        <c:auto val="1"/>
        <c:lblAlgn val="ctr"/>
        <c:lblOffset val="100"/>
        <c:noMultiLvlLbl val="0"/>
      </c:catAx>
      <c:valAx>
        <c:axId val="59109103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28657048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2024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'Pasajeros regulares'!$A$7:$A$34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'Pasajeros regulares'!$E$7:$E$34</c:f>
              <c:numCache>
                <c:formatCode>#,##0</c:formatCode>
                <c:ptCount val="28"/>
                <c:pt idx="0">
                  <c:v>0</c:v>
                </c:pt>
                <c:pt idx="1">
                  <c:v>58289</c:v>
                </c:pt>
                <c:pt idx="2">
                  <c:v>200994</c:v>
                </c:pt>
                <c:pt idx="3">
                  <c:v>0</c:v>
                </c:pt>
                <c:pt idx="4">
                  <c:v>2070032</c:v>
                </c:pt>
                <c:pt idx="5">
                  <c:v>14538</c:v>
                </c:pt>
                <c:pt idx="6">
                  <c:v>3013235</c:v>
                </c:pt>
                <c:pt idx="7">
                  <c:v>661255</c:v>
                </c:pt>
                <c:pt idx="8">
                  <c:v>50680</c:v>
                </c:pt>
                <c:pt idx="9">
                  <c:v>0</c:v>
                </c:pt>
                <c:pt idx="10">
                  <c:v>0</c:v>
                </c:pt>
                <c:pt idx="11">
                  <c:v>837962</c:v>
                </c:pt>
                <c:pt idx="12">
                  <c:v>0</c:v>
                </c:pt>
                <c:pt idx="13">
                  <c:v>0</c:v>
                </c:pt>
                <c:pt idx="14">
                  <c:v>26359</c:v>
                </c:pt>
                <c:pt idx="15">
                  <c:v>719959</c:v>
                </c:pt>
                <c:pt idx="16">
                  <c:v>130494</c:v>
                </c:pt>
                <c:pt idx="17">
                  <c:v>0</c:v>
                </c:pt>
                <c:pt idx="18">
                  <c:v>227796</c:v>
                </c:pt>
                <c:pt idx="19">
                  <c:v>45394</c:v>
                </c:pt>
                <c:pt idx="20">
                  <c:v>0</c:v>
                </c:pt>
                <c:pt idx="21">
                  <c:v>2631477</c:v>
                </c:pt>
                <c:pt idx="22">
                  <c:v>98595</c:v>
                </c:pt>
                <c:pt idx="23">
                  <c:v>0</c:v>
                </c:pt>
                <c:pt idx="24">
                  <c:v>0</c:v>
                </c:pt>
                <c:pt idx="25">
                  <c:v>362793</c:v>
                </c:pt>
                <c:pt idx="26">
                  <c:v>0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40C-43D5-B0A4-02B0546F78B2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'Pasajeros regulares'!$A$7:$A$34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'Pasajeros regulares'!$D$7:$D$34</c:f>
              <c:numCache>
                <c:formatCode>#,##0</c:formatCode>
                <c:ptCount val="28"/>
                <c:pt idx="0">
                  <c:v>0</c:v>
                </c:pt>
                <c:pt idx="1">
                  <c:v>57015</c:v>
                </c:pt>
                <c:pt idx="2">
                  <c:v>202126</c:v>
                </c:pt>
                <c:pt idx="3">
                  <c:v>0</c:v>
                </c:pt>
                <c:pt idx="4">
                  <c:v>1924994</c:v>
                </c:pt>
                <c:pt idx="5">
                  <c:v>10738</c:v>
                </c:pt>
                <c:pt idx="6">
                  <c:v>2889151</c:v>
                </c:pt>
                <c:pt idx="7">
                  <c:v>639573</c:v>
                </c:pt>
                <c:pt idx="8">
                  <c:v>47485</c:v>
                </c:pt>
                <c:pt idx="9">
                  <c:v>0</c:v>
                </c:pt>
                <c:pt idx="10">
                  <c:v>0</c:v>
                </c:pt>
                <c:pt idx="11">
                  <c:v>816787</c:v>
                </c:pt>
                <c:pt idx="12">
                  <c:v>0</c:v>
                </c:pt>
                <c:pt idx="13">
                  <c:v>0</c:v>
                </c:pt>
                <c:pt idx="14">
                  <c:v>28875</c:v>
                </c:pt>
                <c:pt idx="15">
                  <c:v>717705</c:v>
                </c:pt>
                <c:pt idx="16">
                  <c:v>118076</c:v>
                </c:pt>
                <c:pt idx="17">
                  <c:v>0</c:v>
                </c:pt>
                <c:pt idx="18">
                  <c:v>197711</c:v>
                </c:pt>
                <c:pt idx="19">
                  <c:v>34820</c:v>
                </c:pt>
                <c:pt idx="20">
                  <c:v>0</c:v>
                </c:pt>
                <c:pt idx="21">
                  <c:v>2632120</c:v>
                </c:pt>
                <c:pt idx="22">
                  <c:v>94584</c:v>
                </c:pt>
                <c:pt idx="23">
                  <c:v>0</c:v>
                </c:pt>
                <c:pt idx="24">
                  <c:v>12</c:v>
                </c:pt>
                <c:pt idx="25">
                  <c:v>332876</c:v>
                </c:pt>
                <c:pt idx="26">
                  <c:v>2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40C-43D5-B0A4-02B0546F78B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49665120"/>
        <c:axId val="66117899"/>
      </c:barChart>
      <c:catAx>
        <c:axId val="49665120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66117899"/>
        <c:crosses val="autoZero"/>
        <c:auto val="1"/>
        <c:lblAlgn val="ctr"/>
        <c:lblOffset val="100"/>
        <c:noMultiLvlLbl val="0"/>
      </c:catAx>
      <c:valAx>
        <c:axId val="66117899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49665120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2024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'Pasajeros crucero'!$A$7:$A$34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'Pasajeros crucero'!$E$7:$E$34</c:f>
              <c:numCache>
                <c:formatCode>#,##0</c:formatCode>
                <c:ptCount val="28"/>
                <c:pt idx="0">
                  <c:v>168235</c:v>
                </c:pt>
                <c:pt idx="1">
                  <c:v>92103</c:v>
                </c:pt>
                <c:pt idx="2">
                  <c:v>5646</c:v>
                </c:pt>
                <c:pt idx="3">
                  <c:v>0</c:v>
                </c:pt>
                <c:pt idx="4">
                  <c:v>0</c:v>
                </c:pt>
                <c:pt idx="5">
                  <c:v>238287</c:v>
                </c:pt>
                <c:pt idx="6">
                  <c:v>952670</c:v>
                </c:pt>
                <c:pt idx="7">
                  <c:v>1462696</c:v>
                </c:pt>
                <c:pt idx="8">
                  <c:v>54969</c:v>
                </c:pt>
                <c:pt idx="9">
                  <c:v>49748</c:v>
                </c:pt>
                <c:pt idx="10">
                  <c:v>743</c:v>
                </c:pt>
                <c:pt idx="11">
                  <c:v>2564</c:v>
                </c:pt>
                <c:pt idx="12">
                  <c:v>8942</c:v>
                </c:pt>
                <c:pt idx="13">
                  <c:v>21426</c:v>
                </c:pt>
                <c:pt idx="14">
                  <c:v>1044</c:v>
                </c:pt>
                <c:pt idx="15">
                  <c:v>949326</c:v>
                </c:pt>
                <c:pt idx="16">
                  <c:v>164307</c:v>
                </c:pt>
                <c:pt idx="17">
                  <c:v>765</c:v>
                </c:pt>
                <c:pt idx="18">
                  <c:v>2884</c:v>
                </c:pt>
                <c:pt idx="19">
                  <c:v>16949</c:v>
                </c:pt>
                <c:pt idx="20">
                  <c:v>985</c:v>
                </c:pt>
                <c:pt idx="21">
                  <c:v>655301</c:v>
                </c:pt>
                <c:pt idx="22">
                  <c:v>15206</c:v>
                </c:pt>
                <c:pt idx="23">
                  <c:v>11238</c:v>
                </c:pt>
                <c:pt idx="24">
                  <c:v>47493</c:v>
                </c:pt>
                <c:pt idx="25">
                  <c:v>305661</c:v>
                </c:pt>
                <c:pt idx="26">
                  <c:v>67400</c:v>
                </c:pt>
                <c:pt idx="27">
                  <c:v>1681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FB4-4CA6-AE04-1A99204756F2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'Pasajeros crucero'!$A$7:$A$34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'Pasajeros crucero'!$D$7:$D$34</c:f>
              <c:numCache>
                <c:formatCode>#,##0</c:formatCode>
                <c:ptCount val="28"/>
                <c:pt idx="0">
                  <c:v>125083</c:v>
                </c:pt>
                <c:pt idx="1">
                  <c:v>64450</c:v>
                </c:pt>
                <c:pt idx="2">
                  <c:v>2954</c:v>
                </c:pt>
                <c:pt idx="3">
                  <c:v>0</c:v>
                </c:pt>
                <c:pt idx="4">
                  <c:v>24</c:v>
                </c:pt>
                <c:pt idx="5">
                  <c:v>234796</c:v>
                </c:pt>
                <c:pt idx="6">
                  <c:v>918417</c:v>
                </c:pt>
                <c:pt idx="7">
                  <c:v>1377668</c:v>
                </c:pt>
                <c:pt idx="8">
                  <c:v>48423</c:v>
                </c:pt>
                <c:pt idx="9">
                  <c:v>70046</c:v>
                </c:pt>
                <c:pt idx="10">
                  <c:v>0</c:v>
                </c:pt>
                <c:pt idx="11">
                  <c:v>24730</c:v>
                </c:pt>
                <c:pt idx="12">
                  <c:v>3147</c:v>
                </c:pt>
                <c:pt idx="13">
                  <c:v>11632</c:v>
                </c:pt>
                <c:pt idx="14">
                  <c:v>950</c:v>
                </c:pt>
                <c:pt idx="15">
                  <c:v>846700</c:v>
                </c:pt>
                <c:pt idx="16">
                  <c:v>194812</c:v>
                </c:pt>
                <c:pt idx="17">
                  <c:v>0</c:v>
                </c:pt>
                <c:pt idx="18">
                  <c:v>2716</c:v>
                </c:pt>
                <c:pt idx="19">
                  <c:v>10405</c:v>
                </c:pt>
                <c:pt idx="20">
                  <c:v>814</c:v>
                </c:pt>
                <c:pt idx="21">
                  <c:v>612141</c:v>
                </c:pt>
                <c:pt idx="22">
                  <c:v>7724</c:v>
                </c:pt>
                <c:pt idx="23">
                  <c:v>11430</c:v>
                </c:pt>
                <c:pt idx="24">
                  <c:v>33093</c:v>
                </c:pt>
                <c:pt idx="25">
                  <c:v>274042</c:v>
                </c:pt>
                <c:pt idx="26">
                  <c:v>81166</c:v>
                </c:pt>
                <c:pt idx="27">
                  <c:v>1179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FB4-4CA6-AE04-1A99204756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57834741"/>
        <c:axId val="24090069"/>
      </c:barChart>
      <c:catAx>
        <c:axId val="57834741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24090069"/>
        <c:crosses val="autoZero"/>
        <c:auto val="1"/>
        <c:lblAlgn val="ctr"/>
        <c:lblOffset val="100"/>
        <c:noMultiLvlLbl val="0"/>
      </c:catAx>
      <c:valAx>
        <c:axId val="24090069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57834741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2024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'Automóviles régimen pasaje'!$A$7:$A$34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'Automóviles régimen pasaje'!$E$7:$E$34</c:f>
              <c:numCache>
                <c:formatCode>#,##0</c:formatCode>
                <c:ptCount val="28"/>
                <c:pt idx="0">
                  <c:v>0</c:v>
                </c:pt>
                <c:pt idx="1">
                  <c:v>20706</c:v>
                </c:pt>
                <c:pt idx="2">
                  <c:v>60432</c:v>
                </c:pt>
                <c:pt idx="3">
                  <c:v>0</c:v>
                </c:pt>
                <c:pt idx="4">
                  <c:v>446727</c:v>
                </c:pt>
                <c:pt idx="5">
                  <c:v>8945</c:v>
                </c:pt>
                <c:pt idx="6">
                  <c:v>552908</c:v>
                </c:pt>
                <c:pt idx="7">
                  <c:v>185831</c:v>
                </c:pt>
                <c:pt idx="8">
                  <c:v>24524</c:v>
                </c:pt>
                <c:pt idx="9">
                  <c:v>0</c:v>
                </c:pt>
                <c:pt idx="10">
                  <c:v>0</c:v>
                </c:pt>
                <c:pt idx="11">
                  <c:v>208337</c:v>
                </c:pt>
                <c:pt idx="12">
                  <c:v>0</c:v>
                </c:pt>
                <c:pt idx="13">
                  <c:v>0</c:v>
                </c:pt>
                <c:pt idx="14">
                  <c:v>15813</c:v>
                </c:pt>
                <c:pt idx="15">
                  <c:v>308601</c:v>
                </c:pt>
                <c:pt idx="16">
                  <c:v>28646</c:v>
                </c:pt>
                <c:pt idx="17">
                  <c:v>0</c:v>
                </c:pt>
                <c:pt idx="18">
                  <c:v>56965</c:v>
                </c:pt>
                <c:pt idx="19">
                  <c:v>14333</c:v>
                </c:pt>
                <c:pt idx="20">
                  <c:v>0</c:v>
                </c:pt>
                <c:pt idx="21">
                  <c:v>835927</c:v>
                </c:pt>
                <c:pt idx="22">
                  <c:v>48211</c:v>
                </c:pt>
                <c:pt idx="23">
                  <c:v>0</c:v>
                </c:pt>
                <c:pt idx="24">
                  <c:v>0</c:v>
                </c:pt>
                <c:pt idx="25">
                  <c:v>92983</c:v>
                </c:pt>
                <c:pt idx="26">
                  <c:v>0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A13-4BE3-8B92-16935B3EE76A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'Automóviles régimen pasaje'!$A$7:$A$34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'Automóviles régimen pasaje'!$D$7:$D$34</c:f>
              <c:numCache>
                <c:formatCode>#,##0</c:formatCode>
                <c:ptCount val="28"/>
                <c:pt idx="0">
                  <c:v>0</c:v>
                </c:pt>
                <c:pt idx="1">
                  <c:v>14716</c:v>
                </c:pt>
                <c:pt idx="2">
                  <c:v>59184</c:v>
                </c:pt>
                <c:pt idx="3">
                  <c:v>0</c:v>
                </c:pt>
                <c:pt idx="4">
                  <c:v>390030</c:v>
                </c:pt>
                <c:pt idx="5">
                  <c:v>6436</c:v>
                </c:pt>
                <c:pt idx="6">
                  <c:v>493245</c:v>
                </c:pt>
                <c:pt idx="7">
                  <c:v>174257</c:v>
                </c:pt>
                <c:pt idx="8">
                  <c:v>21732</c:v>
                </c:pt>
                <c:pt idx="9">
                  <c:v>0</c:v>
                </c:pt>
                <c:pt idx="10">
                  <c:v>0</c:v>
                </c:pt>
                <c:pt idx="11">
                  <c:v>191773</c:v>
                </c:pt>
                <c:pt idx="12">
                  <c:v>0</c:v>
                </c:pt>
                <c:pt idx="13">
                  <c:v>0</c:v>
                </c:pt>
                <c:pt idx="14">
                  <c:v>17700</c:v>
                </c:pt>
                <c:pt idx="15">
                  <c:v>306812</c:v>
                </c:pt>
                <c:pt idx="16">
                  <c:v>23529</c:v>
                </c:pt>
                <c:pt idx="17">
                  <c:v>0</c:v>
                </c:pt>
                <c:pt idx="18">
                  <c:v>44062</c:v>
                </c:pt>
                <c:pt idx="19">
                  <c:v>8674</c:v>
                </c:pt>
                <c:pt idx="20">
                  <c:v>0</c:v>
                </c:pt>
                <c:pt idx="21">
                  <c:v>822747</c:v>
                </c:pt>
                <c:pt idx="22">
                  <c:v>46902</c:v>
                </c:pt>
                <c:pt idx="23">
                  <c:v>0</c:v>
                </c:pt>
                <c:pt idx="24">
                  <c:v>0</c:v>
                </c:pt>
                <c:pt idx="25">
                  <c:v>79719</c:v>
                </c:pt>
                <c:pt idx="26">
                  <c:v>0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A13-4BE3-8B92-16935B3EE7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46263098"/>
        <c:axId val="5488794"/>
      </c:barChart>
      <c:catAx>
        <c:axId val="46263098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5488794"/>
        <c:crosses val="autoZero"/>
        <c:auto val="1"/>
        <c:lblAlgn val="ctr"/>
        <c:lblOffset val="100"/>
        <c:noMultiLvlLbl val="0"/>
      </c:catAx>
      <c:valAx>
        <c:axId val="5488794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46263098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2024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'Automóviles régimen mercancía'!$A$7:$A$34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'Automóviles régimen mercancía'!$E$7:$E$34</c:f>
              <c:numCache>
                <c:formatCode>#,##0</c:formatCode>
                <c:ptCount val="28"/>
                <c:pt idx="0">
                  <c:v>0</c:v>
                </c:pt>
                <c:pt idx="1">
                  <c:v>1795</c:v>
                </c:pt>
                <c:pt idx="2">
                  <c:v>2998</c:v>
                </c:pt>
                <c:pt idx="3">
                  <c:v>0</c:v>
                </c:pt>
                <c:pt idx="4">
                  <c:v>2091</c:v>
                </c:pt>
                <c:pt idx="5">
                  <c:v>18911</c:v>
                </c:pt>
                <c:pt idx="6">
                  <c:v>70137</c:v>
                </c:pt>
                <c:pt idx="7">
                  <c:v>388292</c:v>
                </c:pt>
                <c:pt idx="8">
                  <c:v>57325</c:v>
                </c:pt>
                <c:pt idx="9">
                  <c:v>2042</c:v>
                </c:pt>
                <c:pt idx="10">
                  <c:v>249</c:v>
                </c:pt>
                <c:pt idx="11">
                  <c:v>1196</c:v>
                </c:pt>
                <c:pt idx="12">
                  <c:v>0</c:v>
                </c:pt>
                <c:pt idx="13">
                  <c:v>10</c:v>
                </c:pt>
                <c:pt idx="14">
                  <c:v>8854</c:v>
                </c:pt>
                <c:pt idx="15">
                  <c:v>153751</c:v>
                </c:pt>
                <c:pt idx="16">
                  <c:v>52064</c:v>
                </c:pt>
                <c:pt idx="17">
                  <c:v>207</c:v>
                </c:pt>
                <c:pt idx="18">
                  <c:v>11805</c:v>
                </c:pt>
                <c:pt idx="19">
                  <c:v>1563</c:v>
                </c:pt>
                <c:pt idx="20">
                  <c:v>129846</c:v>
                </c:pt>
                <c:pt idx="21">
                  <c:v>41135</c:v>
                </c:pt>
                <c:pt idx="22">
                  <c:v>190903</c:v>
                </c:pt>
                <c:pt idx="23">
                  <c:v>4369</c:v>
                </c:pt>
                <c:pt idx="24">
                  <c:v>119285</c:v>
                </c:pt>
                <c:pt idx="25">
                  <c:v>316881</c:v>
                </c:pt>
                <c:pt idx="26">
                  <c:v>333722</c:v>
                </c:pt>
                <c:pt idx="27">
                  <c:v>209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18E-4967-B55B-08375064A432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'Automóviles régimen mercancía'!$A$7:$A$34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'Automóviles régimen mercancía'!$D$7:$D$34</c:f>
              <c:numCache>
                <c:formatCode>#,##0</c:formatCode>
                <c:ptCount val="28"/>
                <c:pt idx="0">
                  <c:v>0</c:v>
                </c:pt>
                <c:pt idx="1">
                  <c:v>963</c:v>
                </c:pt>
                <c:pt idx="2">
                  <c:v>1207</c:v>
                </c:pt>
                <c:pt idx="3">
                  <c:v>0</c:v>
                </c:pt>
                <c:pt idx="4">
                  <c:v>1835</c:v>
                </c:pt>
                <c:pt idx="5">
                  <c:v>11106</c:v>
                </c:pt>
                <c:pt idx="6">
                  <c:v>67528</c:v>
                </c:pt>
                <c:pt idx="7">
                  <c:v>410807</c:v>
                </c:pt>
                <c:pt idx="8">
                  <c:v>56799</c:v>
                </c:pt>
                <c:pt idx="9">
                  <c:v>40</c:v>
                </c:pt>
                <c:pt idx="10">
                  <c:v>552</c:v>
                </c:pt>
                <c:pt idx="11">
                  <c:v>644</c:v>
                </c:pt>
                <c:pt idx="12">
                  <c:v>126</c:v>
                </c:pt>
                <c:pt idx="13">
                  <c:v>7</c:v>
                </c:pt>
                <c:pt idx="14">
                  <c:v>7524</c:v>
                </c:pt>
                <c:pt idx="15">
                  <c:v>224580</c:v>
                </c:pt>
                <c:pt idx="16">
                  <c:v>30224</c:v>
                </c:pt>
                <c:pt idx="17">
                  <c:v>33</c:v>
                </c:pt>
                <c:pt idx="18">
                  <c:v>1114</c:v>
                </c:pt>
                <c:pt idx="19">
                  <c:v>1204</c:v>
                </c:pt>
                <c:pt idx="20">
                  <c:v>141859</c:v>
                </c:pt>
                <c:pt idx="21">
                  <c:v>42123</c:v>
                </c:pt>
                <c:pt idx="22">
                  <c:v>248780</c:v>
                </c:pt>
                <c:pt idx="23">
                  <c:v>2875</c:v>
                </c:pt>
                <c:pt idx="24">
                  <c:v>126416</c:v>
                </c:pt>
                <c:pt idx="25">
                  <c:v>327491</c:v>
                </c:pt>
                <c:pt idx="26">
                  <c:v>324486</c:v>
                </c:pt>
                <c:pt idx="27">
                  <c:v>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18E-4967-B55B-08375064A4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55935001"/>
        <c:axId val="12027841"/>
      </c:barChart>
      <c:catAx>
        <c:axId val="55935001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12027841"/>
        <c:crosses val="autoZero"/>
        <c:auto val="1"/>
        <c:lblAlgn val="ctr"/>
        <c:lblOffset val="100"/>
        <c:noMultiLvlLbl val="0"/>
      </c:catAx>
      <c:valAx>
        <c:axId val="12027841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55935001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'Import total'!$AA$1</c:f>
              <c:strCache>
                <c:ptCount val="1"/>
                <c:pt idx="0">
                  <c:v>Acumulado 2024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'Import total'!$A$7:$A$34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'Import total'!$E$7:$E$34</c:f>
              <c:numCache>
                <c:formatCode>#,##0</c:formatCode>
                <c:ptCount val="28"/>
                <c:pt idx="0">
                  <c:v>4587464</c:v>
                </c:pt>
                <c:pt idx="1">
                  <c:v>464322</c:v>
                </c:pt>
                <c:pt idx="2">
                  <c:v>464845</c:v>
                </c:pt>
                <c:pt idx="3">
                  <c:v>1099529</c:v>
                </c:pt>
                <c:pt idx="4">
                  <c:v>8752642</c:v>
                </c:pt>
                <c:pt idx="5">
                  <c:v>581019</c:v>
                </c:pt>
                <c:pt idx="6">
                  <c:v>280057</c:v>
                </c:pt>
                <c:pt idx="7">
                  <c:v>8497857</c:v>
                </c:pt>
                <c:pt idx="8">
                  <c:v>11883475</c:v>
                </c:pt>
                <c:pt idx="9">
                  <c:v>12428902</c:v>
                </c:pt>
                <c:pt idx="10">
                  <c:v>6171683</c:v>
                </c:pt>
                <c:pt idx="11">
                  <c:v>176429</c:v>
                </c:pt>
                <c:pt idx="12">
                  <c:v>2343432</c:v>
                </c:pt>
                <c:pt idx="13">
                  <c:v>4844839</c:v>
                </c:pt>
                <c:pt idx="14">
                  <c:v>8462419</c:v>
                </c:pt>
                <c:pt idx="15">
                  <c:v>1072506</c:v>
                </c:pt>
                <c:pt idx="16">
                  <c:v>619143</c:v>
                </c:pt>
                <c:pt idx="17">
                  <c:v>810893</c:v>
                </c:pt>
                <c:pt idx="18">
                  <c:v>13</c:v>
                </c:pt>
                <c:pt idx="19">
                  <c:v>711931</c:v>
                </c:pt>
                <c:pt idx="20">
                  <c:v>1058645</c:v>
                </c:pt>
                <c:pt idx="21">
                  <c:v>452188</c:v>
                </c:pt>
                <c:pt idx="22">
                  <c:v>1611325</c:v>
                </c:pt>
                <c:pt idx="23">
                  <c:v>1088528</c:v>
                </c:pt>
                <c:pt idx="24">
                  <c:v>11778760</c:v>
                </c:pt>
                <c:pt idx="25">
                  <c:v>8174193</c:v>
                </c:pt>
                <c:pt idx="26">
                  <c:v>884997</c:v>
                </c:pt>
                <c:pt idx="27">
                  <c:v>384822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C0E-4A21-B35A-67452F88931C}"/>
            </c:ext>
          </c:extLst>
        </c:ser>
        <c:ser>
          <c:idx val="1"/>
          <c:order val="1"/>
          <c:tx>
            <c:strRef>
              <c:f>'Import total'!$AA$2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'Import total'!$A$7:$A$34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'Import total'!$D$7:$D$34</c:f>
              <c:numCache>
                <c:formatCode>#,##0</c:formatCode>
                <c:ptCount val="28"/>
                <c:pt idx="0">
                  <c:v>3484406</c:v>
                </c:pt>
                <c:pt idx="1">
                  <c:v>347416</c:v>
                </c:pt>
                <c:pt idx="2">
                  <c:v>372748</c:v>
                </c:pt>
                <c:pt idx="3">
                  <c:v>1105663</c:v>
                </c:pt>
                <c:pt idx="4">
                  <c:v>8464559</c:v>
                </c:pt>
                <c:pt idx="5">
                  <c:v>741596</c:v>
                </c:pt>
                <c:pt idx="6">
                  <c:v>194012</c:v>
                </c:pt>
                <c:pt idx="7">
                  <c:v>9054653</c:v>
                </c:pt>
                <c:pt idx="8">
                  <c:v>10625146</c:v>
                </c:pt>
                <c:pt idx="9">
                  <c:v>12704545</c:v>
                </c:pt>
                <c:pt idx="10">
                  <c:v>5911594</c:v>
                </c:pt>
                <c:pt idx="11">
                  <c:v>111811</c:v>
                </c:pt>
                <c:pt idx="12">
                  <c:v>2826212</c:v>
                </c:pt>
                <c:pt idx="13">
                  <c:v>4357611</c:v>
                </c:pt>
                <c:pt idx="14">
                  <c:v>8561600</c:v>
                </c:pt>
                <c:pt idx="15">
                  <c:v>852146</c:v>
                </c:pt>
                <c:pt idx="16">
                  <c:v>524042</c:v>
                </c:pt>
                <c:pt idx="17">
                  <c:v>644644</c:v>
                </c:pt>
                <c:pt idx="18">
                  <c:v>80</c:v>
                </c:pt>
                <c:pt idx="19">
                  <c:v>509158</c:v>
                </c:pt>
                <c:pt idx="20">
                  <c:v>1156431</c:v>
                </c:pt>
                <c:pt idx="21">
                  <c:v>495884</c:v>
                </c:pt>
                <c:pt idx="22">
                  <c:v>1746787</c:v>
                </c:pt>
                <c:pt idx="23">
                  <c:v>854786</c:v>
                </c:pt>
                <c:pt idx="24">
                  <c:v>11420191</c:v>
                </c:pt>
                <c:pt idx="25">
                  <c:v>8300673</c:v>
                </c:pt>
                <c:pt idx="26">
                  <c:v>865985</c:v>
                </c:pt>
                <c:pt idx="27">
                  <c:v>381249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C0E-4A21-B35A-67452F8893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51034927"/>
        <c:axId val="37375342"/>
      </c:barChart>
      <c:catAx>
        <c:axId val="51034927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37375342"/>
        <c:crosses val="autoZero"/>
        <c:auto val="1"/>
        <c:lblAlgn val="ctr"/>
        <c:lblOffset val="100"/>
        <c:noMultiLvlLbl val="0"/>
      </c:catAx>
      <c:valAx>
        <c:axId val="37375342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51034927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499999999999997"/>
          <c:y val="3.7749999999999999E-2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'Import total'!$AA$1</c:f>
              <c:strCache>
                <c:ptCount val="1"/>
                <c:pt idx="0">
                  <c:v>Acumulado 2024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'Import GL'!$A$7:$A$34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'Import GL'!$E$7:$E$34</c:f>
              <c:numCache>
                <c:formatCode>#,##0</c:formatCode>
                <c:ptCount val="28"/>
                <c:pt idx="0">
                  <c:v>2901925</c:v>
                </c:pt>
                <c:pt idx="1">
                  <c:v>5201</c:v>
                </c:pt>
                <c:pt idx="2">
                  <c:v>38871</c:v>
                </c:pt>
                <c:pt idx="3">
                  <c:v>124332</c:v>
                </c:pt>
                <c:pt idx="4">
                  <c:v>5865930</c:v>
                </c:pt>
                <c:pt idx="5">
                  <c:v>21725</c:v>
                </c:pt>
                <c:pt idx="6">
                  <c:v>221234</c:v>
                </c:pt>
                <c:pt idx="7">
                  <c:v>3053864</c:v>
                </c:pt>
                <c:pt idx="8">
                  <c:v>8875026</c:v>
                </c:pt>
                <c:pt idx="9">
                  <c:v>9545598</c:v>
                </c:pt>
                <c:pt idx="10">
                  <c:v>3002963</c:v>
                </c:pt>
                <c:pt idx="11">
                  <c:v>175125</c:v>
                </c:pt>
                <c:pt idx="12">
                  <c:v>1096006</c:v>
                </c:pt>
                <c:pt idx="13">
                  <c:v>643543</c:v>
                </c:pt>
                <c:pt idx="14">
                  <c:v>6812249</c:v>
                </c:pt>
                <c:pt idx="15">
                  <c:v>738804</c:v>
                </c:pt>
                <c:pt idx="16">
                  <c:v>30257</c:v>
                </c:pt>
                <c:pt idx="17">
                  <c:v>0</c:v>
                </c:pt>
                <c:pt idx="18">
                  <c:v>0</c:v>
                </c:pt>
                <c:pt idx="19">
                  <c:v>496411</c:v>
                </c:pt>
                <c:pt idx="20">
                  <c:v>0</c:v>
                </c:pt>
                <c:pt idx="21">
                  <c:v>224673</c:v>
                </c:pt>
                <c:pt idx="22">
                  <c:v>79411</c:v>
                </c:pt>
                <c:pt idx="23">
                  <c:v>303109</c:v>
                </c:pt>
                <c:pt idx="24">
                  <c:v>7110969</c:v>
                </c:pt>
                <c:pt idx="25">
                  <c:v>1149242</c:v>
                </c:pt>
                <c:pt idx="26">
                  <c:v>15000</c:v>
                </c:pt>
                <c:pt idx="27">
                  <c:v>136278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D3A-43C5-B28E-E96750A3CD9A}"/>
            </c:ext>
          </c:extLst>
        </c:ser>
        <c:ser>
          <c:idx val="1"/>
          <c:order val="1"/>
          <c:tx>
            <c:strRef>
              <c:f>'Import total'!$AA$2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'Import GL'!$A$7:$A$34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'Import GL'!$D$7:$D$34</c:f>
              <c:numCache>
                <c:formatCode>#,##0</c:formatCode>
                <c:ptCount val="28"/>
                <c:pt idx="0">
                  <c:v>2022893</c:v>
                </c:pt>
                <c:pt idx="1">
                  <c:v>6953</c:v>
                </c:pt>
                <c:pt idx="2">
                  <c:v>0</c:v>
                </c:pt>
                <c:pt idx="3">
                  <c:v>148093</c:v>
                </c:pt>
                <c:pt idx="4">
                  <c:v>5361649</c:v>
                </c:pt>
                <c:pt idx="5">
                  <c:v>25285</c:v>
                </c:pt>
                <c:pt idx="6">
                  <c:v>128169</c:v>
                </c:pt>
                <c:pt idx="7">
                  <c:v>3641450</c:v>
                </c:pt>
                <c:pt idx="8">
                  <c:v>7835374</c:v>
                </c:pt>
                <c:pt idx="9">
                  <c:v>10159976</c:v>
                </c:pt>
                <c:pt idx="10">
                  <c:v>3033410</c:v>
                </c:pt>
                <c:pt idx="11">
                  <c:v>111167</c:v>
                </c:pt>
                <c:pt idx="12">
                  <c:v>1726345</c:v>
                </c:pt>
                <c:pt idx="13">
                  <c:v>258270</c:v>
                </c:pt>
                <c:pt idx="14">
                  <c:v>6890480</c:v>
                </c:pt>
                <c:pt idx="15">
                  <c:v>500919</c:v>
                </c:pt>
                <c:pt idx="16">
                  <c:v>23662</c:v>
                </c:pt>
                <c:pt idx="17">
                  <c:v>0</c:v>
                </c:pt>
                <c:pt idx="18">
                  <c:v>0</c:v>
                </c:pt>
                <c:pt idx="19">
                  <c:v>324763</c:v>
                </c:pt>
                <c:pt idx="20">
                  <c:v>0</c:v>
                </c:pt>
                <c:pt idx="21">
                  <c:v>284175</c:v>
                </c:pt>
                <c:pt idx="22">
                  <c:v>118739</c:v>
                </c:pt>
                <c:pt idx="23">
                  <c:v>197564</c:v>
                </c:pt>
                <c:pt idx="24">
                  <c:v>6789920</c:v>
                </c:pt>
                <c:pt idx="25">
                  <c:v>1868752</c:v>
                </c:pt>
                <c:pt idx="26">
                  <c:v>17713</c:v>
                </c:pt>
                <c:pt idx="27">
                  <c:v>137784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D3A-43C5-B28E-E96750A3CD9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59329108"/>
        <c:axId val="4938608"/>
      </c:barChart>
      <c:catAx>
        <c:axId val="59329108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4938608"/>
        <c:crosses val="autoZero"/>
        <c:auto val="1"/>
        <c:lblAlgn val="ctr"/>
        <c:lblOffset val="100"/>
        <c:noMultiLvlLbl val="0"/>
      </c:catAx>
      <c:valAx>
        <c:axId val="4938608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59329108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499999999999997"/>
          <c:y val="3.7749999999999999E-2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'Import total'!$AA$1</c:f>
              <c:strCache>
                <c:ptCount val="1"/>
                <c:pt idx="0">
                  <c:v>Acumulado 2024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'Import GS'!$A$7:$A$34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'Import GS'!$E$7:$E$34</c:f>
              <c:numCache>
                <c:formatCode>#,##0</c:formatCode>
                <c:ptCount val="28"/>
                <c:pt idx="0">
                  <c:v>1494246</c:v>
                </c:pt>
                <c:pt idx="1">
                  <c:v>402558</c:v>
                </c:pt>
                <c:pt idx="2">
                  <c:v>134440</c:v>
                </c:pt>
                <c:pt idx="3">
                  <c:v>782675</c:v>
                </c:pt>
                <c:pt idx="4">
                  <c:v>44724</c:v>
                </c:pt>
                <c:pt idx="5">
                  <c:v>537756</c:v>
                </c:pt>
                <c:pt idx="6">
                  <c:v>47656</c:v>
                </c:pt>
                <c:pt idx="7">
                  <c:v>1422742</c:v>
                </c:pt>
                <c:pt idx="8">
                  <c:v>1021931</c:v>
                </c:pt>
                <c:pt idx="9">
                  <c:v>2647098</c:v>
                </c:pt>
                <c:pt idx="10">
                  <c:v>3076851</c:v>
                </c:pt>
                <c:pt idx="11">
                  <c:v>0</c:v>
                </c:pt>
                <c:pt idx="12">
                  <c:v>1197552</c:v>
                </c:pt>
                <c:pt idx="13">
                  <c:v>3774225</c:v>
                </c:pt>
                <c:pt idx="14">
                  <c:v>1529795</c:v>
                </c:pt>
                <c:pt idx="15">
                  <c:v>126710</c:v>
                </c:pt>
                <c:pt idx="16">
                  <c:v>484762</c:v>
                </c:pt>
                <c:pt idx="17">
                  <c:v>627355</c:v>
                </c:pt>
                <c:pt idx="18">
                  <c:v>0</c:v>
                </c:pt>
                <c:pt idx="19">
                  <c:v>70984</c:v>
                </c:pt>
                <c:pt idx="20">
                  <c:v>358111</c:v>
                </c:pt>
                <c:pt idx="21">
                  <c:v>65878</c:v>
                </c:pt>
                <c:pt idx="22">
                  <c:v>1114214</c:v>
                </c:pt>
                <c:pt idx="23">
                  <c:v>671735</c:v>
                </c:pt>
                <c:pt idx="24">
                  <c:v>4147178</c:v>
                </c:pt>
                <c:pt idx="25">
                  <c:v>1155749</c:v>
                </c:pt>
                <c:pt idx="26">
                  <c:v>36133</c:v>
                </c:pt>
                <c:pt idx="27">
                  <c:v>116658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298-4662-914B-82D82C836619}"/>
            </c:ext>
          </c:extLst>
        </c:ser>
        <c:ser>
          <c:idx val="1"/>
          <c:order val="1"/>
          <c:tx>
            <c:strRef>
              <c:f>'Import total'!$AA$2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'Import GS'!$A$7:$A$34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'Import GS'!$D$7:$D$34</c:f>
              <c:numCache>
                <c:formatCode>#,##0</c:formatCode>
                <c:ptCount val="28"/>
                <c:pt idx="0">
                  <c:v>1258074</c:v>
                </c:pt>
                <c:pt idx="1">
                  <c:v>275461</c:v>
                </c:pt>
                <c:pt idx="2">
                  <c:v>121174</c:v>
                </c:pt>
                <c:pt idx="3">
                  <c:v>741036</c:v>
                </c:pt>
                <c:pt idx="4">
                  <c:v>250526</c:v>
                </c:pt>
                <c:pt idx="5">
                  <c:v>698100</c:v>
                </c:pt>
                <c:pt idx="6">
                  <c:v>55748</c:v>
                </c:pt>
                <c:pt idx="7">
                  <c:v>1413650</c:v>
                </c:pt>
                <c:pt idx="8">
                  <c:v>1051841</c:v>
                </c:pt>
                <c:pt idx="9">
                  <c:v>2271366</c:v>
                </c:pt>
                <c:pt idx="10">
                  <c:v>2780670</c:v>
                </c:pt>
                <c:pt idx="11">
                  <c:v>0</c:v>
                </c:pt>
                <c:pt idx="12">
                  <c:v>1008491</c:v>
                </c:pt>
                <c:pt idx="13">
                  <c:v>3785477</c:v>
                </c:pt>
                <c:pt idx="14">
                  <c:v>1631431</c:v>
                </c:pt>
                <c:pt idx="15">
                  <c:v>132413</c:v>
                </c:pt>
                <c:pt idx="16">
                  <c:v>394235</c:v>
                </c:pt>
                <c:pt idx="17">
                  <c:v>438230</c:v>
                </c:pt>
                <c:pt idx="18">
                  <c:v>0</c:v>
                </c:pt>
                <c:pt idx="19">
                  <c:v>39338</c:v>
                </c:pt>
                <c:pt idx="20">
                  <c:v>453352</c:v>
                </c:pt>
                <c:pt idx="21">
                  <c:v>75271</c:v>
                </c:pt>
                <c:pt idx="22">
                  <c:v>1244927</c:v>
                </c:pt>
                <c:pt idx="23">
                  <c:v>576361</c:v>
                </c:pt>
                <c:pt idx="24">
                  <c:v>4087207</c:v>
                </c:pt>
                <c:pt idx="25">
                  <c:v>771663</c:v>
                </c:pt>
                <c:pt idx="26">
                  <c:v>47836</c:v>
                </c:pt>
                <c:pt idx="27">
                  <c:v>116849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298-4662-914B-82D82C8366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5866405"/>
        <c:axId val="10249771"/>
      </c:barChart>
      <c:catAx>
        <c:axId val="35866405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10249771"/>
        <c:crosses val="autoZero"/>
        <c:auto val="1"/>
        <c:lblAlgn val="ctr"/>
        <c:lblOffset val="100"/>
        <c:noMultiLvlLbl val="0"/>
      </c:catAx>
      <c:valAx>
        <c:axId val="10249771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35866405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499999999999997"/>
          <c:y val="3.7749999999999999E-2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'Import total'!$AA$1</c:f>
              <c:strCache>
                <c:ptCount val="1"/>
                <c:pt idx="0">
                  <c:v>Acumulado 2024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'Import MG'!$A$7:$A$34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'Import MG'!$E$7:$E$34</c:f>
              <c:numCache>
                <c:formatCode>#,##0</c:formatCode>
                <c:ptCount val="28"/>
                <c:pt idx="0">
                  <c:v>191293</c:v>
                </c:pt>
                <c:pt idx="1">
                  <c:v>56563</c:v>
                </c:pt>
                <c:pt idx="2">
                  <c:v>291534</c:v>
                </c:pt>
                <c:pt idx="3">
                  <c:v>192522</c:v>
                </c:pt>
                <c:pt idx="4">
                  <c:v>2841988</c:v>
                </c:pt>
                <c:pt idx="5">
                  <c:v>21538</c:v>
                </c:pt>
                <c:pt idx="6">
                  <c:v>11167</c:v>
                </c:pt>
                <c:pt idx="7">
                  <c:v>4021251</c:v>
                </c:pt>
                <c:pt idx="8">
                  <c:v>1986518</c:v>
                </c:pt>
                <c:pt idx="9">
                  <c:v>236206</c:v>
                </c:pt>
                <c:pt idx="10">
                  <c:v>91869</c:v>
                </c:pt>
                <c:pt idx="11">
                  <c:v>1304</c:v>
                </c:pt>
                <c:pt idx="12">
                  <c:v>49874</c:v>
                </c:pt>
                <c:pt idx="13">
                  <c:v>427071</c:v>
                </c:pt>
                <c:pt idx="14">
                  <c:v>120375</c:v>
                </c:pt>
                <c:pt idx="15">
                  <c:v>206992</c:v>
                </c:pt>
                <c:pt idx="16">
                  <c:v>104124</c:v>
                </c:pt>
                <c:pt idx="17">
                  <c:v>183538</c:v>
                </c:pt>
                <c:pt idx="18">
                  <c:v>13</c:v>
                </c:pt>
                <c:pt idx="19">
                  <c:v>144536</c:v>
                </c:pt>
                <c:pt idx="20">
                  <c:v>700534</c:v>
                </c:pt>
                <c:pt idx="21">
                  <c:v>161637</c:v>
                </c:pt>
                <c:pt idx="22">
                  <c:v>417700</c:v>
                </c:pt>
                <c:pt idx="23">
                  <c:v>113684</c:v>
                </c:pt>
                <c:pt idx="24">
                  <c:v>520613</c:v>
                </c:pt>
                <c:pt idx="25">
                  <c:v>5869202</c:v>
                </c:pt>
                <c:pt idx="26">
                  <c:v>833864</c:v>
                </c:pt>
                <c:pt idx="27">
                  <c:v>131886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3AC-4BCB-82FA-87717140D7F1}"/>
            </c:ext>
          </c:extLst>
        </c:ser>
        <c:ser>
          <c:idx val="1"/>
          <c:order val="1"/>
          <c:tx>
            <c:strRef>
              <c:f>'Import total'!$AA$2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'Import MG'!$A$7:$A$34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'Import MG'!$D$7:$D$34</c:f>
              <c:numCache>
                <c:formatCode>#,##0</c:formatCode>
                <c:ptCount val="28"/>
                <c:pt idx="0">
                  <c:v>203439</c:v>
                </c:pt>
                <c:pt idx="1">
                  <c:v>65002</c:v>
                </c:pt>
                <c:pt idx="2">
                  <c:v>251574</c:v>
                </c:pt>
                <c:pt idx="3">
                  <c:v>216534</c:v>
                </c:pt>
                <c:pt idx="4">
                  <c:v>2852384</c:v>
                </c:pt>
                <c:pt idx="5">
                  <c:v>18211</c:v>
                </c:pt>
                <c:pt idx="6">
                  <c:v>10095</c:v>
                </c:pt>
                <c:pt idx="7">
                  <c:v>3999553</c:v>
                </c:pt>
                <c:pt idx="8">
                  <c:v>1737931</c:v>
                </c:pt>
                <c:pt idx="9">
                  <c:v>273203</c:v>
                </c:pt>
                <c:pt idx="10">
                  <c:v>97514</c:v>
                </c:pt>
                <c:pt idx="11">
                  <c:v>644</c:v>
                </c:pt>
                <c:pt idx="12">
                  <c:v>91376</c:v>
                </c:pt>
                <c:pt idx="13">
                  <c:v>313864</c:v>
                </c:pt>
                <c:pt idx="14">
                  <c:v>39689</c:v>
                </c:pt>
                <c:pt idx="15">
                  <c:v>218814</c:v>
                </c:pt>
                <c:pt idx="16">
                  <c:v>106145</c:v>
                </c:pt>
                <c:pt idx="17">
                  <c:v>206414</c:v>
                </c:pt>
                <c:pt idx="18">
                  <c:v>80</c:v>
                </c:pt>
                <c:pt idx="19">
                  <c:v>145057</c:v>
                </c:pt>
                <c:pt idx="20">
                  <c:v>703079</c:v>
                </c:pt>
                <c:pt idx="21">
                  <c:v>136438</c:v>
                </c:pt>
                <c:pt idx="22">
                  <c:v>383121</c:v>
                </c:pt>
                <c:pt idx="23">
                  <c:v>80861</c:v>
                </c:pt>
                <c:pt idx="24">
                  <c:v>543064</c:v>
                </c:pt>
                <c:pt idx="25">
                  <c:v>5660258</c:v>
                </c:pt>
                <c:pt idx="26">
                  <c:v>800436</c:v>
                </c:pt>
                <c:pt idx="27">
                  <c:v>126616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3AC-4BCB-82FA-87717140D7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0427475"/>
        <c:axId val="61214219"/>
      </c:barChart>
      <c:catAx>
        <c:axId val="30427475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61214219"/>
        <c:crosses val="autoZero"/>
        <c:auto val="1"/>
        <c:lblAlgn val="ctr"/>
        <c:lblOffset val="100"/>
        <c:noMultiLvlLbl val="0"/>
      </c:catAx>
      <c:valAx>
        <c:axId val="61214219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30427475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725000000000005"/>
          <c:y val="3.7749999999999999E-2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'Import total'!$AA$1</c:f>
              <c:strCache>
                <c:ptCount val="1"/>
                <c:pt idx="0">
                  <c:v>Acumulado 2024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'Export total'!$A$7:$A$34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'Export total'!$E$7:$E$34</c:f>
              <c:numCache>
                <c:formatCode>#,##0</c:formatCode>
                <c:ptCount val="28"/>
                <c:pt idx="0">
                  <c:v>1434232</c:v>
                </c:pt>
                <c:pt idx="1">
                  <c:v>485065</c:v>
                </c:pt>
                <c:pt idx="2">
                  <c:v>1598096</c:v>
                </c:pt>
                <c:pt idx="3">
                  <c:v>961245</c:v>
                </c:pt>
                <c:pt idx="4">
                  <c:v>4533856</c:v>
                </c:pt>
                <c:pt idx="5">
                  <c:v>332579</c:v>
                </c:pt>
                <c:pt idx="6">
                  <c:v>5625</c:v>
                </c:pt>
                <c:pt idx="7">
                  <c:v>5846144</c:v>
                </c:pt>
                <c:pt idx="8">
                  <c:v>4398616</c:v>
                </c:pt>
                <c:pt idx="9">
                  <c:v>4483322</c:v>
                </c:pt>
                <c:pt idx="10">
                  <c:v>1534391</c:v>
                </c:pt>
                <c:pt idx="11">
                  <c:v>0</c:v>
                </c:pt>
                <c:pt idx="12">
                  <c:v>844142</c:v>
                </c:pt>
                <c:pt idx="13">
                  <c:v>1528315</c:v>
                </c:pt>
                <c:pt idx="14">
                  <c:v>3257739</c:v>
                </c:pt>
                <c:pt idx="15">
                  <c:v>177717</c:v>
                </c:pt>
                <c:pt idx="16">
                  <c:v>271633</c:v>
                </c:pt>
                <c:pt idx="17">
                  <c:v>329362</c:v>
                </c:pt>
                <c:pt idx="18">
                  <c:v>0</c:v>
                </c:pt>
                <c:pt idx="19">
                  <c:v>320970</c:v>
                </c:pt>
                <c:pt idx="20">
                  <c:v>571241</c:v>
                </c:pt>
                <c:pt idx="21">
                  <c:v>396564</c:v>
                </c:pt>
                <c:pt idx="22">
                  <c:v>1259794</c:v>
                </c:pt>
                <c:pt idx="23">
                  <c:v>284031</c:v>
                </c:pt>
                <c:pt idx="24">
                  <c:v>2053848</c:v>
                </c:pt>
                <c:pt idx="25">
                  <c:v>7365339</c:v>
                </c:pt>
                <c:pt idx="26">
                  <c:v>989754</c:v>
                </c:pt>
                <c:pt idx="27">
                  <c:v>171225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DB7-48C1-865A-6785FFF01B0A}"/>
            </c:ext>
          </c:extLst>
        </c:ser>
        <c:ser>
          <c:idx val="1"/>
          <c:order val="1"/>
          <c:tx>
            <c:strRef>
              <c:f>'Import total'!$AA$2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'Export total'!$A$7:$A$34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'Export total'!$D$7:$D$34</c:f>
              <c:numCache>
                <c:formatCode>#,##0</c:formatCode>
                <c:ptCount val="28"/>
                <c:pt idx="0">
                  <c:v>873099</c:v>
                </c:pt>
                <c:pt idx="1">
                  <c:v>563555</c:v>
                </c:pt>
                <c:pt idx="2">
                  <c:v>1703599</c:v>
                </c:pt>
                <c:pt idx="3">
                  <c:v>1048850</c:v>
                </c:pt>
                <c:pt idx="4">
                  <c:v>3890245</c:v>
                </c:pt>
                <c:pt idx="5">
                  <c:v>247291</c:v>
                </c:pt>
                <c:pt idx="6">
                  <c:v>6979</c:v>
                </c:pt>
                <c:pt idx="7">
                  <c:v>6228493</c:v>
                </c:pt>
                <c:pt idx="8">
                  <c:v>4074344</c:v>
                </c:pt>
                <c:pt idx="9">
                  <c:v>3589353</c:v>
                </c:pt>
                <c:pt idx="10">
                  <c:v>1594653</c:v>
                </c:pt>
                <c:pt idx="11">
                  <c:v>9</c:v>
                </c:pt>
                <c:pt idx="12">
                  <c:v>1184557</c:v>
                </c:pt>
                <c:pt idx="13">
                  <c:v>1221156</c:v>
                </c:pt>
                <c:pt idx="14">
                  <c:v>2823655</c:v>
                </c:pt>
                <c:pt idx="15">
                  <c:v>293802</c:v>
                </c:pt>
                <c:pt idx="16">
                  <c:v>298165</c:v>
                </c:pt>
                <c:pt idx="17">
                  <c:v>314348</c:v>
                </c:pt>
                <c:pt idx="18">
                  <c:v>0</c:v>
                </c:pt>
                <c:pt idx="19">
                  <c:v>348039</c:v>
                </c:pt>
                <c:pt idx="20">
                  <c:v>633365</c:v>
                </c:pt>
                <c:pt idx="21">
                  <c:v>102812</c:v>
                </c:pt>
                <c:pt idx="22">
                  <c:v>1360778</c:v>
                </c:pt>
                <c:pt idx="23">
                  <c:v>327085</c:v>
                </c:pt>
                <c:pt idx="24">
                  <c:v>2155515</c:v>
                </c:pt>
                <c:pt idx="25">
                  <c:v>7419995</c:v>
                </c:pt>
                <c:pt idx="26">
                  <c:v>927164</c:v>
                </c:pt>
                <c:pt idx="27">
                  <c:v>254614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DB7-48C1-865A-6785FFF01B0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5874419"/>
        <c:axId val="14370719"/>
      </c:barChart>
      <c:catAx>
        <c:axId val="15874419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14370719"/>
        <c:crosses val="autoZero"/>
        <c:auto val="1"/>
        <c:lblAlgn val="ctr"/>
        <c:lblOffset val="100"/>
        <c:noMultiLvlLbl val="0"/>
      </c:catAx>
      <c:valAx>
        <c:axId val="14370719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15874419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475"/>
          <c:y val="3.7749999999999999E-2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'Import total'!$AA$1</c:f>
              <c:strCache>
                <c:ptCount val="1"/>
                <c:pt idx="0">
                  <c:v>Acumulado 2024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'Export GL'!$A$7:$A$34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'Export GL'!$E$7:$E$34</c:f>
              <c:numCache>
                <c:formatCode>#,##0</c:formatCode>
                <c:ptCount val="28"/>
                <c:pt idx="0">
                  <c:v>1009652</c:v>
                </c:pt>
                <c:pt idx="1">
                  <c:v>3424</c:v>
                </c:pt>
                <c:pt idx="2">
                  <c:v>49712</c:v>
                </c:pt>
                <c:pt idx="3">
                  <c:v>101825</c:v>
                </c:pt>
                <c:pt idx="4">
                  <c:v>2026811</c:v>
                </c:pt>
                <c:pt idx="5">
                  <c:v>3004</c:v>
                </c:pt>
                <c:pt idx="6">
                  <c:v>0</c:v>
                </c:pt>
                <c:pt idx="7">
                  <c:v>234120</c:v>
                </c:pt>
                <c:pt idx="8">
                  <c:v>1875819</c:v>
                </c:pt>
                <c:pt idx="9">
                  <c:v>2725428</c:v>
                </c:pt>
                <c:pt idx="10">
                  <c:v>629839</c:v>
                </c:pt>
                <c:pt idx="11">
                  <c:v>0</c:v>
                </c:pt>
                <c:pt idx="12">
                  <c:v>112967</c:v>
                </c:pt>
                <c:pt idx="13">
                  <c:v>34879</c:v>
                </c:pt>
                <c:pt idx="14">
                  <c:v>2348167</c:v>
                </c:pt>
                <c:pt idx="15">
                  <c:v>57783</c:v>
                </c:pt>
                <c:pt idx="16">
                  <c:v>19659</c:v>
                </c:pt>
                <c:pt idx="17">
                  <c:v>0</c:v>
                </c:pt>
                <c:pt idx="18">
                  <c:v>0</c:v>
                </c:pt>
                <c:pt idx="19">
                  <c:v>3457</c:v>
                </c:pt>
                <c:pt idx="20">
                  <c:v>0</c:v>
                </c:pt>
                <c:pt idx="21">
                  <c:v>341914</c:v>
                </c:pt>
                <c:pt idx="22">
                  <c:v>4852</c:v>
                </c:pt>
                <c:pt idx="23">
                  <c:v>0</c:v>
                </c:pt>
                <c:pt idx="24">
                  <c:v>1578608</c:v>
                </c:pt>
                <c:pt idx="25">
                  <c:v>164275</c:v>
                </c:pt>
                <c:pt idx="26">
                  <c:v>0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217-4CF3-9B51-5555F6AED2BA}"/>
            </c:ext>
          </c:extLst>
        </c:ser>
        <c:ser>
          <c:idx val="1"/>
          <c:order val="1"/>
          <c:tx>
            <c:strRef>
              <c:f>'Import total'!$AA$2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'Export GL'!$A$7:$A$34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'Export GL'!$D$7:$D$34</c:f>
              <c:numCache>
                <c:formatCode>#,##0</c:formatCode>
                <c:ptCount val="28"/>
                <c:pt idx="0">
                  <c:v>450297</c:v>
                </c:pt>
                <c:pt idx="1">
                  <c:v>8</c:v>
                </c:pt>
                <c:pt idx="2">
                  <c:v>0</c:v>
                </c:pt>
                <c:pt idx="3">
                  <c:v>167054</c:v>
                </c:pt>
                <c:pt idx="4">
                  <c:v>1402986</c:v>
                </c:pt>
                <c:pt idx="5">
                  <c:v>0</c:v>
                </c:pt>
                <c:pt idx="6">
                  <c:v>2</c:v>
                </c:pt>
                <c:pt idx="7">
                  <c:v>430270</c:v>
                </c:pt>
                <c:pt idx="8">
                  <c:v>1379117</c:v>
                </c:pt>
                <c:pt idx="9">
                  <c:v>2354034</c:v>
                </c:pt>
                <c:pt idx="10">
                  <c:v>600511</c:v>
                </c:pt>
                <c:pt idx="11">
                  <c:v>0</c:v>
                </c:pt>
                <c:pt idx="12">
                  <c:v>340815</c:v>
                </c:pt>
                <c:pt idx="13">
                  <c:v>2151</c:v>
                </c:pt>
                <c:pt idx="14">
                  <c:v>2015557</c:v>
                </c:pt>
                <c:pt idx="15">
                  <c:v>87618</c:v>
                </c:pt>
                <c:pt idx="16">
                  <c:v>16381</c:v>
                </c:pt>
                <c:pt idx="17">
                  <c:v>0</c:v>
                </c:pt>
                <c:pt idx="18">
                  <c:v>0</c:v>
                </c:pt>
                <c:pt idx="19">
                  <c:v>6021</c:v>
                </c:pt>
                <c:pt idx="20">
                  <c:v>0</c:v>
                </c:pt>
                <c:pt idx="21">
                  <c:v>67760</c:v>
                </c:pt>
                <c:pt idx="22">
                  <c:v>9825</c:v>
                </c:pt>
                <c:pt idx="23">
                  <c:v>0</c:v>
                </c:pt>
                <c:pt idx="24">
                  <c:v>1467134</c:v>
                </c:pt>
                <c:pt idx="25">
                  <c:v>250601</c:v>
                </c:pt>
                <c:pt idx="26">
                  <c:v>0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217-4CF3-9B51-5555F6AED2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0894686"/>
        <c:axId val="33584457"/>
      </c:barChart>
      <c:catAx>
        <c:axId val="10894686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33584457"/>
        <c:crosses val="autoZero"/>
        <c:auto val="1"/>
        <c:lblAlgn val="ctr"/>
        <c:lblOffset val="100"/>
        <c:noMultiLvlLbl val="0"/>
      </c:catAx>
      <c:valAx>
        <c:axId val="33584457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10894686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475"/>
          <c:y val="3.7749999999999999E-2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'Import total'!$AA$1</c:f>
              <c:strCache>
                <c:ptCount val="1"/>
                <c:pt idx="0">
                  <c:v>Acumulado 2024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'Export GS'!$A$7:$A$34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'Export GS'!$E$7:$E$34</c:f>
              <c:numCache>
                <c:formatCode>#,##0</c:formatCode>
                <c:ptCount val="28"/>
                <c:pt idx="0">
                  <c:v>359575</c:v>
                </c:pt>
                <c:pt idx="1">
                  <c:v>449272</c:v>
                </c:pt>
                <c:pt idx="2">
                  <c:v>1354447</c:v>
                </c:pt>
                <c:pt idx="3">
                  <c:v>457897</c:v>
                </c:pt>
                <c:pt idx="4">
                  <c:v>0</c:v>
                </c:pt>
                <c:pt idx="5">
                  <c:v>192146</c:v>
                </c:pt>
                <c:pt idx="6">
                  <c:v>23</c:v>
                </c:pt>
                <c:pt idx="7">
                  <c:v>869440</c:v>
                </c:pt>
                <c:pt idx="8">
                  <c:v>927202</c:v>
                </c:pt>
                <c:pt idx="9">
                  <c:v>1569777</c:v>
                </c:pt>
                <c:pt idx="10">
                  <c:v>551455</c:v>
                </c:pt>
                <c:pt idx="11">
                  <c:v>0</c:v>
                </c:pt>
                <c:pt idx="12">
                  <c:v>470877</c:v>
                </c:pt>
                <c:pt idx="13">
                  <c:v>1016436</c:v>
                </c:pt>
                <c:pt idx="14">
                  <c:v>779308</c:v>
                </c:pt>
                <c:pt idx="15">
                  <c:v>6601</c:v>
                </c:pt>
                <c:pt idx="16">
                  <c:v>175390</c:v>
                </c:pt>
                <c:pt idx="17">
                  <c:v>8796</c:v>
                </c:pt>
                <c:pt idx="18">
                  <c:v>0</c:v>
                </c:pt>
                <c:pt idx="19">
                  <c:v>283934</c:v>
                </c:pt>
                <c:pt idx="20">
                  <c:v>39700</c:v>
                </c:pt>
                <c:pt idx="21">
                  <c:v>0</c:v>
                </c:pt>
                <c:pt idx="22">
                  <c:v>472979</c:v>
                </c:pt>
                <c:pt idx="23">
                  <c:v>169918</c:v>
                </c:pt>
                <c:pt idx="24">
                  <c:v>203261</c:v>
                </c:pt>
                <c:pt idx="25">
                  <c:v>299512</c:v>
                </c:pt>
                <c:pt idx="26">
                  <c:v>0</c:v>
                </c:pt>
                <c:pt idx="27">
                  <c:v>44003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C59-4778-BED6-D77989562761}"/>
            </c:ext>
          </c:extLst>
        </c:ser>
        <c:ser>
          <c:idx val="1"/>
          <c:order val="1"/>
          <c:tx>
            <c:strRef>
              <c:f>'Import total'!$AA$2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'Export GS'!$A$7:$A$34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'Export GS'!$D$7:$D$34</c:f>
              <c:numCache>
                <c:formatCode>#,##0</c:formatCode>
                <c:ptCount val="28"/>
                <c:pt idx="0">
                  <c:v>302124</c:v>
                </c:pt>
                <c:pt idx="1">
                  <c:v>536826</c:v>
                </c:pt>
                <c:pt idx="2">
                  <c:v>1554993</c:v>
                </c:pt>
                <c:pt idx="3">
                  <c:v>535560</c:v>
                </c:pt>
                <c:pt idx="4">
                  <c:v>2</c:v>
                </c:pt>
                <c:pt idx="5">
                  <c:v>145565</c:v>
                </c:pt>
                <c:pt idx="6">
                  <c:v>0</c:v>
                </c:pt>
                <c:pt idx="7">
                  <c:v>1213155</c:v>
                </c:pt>
                <c:pt idx="8">
                  <c:v>975166</c:v>
                </c:pt>
                <c:pt idx="9">
                  <c:v>1094607</c:v>
                </c:pt>
                <c:pt idx="10">
                  <c:v>558582</c:v>
                </c:pt>
                <c:pt idx="11">
                  <c:v>0</c:v>
                </c:pt>
                <c:pt idx="12">
                  <c:v>409992</c:v>
                </c:pt>
                <c:pt idx="13">
                  <c:v>824250</c:v>
                </c:pt>
                <c:pt idx="14">
                  <c:v>717257</c:v>
                </c:pt>
                <c:pt idx="15">
                  <c:v>17887</c:v>
                </c:pt>
                <c:pt idx="16">
                  <c:v>211230</c:v>
                </c:pt>
                <c:pt idx="17">
                  <c:v>15497</c:v>
                </c:pt>
                <c:pt idx="18">
                  <c:v>0</c:v>
                </c:pt>
                <c:pt idx="19">
                  <c:v>307302</c:v>
                </c:pt>
                <c:pt idx="20">
                  <c:v>74875</c:v>
                </c:pt>
                <c:pt idx="21">
                  <c:v>4299</c:v>
                </c:pt>
                <c:pt idx="22">
                  <c:v>628188</c:v>
                </c:pt>
                <c:pt idx="23">
                  <c:v>226007</c:v>
                </c:pt>
                <c:pt idx="24">
                  <c:v>394930</c:v>
                </c:pt>
                <c:pt idx="25">
                  <c:v>312091</c:v>
                </c:pt>
                <c:pt idx="26">
                  <c:v>0</c:v>
                </c:pt>
                <c:pt idx="27">
                  <c:v>139275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C59-4778-BED6-D7798956276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2803572"/>
        <c:axId val="42847130"/>
      </c:barChart>
      <c:catAx>
        <c:axId val="32803572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42847130"/>
        <c:crosses val="autoZero"/>
        <c:auto val="1"/>
        <c:lblAlgn val="ctr"/>
        <c:lblOffset val="100"/>
        <c:noMultiLvlLbl val="0"/>
      </c:catAx>
      <c:valAx>
        <c:axId val="42847130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32803572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475"/>
          <c:y val="3.7749999999999999E-2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'Import total'!$AA$1</c:f>
              <c:strCache>
                <c:ptCount val="1"/>
                <c:pt idx="0">
                  <c:v>Acumulado 2024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'Export MG'!$A$7:$A$34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'Export MG'!$E$7:$E$34</c:f>
              <c:numCache>
                <c:formatCode>#,##0</c:formatCode>
                <c:ptCount val="28"/>
                <c:pt idx="0">
                  <c:v>65005</c:v>
                </c:pt>
                <c:pt idx="1">
                  <c:v>32369</c:v>
                </c:pt>
                <c:pt idx="2">
                  <c:v>193937</c:v>
                </c:pt>
                <c:pt idx="3">
                  <c:v>401523</c:v>
                </c:pt>
                <c:pt idx="4">
                  <c:v>2507045</c:v>
                </c:pt>
                <c:pt idx="5">
                  <c:v>137429</c:v>
                </c:pt>
                <c:pt idx="6">
                  <c:v>5602</c:v>
                </c:pt>
                <c:pt idx="7">
                  <c:v>4742584</c:v>
                </c:pt>
                <c:pt idx="8">
                  <c:v>1595595</c:v>
                </c:pt>
                <c:pt idx="9">
                  <c:v>188117</c:v>
                </c:pt>
                <c:pt idx="10">
                  <c:v>353097</c:v>
                </c:pt>
                <c:pt idx="11">
                  <c:v>0</c:v>
                </c:pt>
                <c:pt idx="12">
                  <c:v>260298</c:v>
                </c:pt>
                <c:pt idx="13">
                  <c:v>477000</c:v>
                </c:pt>
                <c:pt idx="14">
                  <c:v>130264</c:v>
                </c:pt>
                <c:pt idx="15">
                  <c:v>113333</c:v>
                </c:pt>
                <c:pt idx="16">
                  <c:v>76584</c:v>
                </c:pt>
                <c:pt idx="17">
                  <c:v>320566</c:v>
                </c:pt>
                <c:pt idx="18">
                  <c:v>0</c:v>
                </c:pt>
                <c:pt idx="19">
                  <c:v>33579</c:v>
                </c:pt>
                <c:pt idx="20">
                  <c:v>531541</c:v>
                </c:pt>
                <c:pt idx="21">
                  <c:v>54650</c:v>
                </c:pt>
                <c:pt idx="22">
                  <c:v>781963</c:v>
                </c:pt>
                <c:pt idx="23">
                  <c:v>114113</c:v>
                </c:pt>
                <c:pt idx="24">
                  <c:v>271979</c:v>
                </c:pt>
                <c:pt idx="25">
                  <c:v>6901552</c:v>
                </c:pt>
                <c:pt idx="26">
                  <c:v>989754</c:v>
                </c:pt>
                <c:pt idx="27">
                  <c:v>127222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949-4C9F-B2B4-3E7F93783DF6}"/>
            </c:ext>
          </c:extLst>
        </c:ser>
        <c:ser>
          <c:idx val="1"/>
          <c:order val="1"/>
          <c:tx>
            <c:strRef>
              <c:f>'Import total'!$AA$2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'Export MG'!$A$7:$A$34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'Export MG'!$D$7:$D$34</c:f>
              <c:numCache>
                <c:formatCode>#,##0</c:formatCode>
                <c:ptCount val="28"/>
                <c:pt idx="0">
                  <c:v>120678</c:v>
                </c:pt>
                <c:pt idx="1">
                  <c:v>26721</c:v>
                </c:pt>
                <c:pt idx="2">
                  <c:v>148606</c:v>
                </c:pt>
                <c:pt idx="3">
                  <c:v>346236</c:v>
                </c:pt>
                <c:pt idx="4">
                  <c:v>2487257</c:v>
                </c:pt>
                <c:pt idx="5">
                  <c:v>101726</c:v>
                </c:pt>
                <c:pt idx="6">
                  <c:v>6977</c:v>
                </c:pt>
                <c:pt idx="7">
                  <c:v>4585068</c:v>
                </c:pt>
                <c:pt idx="8">
                  <c:v>1720061</c:v>
                </c:pt>
                <c:pt idx="9">
                  <c:v>140712</c:v>
                </c:pt>
                <c:pt idx="10">
                  <c:v>435560</c:v>
                </c:pt>
                <c:pt idx="11">
                  <c:v>9</c:v>
                </c:pt>
                <c:pt idx="12">
                  <c:v>433750</c:v>
                </c:pt>
                <c:pt idx="13">
                  <c:v>394755</c:v>
                </c:pt>
                <c:pt idx="14">
                  <c:v>90841</c:v>
                </c:pt>
                <c:pt idx="15">
                  <c:v>188297</c:v>
                </c:pt>
                <c:pt idx="16">
                  <c:v>70554</c:v>
                </c:pt>
                <c:pt idx="17">
                  <c:v>298851</c:v>
                </c:pt>
                <c:pt idx="18">
                  <c:v>0</c:v>
                </c:pt>
                <c:pt idx="19">
                  <c:v>34716</c:v>
                </c:pt>
                <c:pt idx="20">
                  <c:v>558490</c:v>
                </c:pt>
                <c:pt idx="21">
                  <c:v>30753</c:v>
                </c:pt>
                <c:pt idx="22">
                  <c:v>722765</c:v>
                </c:pt>
                <c:pt idx="23">
                  <c:v>101078</c:v>
                </c:pt>
                <c:pt idx="24">
                  <c:v>293451</c:v>
                </c:pt>
                <c:pt idx="25">
                  <c:v>6857303</c:v>
                </c:pt>
                <c:pt idx="26">
                  <c:v>927164</c:v>
                </c:pt>
                <c:pt idx="27">
                  <c:v>115339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949-4C9F-B2B4-3E7F93783DF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60786815"/>
        <c:axId val="50073152"/>
      </c:barChart>
      <c:catAx>
        <c:axId val="60786815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50073152"/>
        <c:crosses val="autoZero"/>
        <c:auto val="1"/>
        <c:lblAlgn val="ctr"/>
        <c:lblOffset val="100"/>
        <c:noMultiLvlLbl val="0"/>
      </c:catAx>
      <c:valAx>
        <c:axId val="50073152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60786815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475"/>
          <c:y val="3.7749999999999999E-2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TRÁFICO TOTAL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2024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#,##0</c:formatCode>
              <c:ptCount val="12"/>
              <c:pt idx="0">
                <c:v>45973531.097999997</c:v>
              </c:pt>
              <c:pt idx="1">
                <c:v>42979765.326000012</c:v>
              </c:pt>
              <c:pt idx="2">
                <c:v>47296914.588</c:v>
              </c:pt>
              <c:pt idx="3">
                <c:v>49208224.273000002</c:v>
              </c:pt>
              <c:pt idx="4">
                <c:v>51105481.667000011</c:v>
              </c:pt>
              <c:pt idx="5">
                <c:v>47151030.249000013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AE26-4B7F-B488-DF24C09C8F18}"/>
            </c:ext>
          </c:extLst>
        </c:ser>
        <c:ser>
          <c:idx val="1"/>
          <c:order val="1"/>
          <c:tx>
            <c:v>2023</c:v>
          </c:tx>
          <c:spPr>
            <a:ln w="28575" cap="rnd" cmpd="sng">
              <a:solidFill>
                <a:srgbClr val="38ABD4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#,##0</c:formatCode>
              <c:ptCount val="12"/>
              <c:pt idx="0">
                <c:v>44119866.009000003</c:v>
              </c:pt>
              <c:pt idx="1">
                <c:v>42498264.729999997</c:v>
              </c:pt>
              <c:pt idx="2">
                <c:v>47486077.763999999</c:v>
              </c:pt>
              <c:pt idx="3">
                <c:v>46936106.823999994</c:v>
              </c:pt>
              <c:pt idx="4">
                <c:v>47247169.920000002</c:v>
              </c:pt>
              <c:pt idx="5">
                <c:v>45800985.681999996</c:v>
              </c:pt>
              <c:pt idx="6">
                <c:v>46502600.601000011</c:v>
              </c:pt>
              <c:pt idx="7">
                <c:v>44795716.579000004</c:v>
              </c:pt>
              <c:pt idx="8">
                <c:v>44061362.367000014</c:v>
              </c:pt>
              <c:pt idx="9">
                <c:v>45163713.714000002</c:v>
              </c:pt>
              <c:pt idx="10">
                <c:v>45038567.090999998</c:v>
              </c:pt>
              <c:pt idx="11">
                <c:v>43560811.300999992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AE26-4B7F-B488-DF24C09C8F1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6524422"/>
        <c:axId val="60917085"/>
      </c:lineChart>
      <c:catAx>
        <c:axId val="36524422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60917085"/>
        <c:crosses val="autoZero"/>
        <c:auto val="1"/>
        <c:lblAlgn val="ctr"/>
        <c:lblOffset val="100"/>
        <c:noMultiLvlLbl val="0"/>
      </c:catAx>
      <c:valAx>
        <c:axId val="60917085"/>
        <c:scaling>
          <c:orientation val="minMax"/>
          <c:max val="52000000"/>
          <c:min val="42000000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36524422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legend>
      <c:legendPos val="b"/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1100" b="0" i="0" u="none" kern="1200" baseline="0">
              <a:solidFill>
                <a:srgbClr val="00206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GRANELES LÍQUIDOS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450000000000001"/>
          <c:y val="0.11824999999999999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2024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#,##0</c:formatCode>
              <c:ptCount val="12"/>
              <c:pt idx="0">
                <c:v>15715787</c:v>
              </c:pt>
              <c:pt idx="1">
                <c:v>14240097</c:v>
              </c:pt>
              <c:pt idx="2">
                <c:v>15150298</c:v>
              </c:pt>
              <c:pt idx="3">
                <c:v>15875072</c:v>
              </c:pt>
              <c:pt idx="4">
                <c:v>16110516</c:v>
              </c:pt>
              <c:pt idx="5">
                <c:v>14802249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A6ED-449D-9E2D-AA4192699D28}"/>
            </c:ext>
          </c:extLst>
        </c:ser>
        <c:ser>
          <c:idx val="1"/>
          <c:order val="1"/>
          <c:tx>
            <c:v>2023</c:v>
          </c:tx>
          <c:spPr>
            <a:ln w="28575" cap="rnd" cmpd="sng">
              <a:solidFill>
                <a:srgbClr val="38ABD4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#,##0</c:formatCode>
              <c:ptCount val="12"/>
              <c:pt idx="0">
                <c:v>14800457</c:v>
              </c:pt>
              <c:pt idx="1">
                <c:v>14617261</c:v>
              </c:pt>
              <c:pt idx="2">
                <c:v>14946663</c:v>
              </c:pt>
              <c:pt idx="3">
                <c:v>15761439</c:v>
              </c:pt>
              <c:pt idx="4">
                <c:v>14254089</c:v>
              </c:pt>
              <c:pt idx="5">
                <c:v>13440606</c:v>
              </c:pt>
              <c:pt idx="6">
                <c:v>14882730</c:v>
              </c:pt>
              <c:pt idx="7">
                <c:v>14722685</c:v>
              </c:pt>
              <c:pt idx="8">
                <c:v>13969730</c:v>
              </c:pt>
              <c:pt idx="9">
                <c:v>14492696</c:v>
              </c:pt>
              <c:pt idx="10">
                <c:v>14494139</c:v>
              </c:pt>
              <c:pt idx="11">
                <c:v>14500446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A6ED-449D-9E2D-AA4192699D2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0103979"/>
        <c:axId val="64603673"/>
      </c:lineChart>
      <c:catAx>
        <c:axId val="60103979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>
            <a:noFill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64603673"/>
        <c:crosses val="autoZero"/>
        <c:auto val="1"/>
        <c:lblAlgn val="ctr"/>
        <c:lblOffset val="100"/>
        <c:noMultiLvlLbl val="0"/>
      </c:catAx>
      <c:valAx>
        <c:axId val="64603673"/>
        <c:scaling>
          <c:orientation val="minMax"/>
          <c:max val="17000000"/>
          <c:min val="13000000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60103979"/>
        <c:crosses val="autoZero"/>
        <c:crossBetween val="midCat"/>
      </c:valAx>
      <c:spPr>
        <a:noFill/>
        <a:ln w="6350">
          <a:noFill/>
          <a:prstDash val="sysDot"/>
        </a:ln>
        <a:effectLst>
          <a:glow rad="127000">
            <a:schemeClr val="bg2"/>
          </a:glow>
        </a:effectLst>
      </c:spPr>
    </c:plotArea>
    <c:legend>
      <c:legendPos val="b"/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1100" b="0" i="0" u="non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latin typeface="Arial" panose="020B0604020202020204" pitchFamily="34" charset="0"/>
          <a:cs typeface="Arial" panose="020B0604020202020204" pitchFamily="34" charset="0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GRANELES SÓLIDOS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2024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#,##0</c:formatCode>
              <c:ptCount val="12"/>
              <c:pt idx="0">
                <c:v>7572328</c:v>
              </c:pt>
              <c:pt idx="1">
                <c:v>6130397</c:v>
              </c:pt>
              <c:pt idx="2">
                <c:v>6611717</c:v>
              </c:pt>
              <c:pt idx="3">
                <c:v>6996493</c:v>
              </c:pt>
              <c:pt idx="4">
                <c:v>7789442</c:v>
              </c:pt>
              <c:pt idx="5">
                <c:v>6860670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B822-4B2A-9E82-D79B8D47D816}"/>
            </c:ext>
          </c:extLst>
        </c:ser>
        <c:ser>
          <c:idx val="1"/>
          <c:order val="1"/>
          <c:tx>
            <c:v>2023</c:v>
          </c:tx>
          <c:spPr>
            <a:ln w="28575" cap="rnd" cmpd="sng">
              <a:solidFill>
                <a:srgbClr val="38ABD4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#,##0</c:formatCode>
              <c:ptCount val="12"/>
              <c:pt idx="0">
                <c:v>8169146</c:v>
              </c:pt>
              <c:pt idx="1">
                <c:v>7068088</c:v>
              </c:pt>
              <c:pt idx="2">
                <c:v>8308214</c:v>
              </c:pt>
              <c:pt idx="3">
                <c:v>7700747</c:v>
              </c:pt>
              <c:pt idx="4">
                <c:v>7454579</c:v>
              </c:pt>
              <c:pt idx="5">
                <c:v>8485643</c:v>
              </c:pt>
              <c:pt idx="6">
                <c:v>7375900</c:v>
              </c:pt>
              <c:pt idx="7">
                <c:v>7486374</c:v>
              </c:pt>
              <c:pt idx="8">
                <c:v>7417846</c:v>
              </c:pt>
              <c:pt idx="9">
                <c:v>7146456</c:v>
              </c:pt>
              <c:pt idx="10">
                <c:v>6951299</c:v>
              </c:pt>
              <c:pt idx="11">
                <c:v>6982876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B822-4B2A-9E82-D79B8D47D81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5737310"/>
        <c:axId val="35615841"/>
      </c:lineChart>
      <c:catAx>
        <c:axId val="25737310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35615841"/>
        <c:crosses val="autoZero"/>
        <c:auto val="1"/>
        <c:lblAlgn val="ctr"/>
        <c:lblOffset val="100"/>
        <c:noMultiLvlLbl val="0"/>
      </c:catAx>
      <c:valAx>
        <c:axId val="35615841"/>
        <c:scaling>
          <c:orientation val="minMax"/>
          <c:max val="8500000"/>
          <c:min val="6100000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25737310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</a:ln>
        <a:effectLst/>
      </c:spPr>
    </c:plotArea>
    <c:legend>
      <c:legendPos val="b"/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1100" b="0" i="0" u="non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latin typeface="Arial" panose="020B0604020202020204" pitchFamily="34" charset="0"/>
          <a:cs typeface="Arial" panose="020B0604020202020204" pitchFamily="34" charset="0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MERCANCÍA GENERAL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2024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#,##0</c:formatCode>
              <c:ptCount val="12"/>
              <c:pt idx="0">
                <c:v>21337611</c:v>
              </c:pt>
              <c:pt idx="1">
                <c:v>21446109</c:v>
              </c:pt>
              <c:pt idx="2">
                <c:v>24354919</c:v>
              </c:pt>
              <c:pt idx="3">
                <c:v>24881428</c:v>
              </c:pt>
              <c:pt idx="4">
                <c:v>25879320</c:v>
              </c:pt>
              <c:pt idx="5">
                <c:v>24183859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4D6A-4AC8-B703-A5A488F8E832}"/>
            </c:ext>
          </c:extLst>
        </c:ser>
        <c:ser>
          <c:idx val="1"/>
          <c:order val="1"/>
          <c:tx>
            <c:v>2023</c:v>
          </c:tx>
          <c:spPr>
            <a:ln w="28575" cap="rnd" cmpd="sng">
              <a:solidFill>
                <a:srgbClr val="38ABD4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#,##0</c:formatCode>
              <c:ptCount val="12"/>
              <c:pt idx="0">
                <c:v>19997613</c:v>
              </c:pt>
              <c:pt idx="1">
                <c:v>19811284</c:v>
              </c:pt>
              <c:pt idx="2">
                <c:v>22877399</c:v>
              </c:pt>
              <c:pt idx="3">
                <c:v>22249518</c:v>
              </c:pt>
              <c:pt idx="4">
                <c:v>24207368</c:v>
              </c:pt>
              <c:pt idx="5">
                <c:v>22612159</c:v>
              </c:pt>
              <c:pt idx="6">
                <c:v>22910791</c:v>
              </c:pt>
              <c:pt idx="7">
                <c:v>21240538</c:v>
              </c:pt>
              <c:pt idx="8">
                <c:v>21427005</c:v>
              </c:pt>
              <c:pt idx="9">
                <c:v>22198304</c:v>
              </c:pt>
              <c:pt idx="10">
                <c:v>22245603</c:v>
              </c:pt>
              <c:pt idx="11">
                <c:v>20729009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4D6A-4AC8-B703-A5A488F8E8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960588"/>
        <c:axId val="64828483"/>
      </c:lineChart>
      <c:catAx>
        <c:axId val="33960588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64828483"/>
        <c:crosses val="autoZero"/>
        <c:auto val="1"/>
        <c:lblAlgn val="ctr"/>
        <c:lblOffset val="100"/>
        <c:noMultiLvlLbl val="0"/>
      </c:catAx>
      <c:valAx>
        <c:axId val="64828483"/>
        <c:scaling>
          <c:orientation val="minMax"/>
          <c:max val="26000000"/>
          <c:min val="19000000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33960588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legend>
      <c:legendPos val="b"/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1100" b="0" i="0" u="none" kern="1200" baseline="0">
              <a:solidFill>
                <a:srgbClr val="00206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MERCANCÍAS EN CONTENEDORES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450000000000001"/>
          <c:y val="0.11824999999999999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2024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#,##0</c:formatCode>
              <c:ptCount val="12"/>
              <c:pt idx="0">
                <c:v>14778756</c:v>
              </c:pt>
              <c:pt idx="1">
                <c:v>14831132</c:v>
              </c:pt>
              <c:pt idx="2">
                <c:v>16937219</c:v>
              </c:pt>
              <c:pt idx="3">
                <c:v>17163174</c:v>
              </c:pt>
              <c:pt idx="4">
                <c:v>17629306</c:v>
              </c:pt>
              <c:pt idx="5">
                <c:v>16962043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7952-43E4-8B9F-E111B6506AA9}"/>
            </c:ext>
          </c:extLst>
        </c:ser>
        <c:ser>
          <c:idx val="1"/>
          <c:order val="1"/>
          <c:tx>
            <c:v>2023</c:v>
          </c:tx>
          <c:spPr>
            <a:ln w="28575" cap="rnd" cmpd="sng">
              <a:solidFill>
                <a:srgbClr val="38ABD4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#,##0</c:formatCode>
              <c:ptCount val="12"/>
              <c:pt idx="0">
                <c:v>13804062</c:v>
              </c:pt>
              <c:pt idx="1">
                <c:v>13305454</c:v>
              </c:pt>
              <c:pt idx="2">
                <c:v>15054037</c:v>
              </c:pt>
              <c:pt idx="3">
                <c:v>15173606</c:v>
              </c:pt>
              <c:pt idx="4">
                <c:v>16253151</c:v>
              </c:pt>
              <c:pt idx="5">
                <c:v>14998647</c:v>
              </c:pt>
              <c:pt idx="6">
                <c:v>15594584</c:v>
              </c:pt>
              <c:pt idx="7">
                <c:v>14884024</c:v>
              </c:pt>
              <c:pt idx="8">
                <c:v>14596147</c:v>
              </c:pt>
              <c:pt idx="9">
                <c:v>15258601</c:v>
              </c:pt>
              <c:pt idx="10">
                <c:v>15145040</c:v>
              </c:pt>
              <c:pt idx="11">
                <c:v>14649461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7952-43E4-8B9F-E111B6506AA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914646"/>
        <c:axId val="23101182"/>
      </c:lineChart>
      <c:catAx>
        <c:axId val="2914646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>
            <a:noFill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23101182"/>
        <c:crosses val="autoZero"/>
        <c:auto val="1"/>
        <c:lblAlgn val="ctr"/>
        <c:lblOffset val="100"/>
        <c:noMultiLvlLbl val="0"/>
      </c:catAx>
      <c:valAx>
        <c:axId val="23101182"/>
        <c:scaling>
          <c:orientation val="minMax"/>
          <c:max val="18000000"/>
          <c:min val="13000000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2914646"/>
        <c:crosses val="autoZero"/>
        <c:crossBetween val="midCat"/>
      </c:valAx>
      <c:spPr>
        <a:noFill/>
        <a:ln w="6350">
          <a:noFill/>
          <a:prstDash val="sysDot"/>
        </a:ln>
        <a:effectLst>
          <a:glow rad="127000">
            <a:schemeClr val="bg2"/>
          </a:glow>
        </a:effectLst>
      </c:spPr>
    </c:plotArea>
    <c:legend>
      <c:legendPos val="b"/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1100" b="0" i="0" u="non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latin typeface="Arial" panose="020B0604020202020204" pitchFamily="34" charset="0"/>
          <a:cs typeface="Arial" panose="020B0604020202020204" pitchFamily="34" charset="0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TEUS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450000000000001"/>
          <c:y val="0.11824999999999999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2024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#,##0</c:formatCode>
              <c:ptCount val="12"/>
              <c:pt idx="0">
                <c:v>1366699.5</c:v>
              </c:pt>
              <c:pt idx="1">
                <c:v>1383306.5</c:v>
              </c:pt>
              <c:pt idx="2">
                <c:v>1551809.25</c:v>
              </c:pt>
              <c:pt idx="3">
                <c:v>1586497</c:v>
              </c:pt>
              <c:pt idx="4">
                <c:v>1653007.25</c:v>
              </c:pt>
              <c:pt idx="5">
                <c:v>1600019.5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E024-42DE-AC8F-25889B94879A}"/>
            </c:ext>
          </c:extLst>
        </c:ser>
        <c:ser>
          <c:idx val="1"/>
          <c:order val="1"/>
          <c:tx>
            <c:v>2023</c:v>
          </c:tx>
          <c:spPr>
            <a:ln w="28575" cap="rnd" cmpd="sng">
              <a:solidFill>
                <a:srgbClr val="38ABD4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#,##0</c:formatCode>
              <c:ptCount val="12"/>
              <c:pt idx="0">
                <c:v>1271318.75</c:v>
              </c:pt>
              <c:pt idx="1">
                <c:v>1226278.5</c:v>
              </c:pt>
              <c:pt idx="2">
                <c:v>1373422.5</c:v>
              </c:pt>
              <c:pt idx="3">
                <c:v>1363423.5</c:v>
              </c:pt>
              <c:pt idx="4">
                <c:v>1473980.75</c:v>
              </c:pt>
              <c:pt idx="5">
                <c:v>1382848.25</c:v>
              </c:pt>
              <c:pt idx="6">
                <c:v>1440226.25</c:v>
              </c:pt>
              <c:pt idx="7">
                <c:v>1397412.75</c:v>
              </c:pt>
              <c:pt idx="8">
                <c:v>1335484.25</c:v>
              </c:pt>
              <c:pt idx="9">
                <c:v>1393155.25</c:v>
              </c:pt>
              <c:pt idx="10">
                <c:v>1381578</c:v>
              </c:pt>
              <c:pt idx="11">
                <c:v>1335501.75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E024-42DE-AC8F-25889B94879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1975958"/>
        <c:axId val="46229668"/>
      </c:lineChart>
      <c:catAx>
        <c:axId val="31975958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>
            <a:noFill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46229668"/>
        <c:crosses val="autoZero"/>
        <c:auto val="1"/>
        <c:lblAlgn val="ctr"/>
        <c:lblOffset val="100"/>
        <c:noMultiLvlLbl val="0"/>
      </c:catAx>
      <c:valAx>
        <c:axId val="46229668"/>
        <c:scaling>
          <c:orientation val="minMax"/>
          <c:max val="1700000"/>
          <c:min val="1200000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31975958"/>
        <c:crosses val="autoZero"/>
        <c:crossBetween val="midCat"/>
      </c:valAx>
      <c:spPr>
        <a:noFill/>
        <a:ln w="6350">
          <a:noFill/>
          <a:prstDash val="sysDot"/>
        </a:ln>
        <a:effectLst>
          <a:glow rad="127000">
            <a:schemeClr val="bg2"/>
          </a:glow>
        </a:effectLst>
      </c:spPr>
    </c:plotArea>
    <c:legend>
      <c:legendPos val="b"/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1100" b="0" i="0" u="non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latin typeface="Arial" panose="020B0604020202020204" pitchFamily="34" charset="0"/>
          <a:cs typeface="Arial" panose="020B0604020202020204" pitchFamily="34" charset="0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TRÁFICO TOTAL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70850000000000002"/>
        </c:manualLayout>
      </c:layout>
      <c:lineChart>
        <c:grouping val="standard"/>
        <c:varyColors val="0"/>
        <c:ser>
          <c:idx val="1"/>
          <c:order val="0"/>
          <c:tx>
            <c:v>2024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0%</c:formatCode>
              <c:ptCount val="12"/>
              <c:pt idx="0">
                <c:v>4.2014295524421152E-2</c:v>
              </c:pt>
              <c:pt idx="1">
                <c:v>2.6959317467105889E-2</c:v>
              </c:pt>
              <c:pt idx="2">
                <c:v>1.600249934700582E-2</c:v>
              </c:pt>
              <c:pt idx="3">
                <c:v>2.4404066851186231E-2</c:v>
              </c:pt>
              <c:pt idx="4">
                <c:v>3.6254425843997178E-2</c:v>
              </c:pt>
              <c:pt idx="5">
                <c:v>3.5121784726558802E-2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8BA0-4CF6-AD9A-5D1B20915344}"/>
            </c:ext>
          </c:extLst>
        </c:ser>
        <c:ser>
          <c:idx val="2"/>
          <c:order val="1"/>
          <c:tx>
            <c:v>2023</c:v>
          </c:tx>
          <c:spPr>
            <a:ln w="28575" cap="rnd" cmpd="sng">
              <a:solidFill>
                <a:srgbClr val="38ABD4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0%</c:formatCode>
              <c:ptCount val="12"/>
              <c:pt idx="0">
                <c:v>-5.433911804591629E-2</c:v>
              </c:pt>
              <c:pt idx="1">
                <c:v>-4.456479515178946E-2</c:v>
              </c:pt>
              <c:pt idx="2">
                <c:v>-1.799940355325513E-2</c:v>
              </c:pt>
              <c:pt idx="3">
                <c:v>-2.311160742133234E-2</c:v>
              </c:pt>
              <c:pt idx="4">
                <c:v>-3.577605749767121E-2</c:v>
              </c:pt>
              <c:pt idx="5">
                <c:v>-3.8805049222508603E-2</c:v>
              </c:pt>
              <c:pt idx="6">
                <c:v>-3.884478425596849E-2</c:v>
              </c:pt>
              <c:pt idx="7">
                <c:v>-4.1412813789630583E-2</c:v>
              </c:pt>
              <c:pt idx="8">
                <c:v>-3.8097913232978953E-2</c:v>
              </c:pt>
              <c:pt idx="9">
                <c:v>-3.7805547102136787E-2</c:v>
              </c:pt>
              <c:pt idx="10">
                <c:v>-3.075182426859957E-2</c:v>
              </c:pt>
              <c:pt idx="11">
                <c:v>-3.2985610422739058E-2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8BA0-4CF6-AD9A-5D1B209153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1557288"/>
        <c:axId val="45794614"/>
      </c:lineChart>
      <c:catAx>
        <c:axId val="41557288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45794614"/>
        <c:crosses val="autoZero"/>
        <c:auto val="1"/>
        <c:lblAlgn val="ctr"/>
        <c:lblOffset val="100"/>
        <c:noMultiLvlLbl val="0"/>
      </c:catAx>
      <c:valAx>
        <c:axId val="45794614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;[Red]\-0%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41557288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legend>
      <c:legendPos val="b"/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1100" b="0" i="0" u="none" kern="1200" baseline="0">
              <a:solidFill>
                <a:srgbClr val="00206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GRANELES LÍQUIDOS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70850000000000002"/>
        </c:manualLayout>
      </c:layout>
      <c:lineChart>
        <c:grouping val="standard"/>
        <c:varyColors val="0"/>
        <c:ser>
          <c:idx val="1"/>
          <c:order val="0"/>
          <c:tx>
            <c:v>2024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0%</c:formatCode>
              <c:ptCount val="12"/>
              <c:pt idx="0">
                <c:v>6.1844711957205187E-2</c:v>
              </c:pt>
              <c:pt idx="1">
                <c:v>1.8293941086796831E-2</c:v>
              </c:pt>
              <c:pt idx="2">
                <c:v>1.6720643527067262E-2</c:v>
              </c:pt>
              <c:pt idx="3">
                <c:v>1.4227398478723339E-2</c:v>
              </c:pt>
              <c:pt idx="4">
                <c:v>3.6459590183150148E-2</c:v>
              </c:pt>
              <c:pt idx="5">
                <c:v>4.6384423958342857E-2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7FD3-4A4B-9FAA-6CA00B1EF70D}"/>
            </c:ext>
          </c:extLst>
        </c:ser>
        <c:ser>
          <c:idx val="2"/>
          <c:order val="1"/>
          <c:tx>
            <c:v>2023</c:v>
          </c:tx>
          <c:spPr>
            <a:ln w="28575" cap="rnd" cmpd="sng">
              <a:solidFill>
                <a:srgbClr val="38ABD4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0%</c:formatCode>
              <c:ptCount val="12"/>
              <c:pt idx="0">
                <c:v>-2.704418115115392E-2</c:v>
              </c:pt>
              <c:pt idx="1">
                <c:v>8.3114686092096157E-3</c:v>
              </c:pt>
              <c:pt idx="2">
                <c:v>2.5363291445568148E-3</c:v>
              </c:pt>
              <c:pt idx="3">
                <c:v>2.4086989849494418E-3</c:v>
              </c:pt>
              <c:pt idx="4">
                <c:v>-2.1705858763246821E-2</c:v>
              </c:pt>
              <c:pt idx="5">
                <c:v>-3.873587130896361E-2</c:v>
              </c:pt>
              <c:pt idx="6">
                <c:v>-4.5272056795500608E-2</c:v>
              </c:pt>
              <c:pt idx="7">
                <c:v>-4.7073320588467693E-2</c:v>
              </c:pt>
              <c:pt idx="8">
                <c:v>-3.7684790580330807E-2</c:v>
              </c:pt>
              <c:pt idx="9">
                <c:v>-3.5071093156988857E-2</c:v>
              </c:pt>
              <c:pt idx="10">
                <c:v>-3.1152569500416779E-2</c:v>
              </c:pt>
              <c:pt idx="11">
                <c:v>-3.7672729213677481E-2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7FD3-4A4B-9FAA-6CA00B1EF70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4784125"/>
        <c:axId val="64635802"/>
      </c:lineChart>
      <c:catAx>
        <c:axId val="14784125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64635802"/>
        <c:crosses val="autoZero"/>
        <c:auto val="1"/>
        <c:lblAlgn val="ctr"/>
        <c:lblOffset val="100"/>
        <c:noMultiLvlLbl val="0"/>
      </c:catAx>
      <c:valAx>
        <c:axId val="64635802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;[Red]\-0%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14784125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legend>
      <c:legendPos val="b"/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1100" b="0" i="0" u="none" kern="1200" baseline="0">
              <a:solidFill>
                <a:srgbClr val="00206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GRANELES SÓLIDOS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70850000000000002"/>
        </c:manualLayout>
      </c:layout>
      <c:lineChart>
        <c:grouping val="standard"/>
        <c:varyColors val="0"/>
        <c:ser>
          <c:idx val="1"/>
          <c:order val="0"/>
          <c:tx>
            <c:v>2024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0%</c:formatCode>
              <c:ptCount val="12"/>
              <c:pt idx="0">
                <c:v>-7.3057575418532084E-2</c:v>
              </c:pt>
              <c:pt idx="1">
                <c:v>-0.100707845006515</c:v>
              </c:pt>
              <c:pt idx="2">
                <c:v>-0.1372242311974696</c:v>
              </c:pt>
              <c:pt idx="3">
                <c:v>-0.1259436548994205</c:v>
              </c:pt>
              <c:pt idx="4">
                <c:v>-9.303165357881471E-2</c:v>
              </c:pt>
              <c:pt idx="5">
                <c:v>-0.1107388594476245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709D-4A32-9045-561BE04DCE1F}"/>
            </c:ext>
          </c:extLst>
        </c:ser>
        <c:ser>
          <c:idx val="2"/>
          <c:order val="1"/>
          <c:tx>
            <c:v>2023</c:v>
          </c:tx>
          <c:spPr>
            <a:ln w="28575" cap="rnd" cmpd="sng">
              <a:solidFill>
                <a:srgbClr val="38ABD4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0%</c:formatCode>
              <c:ptCount val="12"/>
              <c:pt idx="0">
                <c:v>-2.4341783607784159E-4</c:v>
              </c:pt>
              <c:pt idx="1">
                <c:v>-2.2457847229515378E-2</c:v>
              </c:pt>
              <c:pt idx="2">
                <c:v>5.0989918143079738E-2</c:v>
              </c:pt>
              <c:pt idx="3">
                <c:v>3.101261034126979E-2</c:v>
              </c:pt>
              <c:pt idx="4">
                <c:v>7.9347096393509453E-3</c:v>
              </c:pt>
              <c:pt idx="5">
                <c:v>1.9623814300195889E-2</c:v>
              </c:pt>
              <c:pt idx="6">
                <c:v>2.1235709741124879E-2</c:v>
              </c:pt>
              <c:pt idx="7">
                <c:v>8.4460806879200767E-3</c:v>
              </c:pt>
              <c:pt idx="8">
                <c:v>8.200304341103859E-4</c:v>
              </c:pt>
              <c:pt idx="9">
                <c:v>-1.846614428540028E-2</c:v>
              </c:pt>
              <c:pt idx="10">
                <c:v>-2.461183213941576E-2</c:v>
              </c:pt>
              <c:pt idx="11">
                <c:v>-3.6398469899770247E-2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709D-4A32-9045-561BE04DCE1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9925054"/>
        <c:axId val="54330322"/>
      </c:lineChart>
      <c:catAx>
        <c:axId val="39925054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54330322"/>
        <c:crosses val="autoZero"/>
        <c:auto val="1"/>
        <c:lblAlgn val="ctr"/>
        <c:lblOffset val="100"/>
        <c:noMultiLvlLbl val="0"/>
      </c:catAx>
      <c:valAx>
        <c:axId val="54330322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;[Red]\-0%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39925054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legend>
      <c:legendPos val="b"/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1100" b="0" i="0" u="none" kern="1200" baseline="0">
              <a:solidFill>
                <a:srgbClr val="00206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MERCANCÍA GENERAL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70850000000000002"/>
        </c:manualLayout>
      </c:layout>
      <c:lineChart>
        <c:grouping val="standard"/>
        <c:varyColors val="0"/>
        <c:ser>
          <c:idx val="1"/>
          <c:order val="0"/>
          <c:tx>
            <c:v>2024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0%</c:formatCode>
              <c:ptCount val="12"/>
              <c:pt idx="0">
                <c:v>6.7007897392553861E-2</c:v>
              </c:pt>
              <c:pt idx="1">
                <c:v>7.4727591673790839E-2</c:v>
              </c:pt>
              <c:pt idx="2">
                <c:v>7.1025778903893055E-2</c:v>
              </c:pt>
              <c:pt idx="3">
                <c:v>8.3407136122813919E-2</c:v>
              </c:pt>
              <c:pt idx="4">
                <c:v>8.0226770372151979E-2</c:v>
              </c:pt>
              <c:pt idx="5">
                <c:v>7.8386993055560517E-2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7F2A-4109-AB82-92B1F21E99DB}"/>
            </c:ext>
          </c:extLst>
        </c:ser>
        <c:ser>
          <c:idx val="2"/>
          <c:order val="1"/>
          <c:tx>
            <c:v>2023</c:v>
          </c:tx>
          <c:spPr>
            <a:ln w="28575" cap="rnd" cmpd="sng">
              <a:solidFill>
                <a:srgbClr val="38ABD4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0%</c:formatCode>
              <c:ptCount val="12"/>
              <c:pt idx="0">
                <c:v>-9.5488795364333301E-2</c:v>
              </c:pt>
              <c:pt idx="1">
                <c:v>-8.4014278636541095E-2</c:v>
              </c:pt>
              <c:pt idx="2">
                <c:v>-5.2937615434297307E-2</c:v>
              </c:pt>
              <c:pt idx="3">
                <c:v>-5.5647937272897963E-2</c:v>
              </c:pt>
              <c:pt idx="4">
                <c:v>-5.8309307935586967E-2</c:v>
              </c:pt>
              <c:pt idx="5">
                <c:v>-5.8236312732696471E-2</c:v>
              </c:pt>
              <c:pt idx="6">
                <c:v>-5.4364100814387917E-2</c:v>
              </c:pt>
              <c:pt idx="7">
                <c:v>-5.4910152495505682E-2</c:v>
              </c:pt>
              <c:pt idx="8">
                <c:v>-5.1392800364556852E-2</c:v>
              </c:pt>
              <c:pt idx="9">
                <c:v>-4.6038390192627787E-2</c:v>
              </c:pt>
              <c:pt idx="10">
                <c:v>-3.2663992509452511E-2</c:v>
              </c:pt>
              <c:pt idx="11">
                <c:v>-2.954558391092188E-2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7F2A-4109-AB82-92B1F21E99D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1224073"/>
        <c:axId val="51939584"/>
      </c:lineChart>
      <c:catAx>
        <c:axId val="51224073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51939584"/>
        <c:crosses val="autoZero"/>
        <c:auto val="1"/>
        <c:lblAlgn val="ctr"/>
        <c:lblOffset val="100"/>
        <c:noMultiLvlLbl val="0"/>
      </c:catAx>
      <c:valAx>
        <c:axId val="51939584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;[Red]\-0%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51224073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legend>
      <c:legendPos val="b"/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1100" b="0" i="0" u="none" kern="1200" baseline="0">
              <a:solidFill>
                <a:srgbClr val="00206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MERCANCÍAS EN CONTENEDORES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70850000000000002"/>
        </c:manualLayout>
      </c:layout>
      <c:lineChart>
        <c:grouping val="standard"/>
        <c:varyColors val="0"/>
        <c:ser>
          <c:idx val="1"/>
          <c:order val="0"/>
          <c:tx>
            <c:v>2024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0%</c:formatCode>
              <c:ptCount val="12"/>
              <c:pt idx="0">
                <c:v>7.0609216330671298E-2</c:v>
              </c:pt>
              <c:pt idx="1">
                <c:v>9.2232262649027064E-2</c:v>
              </c:pt>
              <c:pt idx="2">
                <c:v>0.1039654793797857</c:v>
              </c:pt>
              <c:pt idx="3">
                <c:v>0.1111516878609211</c:v>
              </c:pt>
              <c:pt idx="4">
                <c:v>0.10530295360897381</c:v>
              </c:pt>
              <c:pt idx="5">
                <c:v>0.1096375138494971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9CE3-4873-BA18-A444CB93D820}"/>
            </c:ext>
          </c:extLst>
        </c:ser>
        <c:ser>
          <c:idx val="2"/>
          <c:order val="1"/>
          <c:tx>
            <c:v>2023</c:v>
          </c:tx>
          <c:spPr>
            <a:ln w="28575" cap="rnd" cmpd="sng">
              <a:solidFill>
                <a:srgbClr val="38ABD4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0%</c:formatCode>
              <c:ptCount val="12"/>
              <c:pt idx="0">
                <c:v>-0.1286467946762351</c:v>
              </c:pt>
              <c:pt idx="1">
                <c:v>-0.11319100410912949</c:v>
              </c:pt>
              <c:pt idx="2">
                <c:v>-8.5398828819135963E-2</c:v>
              </c:pt>
              <c:pt idx="3">
                <c:v>-8.7083784752222226E-2</c:v>
              </c:pt>
              <c:pt idx="4">
                <c:v>-8.7712553928587123E-2</c:v>
              </c:pt>
              <c:pt idx="5">
                <c:v>-8.567313646633079E-2</c:v>
              </c:pt>
              <c:pt idx="6">
                <c:v>-8.1201576049966917E-2</c:v>
              </c:pt>
              <c:pt idx="7">
                <c:v>-8.202771649913565E-2</c:v>
              </c:pt>
              <c:pt idx="8">
                <c:v>-7.7077290041087099E-2</c:v>
              </c:pt>
              <c:pt idx="9">
                <c:v>-7.0041765229395425E-2</c:v>
              </c:pt>
              <c:pt idx="10">
                <c:v>-5.3512913757516989E-2</c:v>
              </c:pt>
              <c:pt idx="11">
                <c:v>-4.7110564268134418E-2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9CE3-4873-BA18-A444CB93D82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691183"/>
        <c:axId val="5894509"/>
      </c:lineChart>
      <c:catAx>
        <c:axId val="2691183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5894509"/>
        <c:crosses val="autoZero"/>
        <c:auto val="1"/>
        <c:lblAlgn val="ctr"/>
        <c:lblOffset val="100"/>
        <c:noMultiLvlLbl val="0"/>
      </c:catAx>
      <c:valAx>
        <c:axId val="5894509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;[Red]\-0%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2691183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legend>
      <c:legendPos val="b"/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1100" b="0" i="0" u="none" kern="1200" baseline="0">
              <a:solidFill>
                <a:srgbClr val="00206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TEUS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70850000000000002"/>
        </c:manualLayout>
      </c:layout>
      <c:lineChart>
        <c:grouping val="standard"/>
        <c:varyColors val="0"/>
        <c:ser>
          <c:idx val="1"/>
          <c:order val="0"/>
          <c:tx>
            <c:v>2024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0%</c:formatCode>
              <c:ptCount val="12"/>
              <c:pt idx="0">
                <c:v>7.5025047809607059E-2</c:v>
              </c:pt>
              <c:pt idx="1">
                <c:v>0.1010606293708884</c:v>
              </c:pt>
              <c:pt idx="2">
                <c:v>0.1112873423081864</c:v>
              </c:pt>
              <c:pt idx="3">
                <c:v>0.12491662795274359</c:v>
              </c:pt>
              <c:pt idx="4">
                <c:v>0.1241566573609538</c:v>
              </c:pt>
              <c:pt idx="5">
                <c:v>0.12977770584842199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5BE5-445C-B97D-4E62D14C3E0C}"/>
            </c:ext>
          </c:extLst>
        </c:ser>
        <c:ser>
          <c:idx val="2"/>
          <c:order val="1"/>
          <c:tx>
            <c:v>2023</c:v>
          </c:tx>
          <c:spPr>
            <a:ln w="28575" cap="rnd" cmpd="sng">
              <a:solidFill>
                <a:srgbClr val="38ABD4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0%</c:formatCode>
              <c:ptCount val="12"/>
              <c:pt idx="0">
                <c:v>-0.1213645291667013</c:v>
              </c:pt>
              <c:pt idx="1">
                <c:v>-0.10899675781985441</c:v>
              </c:pt>
              <c:pt idx="2">
                <c:v>-7.6320507751495015E-2</c:v>
              </c:pt>
              <c:pt idx="3">
                <c:v>-8.0736998936851934E-2</c:v>
              </c:pt>
              <c:pt idx="4">
                <c:v>-8.109011055603621E-2</c:v>
              </c:pt>
              <c:pt idx="5">
                <c:v>-7.7887139109481085E-2</c:v>
              </c:pt>
              <c:pt idx="6">
                <c:v>-7.5586894881925382E-2</c:v>
              </c:pt>
              <c:pt idx="7">
                <c:v>-7.6125247629228454E-2</c:v>
              </c:pt>
              <c:pt idx="8">
                <c:v>-7.2963013123775622E-2</c:v>
              </c:pt>
              <c:pt idx="9">
                <c:v>-6.5981406516669505E-2</c:v>
              </c:pt>
              <c:pt idx="10">
                <c:v>-5.1330159163408877E-2</c:v>
              </c:pt>
              <c:pt idx="11">
                <c:v>-4.5292756359000208E-2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5BE5-445C-B97D-4E62D14C3E0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9734808"/>
        <c:axId val="7878843"/>
      </c:lineChart>
      <c:catAx>
        <c:axId val="29734808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7878843"/>
        <c:crosses val="autoZero"/>
        <c:auto val="1"/>
        <c:lblAlgn val="ctr"/>
        <c:lblOffset val="100"/>
        <c:noMultiLvlLbl val="0"/>
      </c:catAx>
      <c:valAx>
        <c:axId val="7878843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;[Red]\-0%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29734808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legend>
      <c:legendPos val="b"/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1100" b="0" i="0" u="none" kern="1200" baseline="0">
              <a:solidFill>
                <a:srgbClr val="00206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TRÁFICO TOTAL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2024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8FE5-4306-B971-E89A4B0796EC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8FE5-4306-B971-E89A4B0796EC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8FE5-4306-B971-E89A4B0796EC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8FE5-4306-B971-E89A4B0796EC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8FE5-4306-B971-E89A4B0796EC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8FE5-4306-B971-E89A4B0796EC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8FE5-4306-B971-E89A4B0796EC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8FE5-4306-B971-E89A4B0796EC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8FE5-4306-B971-E89A4B0796EC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8FE5-4306-B971-E89A4B0796EC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8FE5-4306-B971-E89A4B0796EC}"/>
                </c:ext>
              </c:extLst>
            </c:dLbl>
            <c:numFmt formatCode="#,##0.00" sourceLinked="0"/>
            <c:spPr>
              <a:noFill/>
              <a:ln w="635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1000" b="0" i="0" u="none" kern="1200" baseline="0">
                    <a:solidFill>
                      <a:srgbClr val="00206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s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2"/>
              <c:pt idx="0">
                <c:v>jul.-23</c:v>
              </c:pt>
              <c:pt idx="1">
                <c:v>ago.-23</c:v>
              </c:pt>
              <c:pt idx="2">
                <c:v>sep.-23</c:v>
              </c:pt>
              <c:pt idx="3">
                <c:v>oct.-23</c:v>
              </c:pt>
              <c:pt idx="4">
                <c:v>nov.-23</c:v>
              </c:pt>
              <c:pt idx="5">
                <c:v>dic.-23</c:v>
              </c:pt>
              <c:pt idx="6">
                <c:v>ene.-24</c:v>
              </c:pt>
              <c:pt idx="7">
                <c:v>feb.-24</c:v>
              </c:pt>
              <c:pt idx="8">
                <c:v>mar.-24</c:v>
              </c:pt>
              <c:pt idx="9">
                <c:v>abr.-24</c:v>
              </c:pt>
              <c:pt idx="10">
                <c:v>may.-24</c:v>
              </c:pt>
              <c:pt idx="11">
                <c:v>jun.-24</c:v>
              </c:pt>
            </c:strLit>
          </c:cat>
          <c:val>
            <c:numLit>
              <c:formatCode>#,##0.00</c:formatCode>
              <c:ptCount val="12"/>
              <c:pt idx="0">
                <c:v>548.7840123159998</c:v>
              </c:pt>
              <c:pt idx="1">
                <c:v>545.95518574099992</c:v>
              </c:pt>
              <c:pt idx="2">
                <c:v>545.52364699799989</c:v>
              </c:pt>
              <c:pt idx="3">
                <c:v>543.87846099399985</c:v>
              </c:pt>
              <c:pt idx="4">
                <c:v>545.88793865599985</c:v>
              </c:pt>
              <c:pt idx="5">
                <c:v>543.21124258199973</c:v>
              </c:pt>
              <c:pt idx="6">
                <c:v>545.0649076709999</c:v>
              </c:pt>
              <c:pt idx="7">
                <c:v>545.54640826699995</c:v>
              </c:pt>
              <c:pt idx="8">
                <c:v>545.35724509099998</c:v>
              </c:pt>
              <c:pt idx="9">
                <c:v>547.6293625400001</c:v>
              </c:pt>
              <c:pt idx="10">
                <c:v>551.48767428699989</c:v>
              </c:pt>
              <c:pt idx="11">
                <c:v>552.83771885399983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B-8FE5-4306-B971-E89A4B0796EC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10900834"/>
        <c:axId val="34057916"/>
      </c:lineChart>
      <c:catAx>
        <c:axId val="10900834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34057916"/>
        <c:crosses val="autoZero"/>
        <c:auto val="1"/>
        <c:lblAlgn val="ctr"/>
        <c:lblOffset val="100"/>
        <c:noMultiLvlLbl val="0"/>
      </c:catAx>
      <c:valAx>
        <c:axId val="34057916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10900834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plotVisOnly val="1"/>
    <c:dispBlanksAs val="zero"/>
    <c:showDLblsOverMax val="0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GRANELES LÍQUIDOS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2024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F2DB-4504-B213-4BF5F0F5190A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F2DB-4504-B213-4BF5F0F5190A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F2DB-4504-B213-4BF5F0F5190A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F2DB-4504-B213-4BF5F0F5190A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F2DB-4504-B213-4BF5F0F5190A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F2DB-4504-B213-4BF5F0F5190A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F2DB-4504-B213-4BF5F0F5190A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F2DB-4504-B213-4BF5F0F5190A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F2DB-4504-B213-4BF5F0F5190A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F2DB-4504-B213-4BF5F0F5190A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F2DB-4504-B213-4BF5F0F5190A}"/>
                </c:ext>
              </c:extLst>
            </c:dLbl>
            <c:numFmt formatCode="#,##0.00" sourceLinked="0"/>
            <c:spPr>
              <a:noFill/>
              <a:ln w="635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1000" b="0" i="0" u="none" kern="1200" baseline="0">
                    <a:solidFill>
                      <a:srgbClr val="00206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s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2"/>
              <c:pt idx="0">
                <c:v>jul.-23</c:v>
              </c:pt>
              <c:pt idx="1">
                <c:v>ago.-23</c:v>
              </c:pt>
              <c:pt idx="2">
                <c:v>sep.-23</c:v>
              </c:pt>
              <c:pt idx="3">
                <c:v>oct.-23</c:v>
              </c:pt>
              <c:pt idx="4">
                <c:v>nov.-23</c:v>
              </c:pt>
              <c:pt idx="5">
                <c:v>dic.-23</c:v>
              </c:pt>
              <c:pt idx="6">
                <c:v>ene.-24</c:v>
              </c:pt>
              <c:pt idx="7">
                <c:v>feb.-24</c:v>
              </c:pt>
              <c:pt idx="8">
                <c:v>mar.-24</c:v>
              </c:pt>
              <c:pt idx="9">
                <c:v>abr.-24</c:v>
              </c:pt>
              <c:pt idx="10">
                <c:v>may.-24</c:v>
              </c:pt>
              <c:pt idx="11">
                <c:v>jun.-24</c:v>
              </c:pt>
            </c:strLit>
          </c:cat>
          <c:val>
            <c:numLit>
              <c:formatCode>#,##0.00</c:formatCode>
              <c:ptCount val="12"/>
              <c:pt idx="0">
                <c:v>176.85910999999999</c:v>
              </c:pt>
              <c:pt idx="1">
                <c:v>175.92848900000001</c:v>
              </c:pt>
              <c:pt idx="2">
                <c:v>176.58364900000001</c:v>
              </c:pt>
              <c:pt idx="3">
                <c:v>176.426749</c:v>
              </c:pt>
              <c:pt idx="4">
                <c:v>176.57219499999999</c:v>
              </c:pt>
              <c:pt idx="5">
                <c:v>174.88294099999999</c:v>
              </c:pt>
              <c:pt idx="6">
                <c:v>175.798271</c:v>
              </c:pt>
              <c:pt idx="7">
                <c:v>175.42110700000001</c:v>
              </c:pt>
              <c:pt idx="8">
                <c:v>175.624742</c:v>
              </c:pt>
              <c:pt idx="9">
                <c:v>175.73837499999999</c:v>
              </c:pt>
              <c:pt idx="10">
                <c:v>177.59480199999999</c:v>
              </c:pt>
              <c:pt idx="11">
                <c:v>178.956445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B-F2DB-4504-B213-4BF5F0F5190A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33782156"/>
        <c:axId val="51089238"/>
      </c:lineChart>
      <c:catAx>
        <c:axId val="33782156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51089238"/>
        <c:crosses val="autoZero"/>
        <c:auto val="1"/>
        <c:lblAlgn val="ctr"/>
        <c:lblOffset val="100"/>
        <c:noMultiLvlLbl val="0"/>
      </c:catAx>
      <c:valAx>
        <c:axId val="51089238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33782156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plotVisOnly val="1"/>
    <c:dispBlanksAs val="zero"/>
    <c:showDLblsOverMax val="0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GRANELES SÓLIDOS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2024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C2F7-429F-BFE4-4117F3BE3BBD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C2F7-429F-BFE4-4117F3BE3BBD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C2F7-429F-BFE4-4117F3BE3BBD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C2F7-429F-BFE4-4117F3BE3BBD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C2F7-429F-BFE4-4117F3BE3BBD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C2F7-429F-BFE4-4117F3BE3BBD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C2F7-429F-BFE4-4117F3BE3BBD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C2F7-429F-BFE4-4117F3BE3BBD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C2F7-429F-BFE4-4117F3BE3BBD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C2F7-429F-BFE4-4117F3BE3BBD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C2F7-429F-BFE4-4117F3BE3BBD}"/>
                </c:ext>
              </c:extLst>
            </c:dLbl>
            <c:numFmt formatCode="#,##0.00" sourceLinked="0"/>
            <c:spPr>
              <a:noFill/>
              <a:ln w="635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1000" b="0" i="0" u="none" kern="1200" baseline="0">
                    <a:solidFill>
                      <a:srgbClr val="00206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s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2"/>
              <c:pt idx="0">
                <c:v>jul.-23</c:v>
              </c:pt>
              <c:pt idx="1">
                <c:v>ago.-23</c:v>
              </c:pt>
              <c:pt idx="2">
                <c:v>sep.-23</c:v>
              </c:pt>
              <c:pt idx="3">
                <c:v>oct.-23</c:v>
              </c:pt>
              <c:pt idx="4">
                <c:v>nov.-23</c:v>
              </c:pt>
              <c:pt idx="5">
                <c:v>dic.-23</c:v>
              </c:pt>
              <c:pt idx="6">
                <c:v>ene.-24</c:v>
              </c:pt>
              <c:pt idx="7">
                <c:v>feb.-24</c:v>
              </c:pt>
              <c:pt idx="8">
                <c:v>mar.-24</c:v>
              </c:pt>
              <c:pt idx="9">
                <c:v>abr.-24</c:v>
              </c:pt>
              <c:pt idx="10">
                <c:v>may.-24</c:v>
              </c:pt>
              <c:pt idx="11">
                <c:v>jun.-24</c:v>
              </c:pt>
            </c:strLit>
          </c:cat>
          <c:val>
            <c:numLit>
              <c:formatCode>#,##0.00</c:formatCode>
              <c:ptCount val="12"/>
              <c:pt idx="0">
                <c:v>95.102014999999994</c:v>
              </c:pt>
              <c:pt idx="1">
                <c:v>94.487117999999995</c:v>
              </c:pt>
              <c:pt idx="2">
                <c:v>94.024356999999995</c:v>
              </c:pt>
              <c:pt idx="3">
                <c:v>92.526075999999989</c:v>
              </c:pt>
              <c:pt idx="4">
                <c:v>91.858873000000003</c:v>
              </c:pt>
              <c:pt idx="5">
                <c:v>90.547167999999999</c:v>
              </c:pt>
              <c:pt idx="6">
                <c:v>89.95035</c:v>
              </c:pt>
              <c:pt idx="7">
                <c:v>89.012658999999999</c:v>
              </c:pt>
              <c:pt idx="8">
                <c:v>87.316161999999991</c:v>
              </c:pt>
              <c:pt idx="9">
                <c:v>86.611908</c:v>
              </c:pt>
              <c:pt idx="10">
                <c:v>86.946770999999998</c:v>
              </c:pt>
              <c:pt idx="11">
                <c:v>85.321798000000001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B-C2F7-429F-BFE4-4117F3BE3BBD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26228786"/>
        <c:axId val="6350627"/>
      </c:lineChart>
      <c:catAx>
        <c:axId val="26228786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6350627"/>
        <c:crosses val="autoZero"/>
        <c:auto val="1"/>
        <c:lblAlgn val="ctr"/>
        <c:lblOffset val="100"/>
        <c:noMultiLvlLbl val="0"/>
      </c:catAx>
      <c:valAx>
        <c:axId val="6350627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26228786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plotVisOnly val="1"/>
    <c:dispBlanksAs val="zero"/>
    <c:showDLblsOverMax val="0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MERCANCÍA GENERAL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2024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5B6D-4B35-AD45-2A51A3BAE2B1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5B6D-4B35-AD45-2A51A3BAE2B1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5B6D-4B35-AD45-2A51A3BAE2B1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5B6D-4B35-AD45-2A51A3BAE2B1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5B6D-4B35-AD45-2A51A3BAE2B1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5B6D-4B35-AD45-2A51A3BAE2B1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5B6D-4B35-AD45-2A51A3BAE2B1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5B6D-4B35-AD45-2A51A3BAE2B1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5B6D-4B35-AD45-2A51A3BAE2B1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5B6D-4B35-AD45-2A51A3BAE2B1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5B6D-4B35-AD45-2A51A3BAE2B1}"/>
                </c:ext>
              </c:extLst>
            </c:dLbl>
            <c:numFmt formatCode="#,##0.00" sourceLinked="0"/>
            <c:spPr>
              <a:noFill/>
              <a:ln w="635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1000" b="0" i="0" u="none" kern="1200" baseline="0">
                    <a:solidFill>
                      <a:srgbClr val="00206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s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2"/>
              <c:pt idx="0">
                <c:v>jul.-23</c:v>
              </c:pt>
              <c:pt idx="1">
                <c:v>ago.-23</c:v>
              </c:pt>
              <c:pt idx="2">
                <c:v>sep.-23</c:v>
              </c:pt>
              <c:pt idx="3">
                <c:v>oct.-23</c:v>
              </c:pt>
              <c:pt idx="4">
                <c:v>nov.-23</c:v>
              </c:pt>
              <c:pt idx="5">
                <c:v>dic.-23</c:v>
              </c:pt>
              <c:pt idx="6">
                <c:v>ene.-24</c:v>
              </c:pt>
              <c:pt idx="7">
                <c:v>feb.-24</c:v>
              </c:pt>
              <c:pt idx="8">
                <c:v>mar.-24</c:v>
              </c:pt>
              <c:pt idx="9">
                <c:v>abr.-24</c:v>
              </c:pt>
              <c:pt idx="10">
                <c:v>may.-24</c:v>
              </c:pt>
              <c:pt idx="11">
                <c:v>jun.-24</c:v>
              </c:pt>
            </c:strLit>
          </c:cat>
          <c:val>
            <c:numLit>
              <c:formatCode>#,##0.00</c:formatCode>
              <c:ptCount val="12"/>
              <c:pt idx="0">
                <c:v>261.60695800000002</c:v>
              </c:pt>
              <c:pt idx="1">
                <c:v>260.27837299999999</c:v>
              </c:pt>
              <c:pt idx="2">
                <c:v>259.80766199999999</c:v>
              </c:pt>
              <c:pt idx="3">
                <c:v>259.90397100000001</c:v>
              </c:pt>
              <c:pt idx="4">
                <c:v>262.33453800000001</c:v>
              </c:pt>
              <c:pt idx="5">
                <c:v>262.50659100000001</c:v>
              </c:pt>
              <c:pt idx="6">
                <c:v>263.84658899999999</c:v>
              </c:pt>
              <c:pt idx="7">
                <c:v>265.48141399999997</c:v>
              </c:pt>
              <c:pt idx="8">
                <c:v>266.958934</c:v>
              </c:pt>
              <c:pt idx="9">
                <c:v>269.590844</c:v>
              </c:pt>
              <c:pt idx="10">
                <c:v>271.26279599999998</c:v>
              </c:pt>
              <c:pt idx="11">
                <c:v>272.834496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B-5B6D-4B35-AD45-2A51A3BAE2B1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22302359"/>
        <c:axId val="39560099"/>
      </c:lineChart>
      <c:catAx>
        <c:axId val="22302359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39560099"/>
        <c:crosses val="autoZero"/>
        <c:auto val="1"/>
        <c:lblAlgn val="ctr"/>
        <c:lblOffset val="100"/>
        <c:noMultiLvlLbl val="0"/>
      </c:catAx>
      <c:valAx>
        <c:axId val="39560099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22302359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plotVisOnly val="1"/>
    <c:dispBlanksAs val="zero"/>
    <c:showDLblsOverMax val="0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MERCANCÍAS EN CONTENEDORES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2024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B9A3-430A-B26D-07C4A49D9C93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B9A3-430A-B26D-07C4A49D9C93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B9A3-430A-B26D-07C4A49D9C93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B9A3-430A-B26D-07C4A49D9C93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B9A3-430A-B26D-07C4A49D9C93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B9A3-430A-B26D-07C4A49D9C93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B9A3-430A-B26D-07C4A49D9C93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B9A3-430A-B26D-07C4A49D9C93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B9A3-430A-B26D-07C4A49D9C93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B9A3-430A-B26D-07C4A49D9C93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B9A3-430A-B26D-07C4A49D9C93}"/>
                </c:ext>
              </c:extLst>
            </c:dLbl>
            <c:numFmt formatCode="#,##0.00" sourceLinked="0"/>
            <c:spPr>
              <a:noFill/>
              <a:ln w="635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1000" b="0" i="0" u="none" kern="1200" baseline="0">
                    <a:solidFill>
                      <a:srgbClr val="00206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s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2"/>
              <c:pt idx="0">
                <c:v>jul.-23</c:v>
              </c:pt>
              <c:pt idx="1">
                <c:v>ago.-23</c:v>
              </c:pt>
              <c:pt idx="2">
                <c:v>sep.-23</c:v>
              </c:pt>
              <c:pt idx="3">
                <c:v>oct.-23</c:v>
              </c:pt>
              <c:pt idx="4">
                <c:v>nov.-23</c:v>
              </c:pt>
              <c:pt idx="5">
                <c:v>dic.-23</c:v>
              </c:pt>
              <c:pt idx="6">
                <c:v>ene.-24</c:v>
              </c:pt>
              <c:pt idx="7">
                <c:v>feb.-24</c:v>
              </c:pt>
              <c:pt idx="8">
                <c:v>mar.-24</c:v>
              </c:pt>
              <c:pt idx="9">
                <c:v>abr.-24</c:v>
              </c:pt>
              <c:pt idx="10">
                <c:v>may.-24</c:v>
              </c:pt>
              <c:pt idx="11">
                <c:v>jun.-24</c:v>
              </c:pt>
            </c:strLit>
          </c:cat>
          <c:val>
            <c:numLit>
              <c:formatCode>#,##0.00</c:formatCode>
              <c:ptCount val="12"/>
              <c:pt idx="0">
                <c:v>178.34498500000001</c:v>
              </c:pt>
              <c:pt idx="1">
                <c:v>176.912938</c:v>
              </c:pt>
              <c:pt idx="2">
                <c:v>176.389681</c:v>
              </c:pt>
              <c:pt idx="3">
                <c:v>176.33612099999999</c:v>
              </c:pt>
              <c:pt idx="4">
                <c:v>178.27640500000001</c:v>
              </c:pt>
              <c:pt idx="5">
                <c:v>178.716814</c:v>
              </c:pt>
              <c:pt idx="6">
                <c:v>179.691508</c:v>
              </c:pt>
              <c:pt idx="7">
                <c:v>181.217186</c:v>
              </c:pt>
              <c:pt idx="8">
                <c:v>183.100368</c:v>
              </c:pt>
              <c:pt idx="9">
                <c:v>185.08993599999999</c:v>
              </c:pt>
              <c:pt idx="10">
                <c:v>186.46609100000001</c:v>
              </c:pt>
              <c:pt idx="11">
                <c:v>188.42948699999999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B-B9A3-430A-B26D-07C4A49D9C93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2561798"/>
        <c:axId val="63040786"/>
      </c:lineChart>
      <c:catAx>
        <c:axId val="2561798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63040786"/>
        <c:crosses val="autoZero"/>
        <c:auto val="1"/>
        <c:lblAlgn val="ctr"/>
        <c:lblOffset val="100"/>
        <c:noMultiLvlLbl val="0"/>
      </c:catAx>
      <c:valAx>
        <c:axId val="63040786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2561798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plotVisOnly val="1"/>
    <c:dispBlanksAs val="zero"/>
    <c:showDLblsOverMax val="0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TEUS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2024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E6BC-4E84-99A2-44FA001705B9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E6BC-4E84-99A2-44FA001705B9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E6BC-4E84-99A2-44FA001705B9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E6BC-4E84-99A2-44FA001705B9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E6BC-4E84-99A2-44FA001705B9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E6BC-4E84-99A2-44FA001705B9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E6BC-4E84-99A2-44FA001705B9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E6BC-4E84-99A2-44FA001705B9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E6BC-4E84-99A2-44FA001705B9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E6BC-4E84-99A2-44FA001705B9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E6BC-4E84-99A2-44FA001705B9}"/>
                </c:ext>
              </c:extLst>
            </c:dLbl>
            <c:numFmt formatCode="#,##0.00" sourceLinked="0"/>
            <c:spPr>
              <a:noFill/>
              <a:ln w="635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1000" b="0" i="0" u="none" kern="1200" baseline="0">
                    <a:solidFill>
                      <a:srgbClr val="00206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s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2"/>
              <c:pt idx="0">
                <c:v>jul.-23</c:v>
              </c:pt>
              <c:pt idx="1">
                <c:v>ago.-23</c:v>
              </c:pt>
              <c:pt idx="2">
                <c:v>sep.-23</c:v>
              </c:pt>
              <c:pt idx="3">
                <c:v>oct.-23</c:v>
              </c:pt>
              <c:pt idx="4">
                <c:v>nov.-23</c:v>
              </c:pt>
              <c:pt idx="5">
                <c:v>dic.-23</c:v>
              </c:pt>
              <c:pt idx="6">
                <c:v>ene.-24</c:v>
              </c:pt>
              <c:pt idx="7">
                <c:v>feb.-24</c:v>
              </c:pt>
              <c:pt idx="8">
                <c:v>mar.-24</c:v>
              </c:pt>
              <c:pt idx="9">
                <c:v>abr.-24</c:v>
              </c:pt>
              <c:pt idx="10">
                <c:v>may.-24</c:v>
              </c:pt>
              <c:pt idx="11">
                <c:v>jun.-24</c:v>
              </c:pt>
            </c:strLit>
          </c:cat>
          <c:val>
            <c:numLit>
              <c:formatCode>#,##0.00</c:formatCode>
              <c:ptCount val="12"/>
              <c:pt idx="0">
                <c:v>16.372101499999999</c:v>
              </c:pt>
              <c:pt idx="1">
                <c:v>16.250949500000001</c:v>
              </c:pt>
              <c:pt idx="2">
                <c:v>16.186191000000001</c:v>
              </c:pt>
              <c:pt idx="3">
                <c:v>16.18666425</c:v>
              </c:pt>
              <c:pt idx="4">
                <c:v>16.337738000000002</c:v>
              </c:pt>
              <c:pt idx="5">
                <c:v>16.374630499999999</c:v>
              </c:pt>
              <c:pt idx="6">
                <c:v>16.470011249999999</c:v>
              </c:pt>
              <c:pt idx="7">
                <c:v>16.627039249999999</c:v>
              </c:pt>
              <c:pt idx="8">
                <c:v>16.805426000000001</c:v>
              </c:pt>
              <c:pt idx="9">
                <c:v>17.028499499999999</c:v>
              </c:pt>
              <c:pt idx="10">
                <c:v>17.207526000000001</c:v>
              </c:pt>
              <c:pt idx="11">
                <c:v>17.424697250000001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B-E6BC-4E84-99A2-44FA001705B9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42841897"/>
        <c:axId val="10491794"/>
      </c:lineChart>
      <c:catAx>
        <c:axId val="42841897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10491794"/>
        <c:crosses val="autoZero"/>
        <c:auto val="1"/>
        <c:lblAlgn val="ctr"/>
        <c:lblOffset val="100"/>
        <c:noMultiLvlLbl val="0"/>
      </c:catAx>
      <c:valAx>
        <c:axId val="10491794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42841897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plotVisOnly val="1"/>
    <c:dispBlanksAs val="zero"/>
    <c:showDLblsOverMax val="0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TRÁFICO TOTAL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2024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CC28-4B6B-8996-48D6D0C6ED3C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CC28-4B6B-8996-48D6D0C6ED3C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CC28-4B6B-8996-48D6D0C6ED3C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CC28-4B6B-8996-48D6D0C6ED3C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CC28-4B6B-8996-48D6D0C6ED3C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CC28-4B6B-8996-48D6D0C6ED3C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CC28-4B6B-8996-48D6D0C6ED3C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CC28-4B6B-8996-48D6D0C6ED3C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CC28-4B6B-8996-48D6D0C6ED3C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CC28-4B6B-8996-48D6D0C6ED3C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CC28-4B6B-8996-48D6D0C6ED3C}"/>
                </c:ext>
              </c:extLst>
            </c:dLbl>
            <c:numFmt formatCode="0.00%;[Red]\-0.00%" sourceLinked="0"/>
            <c:spPr>
              <a:noFill/>
              <a:ln w="635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1000" b="0" i="0" u="none" kern="1200" baseline="0">
                    <a:solidFill>
                      <a:srgbClr val="00206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s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2"/>
              <c:pt idx="0">
                <c:v>jul.-23</c:v>
              </c:pt>
              <c:pt idx="1">
                <c:v>ago.-23</c:v>
              </c:pt>
              <c:pt idx="2">
                <c:v>sep.-23</c:v>
              </c:pt>
              <c:pt idx="3">
                <c:v>oct.-23</c:v>
              </c:pt>
              <c:pt idx="4">
                <c:v>nov.-23</c:v>
              </c:pt>
              <c:pt idx="5">
                <c:v>dic.-23</c:v>
              </c:pt>
              <c:pt idx="6">
                <c:v>ene.-24</c:v>
              </c:pt>
              <c:pt idx="7">
                <c:v>feb.-24</c:v>
              </c:pt>
              <c:pt idx="8">
                <c:v>mar.-24</c:v>
              </c:pt>
              <c:pt idx="9">
                <c:v>abr.-24</c:v>
              </c:pt>
              <c:pt idx="10">
                <c:v>may.-24</c:v>
              </c:pt>
              <c:pt idx="11">
                <c:v>jun.-24</c:v>
              </c:pt>
            </c:strLit>
          </c:cat>
          <c:val>
            <c:numLit>
              <c:formatCode>0.00%</c:formatCode>
              <c:ptCount val="12"/>
              <c:pt idx="0">
                <c:v>-3.1448760482727232E-2</c:v>
              </c:pt>
              <c:pt idx="1">
                <c:v>-3.441684633502929E-2</c:v>
              </c:pt>
              <c:pt idx="2">
                <c:v>-3.4223851188021431E-2</c:v>
              </c:pt>
              <c:pt idx="3">
                <c:v>-3.6831138394263233E-2</c:v>
              </c:pt>
              <c:pt idx="4">
                <c:v>-2.8708484794736831E-2</c:v>
              </c:pt>
              <c:pt idx="5">
                <c:v>-3.2985610422739099E-2</c:v>
              </c:pt>
              <c:pt idx="6">
                <c:v>-2.528676673127872E-2</c:v>
              </c:pt>
              <c:pt idx="7">
                <c:v>-2.179310194856739E-2</c:v>
              </c:pt>
              <c:pt idx="8">
                <c:v>-2.489853258876782E-2</c:v>
              </c:pt>
              <c:pt idx="9">
                <c:v>-1.763024889702372E-2</c:v>
              </c:pt>
              <c:pt idx="10">
                <c:v>-3.22205270652567E-3</c:v>
              </c:pt>
              <c:pt idx="11">
                <c:v>3.9270520176081401E-3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B-CC28-4B6B-8996-48D6D0C6ED3C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8426894"/>
        <c:axId val="44891111"/>
      </c:lineChart>
      <c:catAx>
        <c:axId val="8426894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44891111"/>
        <c:crosses val="autoZero"/>
        <c:auto val="1"/>
        <c:lblAlgn val="ctr"/>
        <c:lblOffset val="100"/>
        <c:noMultiLvlLbl val="0"/>
      </c:catAx>
      <c:valAx>
        <c:axId val="44891111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;[Red]\-0%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8426894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plotVisOnly val="1"/>
    <c:dispBlanksAs val="zero"/>
    <c:showDLblsOverMax val="0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GRANELES LÍQUIDOS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2024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F1FF-4222-98F8-6A24F016954C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F1FF-4222-98F8-6A24F016954C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F1FF-4222-98F8-6A24F016954C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F1FF-4222-98F8-6A24F016954C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F1FF-4222-98F8-6A24F016954C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F1FF-4222-98F8-6A24F016954C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F1FF-4222-98F8-6A24F016954C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F1FF-4222-98F8-6A24F016954C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F1FF-4222-98F8-6A24F016954C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F1FF-4222-98F8-6A24F016954C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F1FF-4222-98F8-6A24F016954C}"/>
                </c:ext>
              </c:extLst>
            </c:dLbl>
            <c:numFmt formatCode="0.00%;[Red]\-0.00%" sourceLinked="0"/>
            <c:spPr>
              <a:noFill/>
              <a:ln w="635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1000" b="0" i="0" u="none" kern="1200" baseline="0">
                    <a:solidFill>
                      <a:srgbClr val="00206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s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2"/>
              <c:pt idx="0">
                <c:v>jul.-23</c:v>
              </c:pt>
              <c:pt idx="1">
                <c:v>ago.-23</c:v>
              </c:pt>
              <c:pt idx="2">
                <c:v>sep.-23</c:v>
              </c:pt>
              <c:pt idx="3">
                <c:v>oct.-23</c:v>
              </c:pt>
              <c:pt idx="4">
                <c:v>nov.-23</c:v>
              </c:pt>
              <c:pt idx="5">
                <c:v>dic.-23</c:v>
              </c:pt>
              <c:pt idx="6">
                <c:v>ene.-24</c:v>
              </c:pt>
              <c:pt idx="7">
                <c:v>feb.-24</c:v>
              </c:pt>
              <c:pt idx="8">
                <c:v>mar.-24</c:v>
              </c:pt>
              <c:pt idx="9">
                <c:v>abr.-24</c:v>
              </c:pt>
              <c:pt idx="10">
                <c:v>may.-24</c:v>
              </c:pt>
              <c:pt idx="11">
                <c:v>jun.-24</c:v>
              </c:pt>
            </c:strLit>
          </c:cat>
          <c:val>
            <c:numLit>
              <c:formatCode>0.00%</c:formatCode>
              <c:ptCount val="12"/>
              <c:pt idx="0">
                <c:v>-3.2687468570456978E-2</c:v>
              </c:pt>
              <c:pt idx="1">
                <c:v>-3.3236156970539547E-2</c:v>
              </c:pt>
              <c:pt idx="2">
                <c:v>-2.4934146176225851E-2</c:v>
              </c:pt>
              <c:pt idx="3">
                <c:v>-2.3241706202909249E-2</c:v>
              </c:pt>
              <c:pt idx="4">
                <c:v>-2.1038110173852369E-2</c:v>
              </c:pt>
              <c:pt idx="5">
                <c:v>-3.7672729213677439E-2</c:v>
              </c:pt>
              <c:pt idx="6">
                <c:v>-3.044109578595498E-2</c:v>
              </c:pt>
              <c:pt idx="7">
                <c:v>-3.5997675989817852E-2</c:v>
              </c:pt>
              <c:pt idx="8">
                <c:v>-3.4187322334544329E-2</c:v>
              </c:pt>
              <c:pt idx="9">
                <c:v>-3.3733731810696797E-2</c:v>
              </c:pt>
              <c:pt idx="10">
                <c:v>-1.379435546670511E-2</c:v>
              </c:pt>
              <c:pt idx="11">
                <c:v>4.2996506953305409E-3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B-F1FF-4222-98F8-6A24F016954C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5213850"/>
        <c:axId val="65922164"/>
      </c:lineChart>
      <c:catAx>
        <c:axId val="5213850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65922164"/>
        <c:crosses val="autoZero"/>
        <c:auto val="1"/>
        <c:lblAlgn val="ctr"/>
        <c:lblOffset val="100"/>
        <c:noMultiLvlLbl val="0"/>
      </c:catAx>
      <c:valAx>
        <c:axId val="65922164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;[Red]\-0%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5213850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plotVisOnly val="1"/>
    <c:dispBlanksAs val="zero"/>
    <c:showDLblsOverMax val="0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GRANELES SÓLIDOS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2024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0F01-4D48-BDAF-74799AACDFD2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0F01-4D48-BDAF-74799AACDFD2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0F01-4D48-BDAF-74799AACDFD2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0F01-4D48-BDAF-74799AACDFD2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0F01-4D48-BDAF-74799AACDFD2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0F01-4D48-BDAF-74799AACDFD2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0F01-4D48-BDAF-74799AACDFD2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0F01-4D48-BDAF-74799AACDFD2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0F01-4D48-BDAF-74799AACDFD2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0F01-4D48-BDAF-74799AACDFD2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0F01-4D48-BDAF-74799AACDFD2}"/>
                </c:ext>
              </c:extLst>
            </c:dLbl>
            <c:numFmt formatCode="0.00%;[Red]\-0.00%" sourceLinked="0"/>
            <c:spPr>
              <a:noFill/>
              <a:ln w="635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1000" b="0" i="0" u="none" kern="1200" baseline="0">
                    <a:solidFill>
                      <a:srgbClr val="00206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s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2"/>
              <c:pt idx="0">
                <c:v>jul.-23</c:v>
              </c:pt>
              <c:pt idx="1">
                <c:v>ago.-23</c:v>
              </c:pt>
              <c:pt idx="2">
                <c:v>sep.-23</c:v>
              </c:pt>
              <c:pt idx="3">
                <c:v>oct.-23</c:v>
              </c:pt>
              <c:pt idx="4">
                <c:v>nov.-23</c:v>
              </c:pt>
              <c:pt idx="5">
                <c:v>dic.-23</c:v>
              </c:pt>
              <c:pt idx="6">
                <c:v>ene.-24</c:v>
              </c:pt>
              <c:pt idx="7">
                <c:v>feb.-24</c:v>
              </c:pt>
              <c:pt idx="8">
                <c:v>mar.-24</c:v>
              </c:pt>
              <c:pt idx="9">
                <c:v>abr.-24</c:v>
              </c:pt>
              <c:pt idx="10">
                <c:v>may.-24</c:v>
              </c:pt>
              <c:pt idx="11">
                <c:v>jun.-24</c:v>
              </c:pt>
            </c:strLit>
          </c:cat>
          <c:val>
            <c:numLit>
              <c:formatCode>0.00%</c:formatCode>
              <c:ptCount val="12"/>
              <c:pt idx="0">
                <c:v>4.7256151764485173E-2</c:v>
              </c:pt>
              <c:pt idx="1">
                <c:v>4.020926094989602E-2</c:v>
              </c:pt>
              <c:pt idx="2">
                <c:v>3.0055623712722929E-2</c:v>
              </c:pt>
              <c:pt idx="3">
                <c:v>3.4250530345048078E-3</c:v>
              </c:pt>
              <c:pt idx="4">
                <c:v>-1.258432962209829E-2</c:v>
              </c:pt>
              <c:pt idx="5">
                <c:v>-3.6398469899770282E-2</c:v>
              </c:pt>
              <c:pt idx="6">
                <c:v>-4.2729535164254519E-2</c:v>
              </c:pt>
              <c:pt idx="7">
                <c:v>-4.9186624338629761E-2</c:v>
              </c:pt>
              <c:pt idx="8">
                <c:v>-8.1943314930877975E-2</c:v>
              </c:pt>
              <c:pt idx="9">
                <c:v>-8.7405368334245503E-2</c:v>
              </c:pt>
              <c:pt idx="10">
                <c:v>-7.7704113118259657E-2</c:v>
              </c:pt>
              <c:pt idx="11">
                <c:v>-0.1006981510893291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B-0F01-4D48-BDAF-74799AACDFD2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19236252"/>
        <c:axId val="4796447"/>
      </c:lineChart>
      <c:catAx>
        <c:axId val="19236252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4796447"/>
        <c:crosses val="autoZero"/>
        <c:auto val="1"/>
        <c:lblAlgn val="ctr"/>
        <c:lblOffset val="100"/>
        <c:noMultiLvlLbl val="0"/>
      </c:catAx>
      <c:valAx>
        <c:axId val="4796447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;[Red]\-0%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19236252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plotVisOnly val="1"/>
    <c:dispBlanksAs val="zero"/>
    <c:showDLblsOverMax val="0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MERCANCÍA GENERAL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2024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7A82-4751-A089-D0BED70DBB91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7A82-4751-A089-D0BED70DBB91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7A82-4751-A089-D0BED70DBB91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7A82-4751-A089-D0BED70DBB91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7A82-4751-A089-D0BED70DBB91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7A82-4751-A089-D0BED70DBB91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7A82-4751-A089-D0BED70DBB91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7A82-4751-A089-D0BED70DBB91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7A82-4751-A089-D0BED70DBB91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7A82-4751-A089-D0BED70DBB91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7A82-4751-A089-D0BED70DBB91}"/>
                </c:ext>
              </c:extLst>
            </c:dLbl>
            <c:numFmt formatCode="0.00%;[Red]\-0.00%" sourceLinked="0"/>
            <c:spPr>
              <a:noFill/>
              <a:ln w="635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1000" b="0" i="0" u="none" kern="1200" baseline="0">
                    <a:solidFill>
                      <a:srgbClr val="00206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s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2"/>
              <c:pt idx="0">
                <c:v>jul.-23</c:v>
              </c:pt>
              <c:pt idx="1">
                <c:v>ago.-23</c:v>
              </c:pt>
              <c:pt idx="2">
                <c:v>sep.-23</c:v>
              </c:pt>
              <c:pt idx="3">
                <c:v>oct.-23</c:v>
              </c:pt>
              <c:pt idx="4">
                <c:v>nov.-23</c:v>
              </c:pt>
              <c:pt idx="5">
                <c:v>dic.-23</c:v>
              </c:pt>
              <c:pt idx="6">
                <c:v>ene.-24</c:v>
              </c:pt>
              <c:pt idx="7">
                <c:v>feb.-24</c:v>
              </c:pt>
              <c:pt idx="8">
                <c:v>mar.-24</c:v>
              </c:pt>
              <c:pt idx="9">
                <c:v>abr.-24</c:v>
              </c:pt>
              <c:pt idx="10">
                <c:v>may.-24</c:v>
              </c:pt>
              <c:pt idx="11">
                <c:v>jun.-24</c:v>
              </c:pt>
            </c:strLit>
          </c:cat>
          <c:val>
            <c:numLit>
              <c:formatCode>0.00%</c:formatCode>
              <c:ptCount val="12"/>
              <c:pt idx="0">
                <c:v>-5.9953794148903422E-2</c:v>
              </c:pt>
              <c:pt idx="1">
                <c:v>-6.2832727201932254E-2</c:v>
              </c:pt>
              <c:pt idx="2">
                <c:v>-6.2851390606002158E-2</c:v>
              </c:pt>
              <c:pt idx="3">
                <c:v>-5.931304045467603E-2</c:v>
              </c:pt>
              <c:pt idx="4">
                <c:v>-3.9221072974348882E-2</c:v>
              </c:pt>
              <c:pt idx="5">
                <c:v>-2.9545583910921901E-2</c:v>
              </c:pt>
              <c:pt idx="6">
                <c:v>-1.6919208675644209E-2</c:v>
              </c:pt>
              <c:pt idx="7">
                <c:v>-5.1188140683694839E-3</c:v>
              </c:pt>
              <c:pt idx="8">
                <c:v>-1.338715827656744E-4</c:v>
              </c:pt>
              <c:pt idx="9">
                <c:v>1.54325183774951E-2</c:v>
              </c:pt>
              <c:pt idx="10">
                <c:v>2.8521557473617652E-2</c:v>
              </c:pt>
              <c:pt idx="11">
                <c:v>3.9958977128407368E-2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B-7A82-4751-A089-D0BED70DBB91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66321566"/>
        <c:axId val="6486972"/>
      </c:lineChart>
      <c:catAx>
        <c:axId val="66321566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6486972"/>
        <c:crosses val="autoZero"/>
        <c:auto val="1"/>
        <c:lblAlgn val="ctr"/>
        <c:lblOffset val="100"/>
        <c:noMultiLvlLbl val="0"/>
      </c:catAx>
      <c:valAx>
        <c:axId val="6486972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;[Red]\-0%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66321566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plotVisOnly val="1"/>
    <c:dispBlanksAs val="zero"/>
    <c:showDLblsOverMax val="0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MERCANCÍAS EN CONTENEDORES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2024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6C80-4F76-B042-D6D05A2FA9A7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6C80-4F76-B042-D6D05A2FA9A7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6C80-4F76-B042-D6D05A2FA9A7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6C80-4F76-B042-D6D05A2FA9A7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6C80-4F76-B042-D6D05A2FA9A7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6C80-4F76-B042-D6D05A2FA9A7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6C80-4F76-B042-D6D05A2FA9A7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6C80-4F76-B042-D6D05A2FA9A7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6C80-4F76-B042-D6D05A2FA9A7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6C80-4F76-B042-D6D05A2FA9A7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6C80-4F76-B042-D6D05A2FA9A7}"/>
                </c:ext>
              </c:extLst>
            </c:dLbl>
            <c:numFmt formatCode="0.00%;[Red]\-0.00%" sourceLinked="0"/>
            <c:spPr>
              <a:noFill/>
              <a:ln w="635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1000" b="0" i="0" u="none" kern="1200" baseline="0">
                    <a:solidFill>
                      <a:srgbClr val="00206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s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2"/>
              <c:pt idx="0">
                <c:v>jul.-23</c:v>
              </c:pt>
              <c:pt idx="1">
                <c:v>ago.-23</c:v>
              </c:pt>
              <c:pt idx="2">
                <c:v>sep.-23</c:v>
              </c:pt>
              <c:pt idx="3">
                <c:v>oct.-23</c:v>
              </c:pt>
              <c:pt idx="4">
                <c:v>nov.-23</c:v>
              </c:pt>
              <c:pt idx="5">
                <c:v>dic.-23</c:v>
              </c:pt>
              <c:pt idx="6">
                <c:v>ene.-24</c:v>
              </c:pt>
              <c:pt idx="7">
                <c:v>feb.-24</c:v>
              </c:pt>
              <c:pt idx="8">
                <c:v>mar.-24</c:v>
              </c:pt>
              <c:pt idx="9">
                <c:v>abr.-24</c:v>
              </c:pt>
              <c:pt idx="10">
                <c:v>may.-24</c:v>
              </c:pt>
              <c:pt idx="11">
                <c:v>jun.-24</c:v>
              </c:pt>
            </c:strLit>
          </c:cat>
          <c:val>
            <c:numLit>
              <c:formatCode>0.00%</c:formatCode>
              <c:ptCount val="12"/>
              <c:pt idx="0">
                <c:v>-8.6060865835297054E-2</c:v>
              </c:pt>
              <c:pt idx="1">
                <c:v>-9.0770659313641255E-2</c:v>
              </c:pt>
              <c:pt idx="2">
                <c:v>-8.9427079635850296E-2</c:v>
              </c:pt>
              <c:pt idx="3">
                <c:v>-8.5184859211786465E-2</c:v>
              </c:pt>
              <c:pt idx="4">
                <c:v>-6.054616451358262E-2</c:v>
              </c:pt>
              <c:pt idx="5">
                <c:v>-4.7110564268134411E-2</c:v>
              </c:pt>
              <c:pt idx="6">
                <c:v>-3.1388255377407623E-2</c:v>
              </c:pt>
              <c:pt idx="7">
                <c:v>-1.561778520883274E-2</c:v>
              </c:pt>
              <c:pt idx="8">
                <c:v>-2.8059926414092328E-3</c:v>
              </c:pt>
              <c:pt idx="9">
                <c:v>1.6513631856727731E-2</c:v>
              </c:pt>
              <c:pt idx="10">
                <c:v>3.3184078221459253E-2</c:v>
              </c:pt>
              <c:pt idx="11">
                <c:v>5.1200762905047492E-2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B-6C80-4F76-B042-D6D05A2FA9A7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22685266"/>
        <c:axId val="1935089"/>
      </c:lineChart>
      <c:catAx>
        <c:axId val="22685266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1935089"/>
        <c:crosses val="autoZero"/>
        <c:auto val="1"/>
        <c:lblAlgn val="ctr"/>
        <c:lblOffset val="100"/>
        <c:noMultiLvlLbl val="0"/>
      </c:catAx>
      <c:valAx>
        <c:axId val="1935089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;[Red]\-0%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22685266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plotVisOnly val="1"/>
    <c:dispBlanksAs val="zero"/>
    <c:showDLblsOverMax val="0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TEUS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2024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598E-4E2C-A0F4-4E219D514678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598E-4E2C-A0F4-4E219D514678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598E-4E2C-A0F4-4E219D514678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598E-4E2C-A0F4-4E219D514678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598E-4E2C-A0F4-4E219D514678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598E-4E2C-A0F4-4E219D514678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598E-4E2C-A0F4-4E219D514678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598E-4E2C-A0F4-4E219D514678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598E-4E2C-A0F4-4E219D514678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598E-4E2C-A0F4-4E219D514678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598E-4E2C-A0F4-4E219D514678}"/>
                </c:ext>
              </c:extLst>
            </c:dLbl>
            <c:numFmt formatCode="0.00%;[Red]\-0.00%" sourceLinked="0"/>
            <c:spPr>
              <a:noFill/>
              <a:ln w="635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1000" b="0" i="0" u="none" kern="1200" baseline="0">
                    <a:solidFill>
                      <a:srgbClr val="00206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s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2"/>
              <c:pt idx="0">
                <c:v>jul.-23</c:v>
              </c:pt>
              <c:pt idx="1">
                <c:v>ago.-23</c:v>
              </c:pt>
              <c:pt idx="2">
                <c:v>sep.-23</c:v>
              </c:pt>
              <c:pt idx="3">
                <c:v>oct.-23</c:v>
              </c:pt>
              <c:pt idx="4">
                <c:v>nov.-23</c:v>
              </c:pt>
              <c:pt idx="5">
                <c:v>dic.-23</c:v>
              </c:pt>
              <c:pt idx="6">
                <c:v>ene.-24</c:v>
              </c:pt>
              <c:pt idx="7">
                <c:v>feb.-24</c:v>
              </c:pt>
              <c:pt idx="8">
                <c:v>mar.-24</c:v>
              </c:pt>
              <c:pt idx="9">
                <c:v>abr.-24</c:v>
              </c:pt>
              <c:pt idx="10">
                <c:v>may.-24</c:v>
              </c:pt>
              <c:pt idx="11">
                <c:v>jun.-24</c:v>
              </c:pt>
            </c:strLit>
          </c:cat>
          <c:val>
            <c:numLit>
              <c:formatCode>0.00%</c:formatCode>
              <c:ptCount val="12"/>
              <c:pt idx="0">
                <c:v>-7.597656831750596E-2</c:v>
              </c:pt>
              <c:pt idx="1">
                <c:v>-8.2549128035067726E-2</c:v>
              </c:pt>
              <c:pt idx="2">
                <c:v>-8.2695568650417051E-2</c:v>
              </c:pt>
              <c:pt idx="3">
                <c:v>-7.9243656951789879E-2</c:v>
              </c:pt>
              <c:pt idx="4">
                <c:v>-5.7390046691615633E-2</c:v>
              </c:pt>
              <c:pt idx="5">
                <c:v>-4.5292756359000243E-2</c:v>
              </c:pt>
              <c:pt idx="6">
                <c:v>-2.9798265036607121E-2</c:v>
              </c:pt>
              <c:pt idx="7">
                <c:v>-1.2994024389532651E-2</c:v>
              </c:pt>
              <c:pt idx="8">
                <c:v>-1.556148625873382E-3</c:v>
              </c:pt>
              <c:pt idx="9">
                <c:v>2.017538647752198E-2</c:v>
              </c:pt>
              <c:pt idx="10">
                <c:v>3.9134676738341888E-2</c:v>
              </c:pt>
              <c:pt idx="11">
                <c:v>5.809234355479935E-2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B-598E-4E2C-A0F4-4E219D514678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34063509"/>
        <c:axId val="5644534"/>
      </c:lineChart>
      <c:catAx>
        <c:axId val="34063509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5644534"/>
        <c:crosses val="autoZero"/>
        <c:auto val="1"/>
        <c:lblAlgn val="ctr"/>
        <c:lblOffset val="100"/>
        <c:noMultiLvlLbl val="0"/>
      </c:catAx>
      <c:valAx>
        <c:axId val="5644534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;[Red]\-0%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34063509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plotVisOnly val="1"/>
    <c:dispBlanksAs val="zero"/>
    <c:showDLblsOverMax val="0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5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image" Target="../media/image6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.xml"/><Relationship Id="rId1" Type="http://schemas.openxmlformats.org/officeDocument/2006/relationships/image" Target="../media/image7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4.xm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5.xm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6.xml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7.xm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8.xml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9.xml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10.xml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11.xml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12.xml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13.xml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14.xml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15.xml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16.xml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17.xml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18.xml"/></Relationships>
</file>

<file path=xl/drawings/_rels/drawing23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19.xml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20.xml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21.xml"/></Relationships>
</file>

<file path=xl/drawings/_rels/drawing26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22.xml"/></Relationships>
</file>

<file path=xl/drawings/_rels/drawing27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23.xml"/></Relationships>
</file>

<file path=xl/drawings/_rels/drawing28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24.xml"/></Relationships>
</file>

<file path=xl/drawings/_rels/drawing29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25.xml"/></Relationships>
</file>

<file path=xl/drawings/_rels/drawing30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26.xml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7.xml"/><Relationship Id="rId1" Type="http://schemas.openxmlformats.org/officeDocument/2006/relationships/image" Target="../media/image1.png"/></Relationships>
</file>

<file path=xl/drawings/_rels/drawing3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8.xml"/><Relationship Id="rId1" Type="http://schemas.openxmlformats.org/officeDocument/2006/relationships/image" Target="../media/image9.png"/></Relationships>
</file>

<file path=xl/drawings/_rels/drawing3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9.xml"/><Relationship Id="rId1" Type="http://schemas.openxmlformats.org/officeDocument/2006/relationships/image" Target="../media/image9.png"/></Relationships>
</file>

<file path=xl/drawings/_rels/drawing3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0.xml"/><Relationship Id="rId1" Type="http://schemas.openxmlformats.org/officeDocument/2006/relationships/image" Target="../media/image9.png"/></Relationships>
</file>

<file path=xl/drawings/_rels/drawing3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1.xml"/><Relationship Id="rId1" Type="http://schemas.openxmlformats.org/officeDocument/2006/relationships/image" Target="../media/image9.png"/></Relationships>
</file>

<file path=xl/drawings/_rels/drawing3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2.xml"/><Relationship Id="rId1" Type="http://schemas.openxmlformats.org/officeDocument/2006/relationships/image" Target="../media/image9.png"/></Relationships>
</file>

<file path=xl/drawings/_rels/drawing3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3.xml"/><Relationship Id="rId1" Type="http://schemas.openxmlformats.org/officeDocument/2006/relationships/image" Target="../media/image9.png"/></Relationships>
</file>

<file path=xl/drawings/_rels/drawing3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4.xml"/><Relationship Id="rId1" Type="http://schemas.openxmlformats.org/officeDocument/2006/relationships/image" Target="../media/image9.png"/></Relationships>
</file>

<file path=xl/drawings/_rels/drawing4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png"/></Relationships>
</file>

<file path=xl/drawings/_rels/drawing4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6.xml"/><Relationship Id="rId7" Type="http://schemas.openxmlformats.org/officeDocument/2006/relationships/chart" Target="../charts/chart40.xml"/><Relationship Id="rId2" Type="http://schemas.openxmlformats.org/officeDocument/2006/relationships/chart" Target="../charts/chart35.xml"/><Relationship Id="rId1" Type="http://schemas.openxmlformats.org/officeDocument/2006/relationships/image" Target="../media/image11.png"/><Relationship Id="rId6" Type="http://schemas.openxmlformats.org/officeDocument/2006/relationships/chart" Target="../charts/chart39.xml"/><Relationship Id="rId5" Type="http://schemas.openxmlformats.org/officeDocument/2006/relationships/chart" Target="../charts/chart38.xml"/><Relationship Id="rId4" Type="http://schemas.openxmlformats.org/officeDocument/2006/relationships/chart" Target="../charts/chart37.xml"/></Relationships>
</file>

<file path=xl/drawings/_rels/drawing4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2.xml"/><Relationship Id="rId7" Type="http://schemas.openxmlformats.org/officeDocument/2006/relationships/chart" Target="../charts/chart46.xml"/><Relationship Id="rId2" Type="http://schemas.openxmlformats.org/officeDocument/2006/relationships/chart" Target="../charts/chart41.xml"/><Relationship Id="rId1" Type="http://schemas.openxmlformats.org/officeDocument/2006/relationships/image" Target="../media/image12.png"/><Relationship Id="rId6" Type="http://schemas.openxmlformats.org/officeDocument/2006/relationships/chart" Target="../charts/chart45.xml"/><Relationship Id="rId5" Type="http://schemas.openxmlformats.org/officeDocument/2006/relationships/chart" Target="../charts/chart44.xml"/><Relationship Id="rId4" Type="http://schemas.openxmlformats.org/officeDocument/2006/relationships/chart" Target="../charts/chart43.xml"/></Relationships>
</file>

<file path=xl/drawings/_rels/drawing4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8.xml"/><Relationship Id="rId7" Type="http://schemas.openxmlformats.org/officeDocument/2006/relationships/chart" Target="../charts/chart52.xml"/><Relationship Id="rId2" Type="http://schemas.openxmlformats.org/officeDocument/2006/relationships/chart" Target="../charts/chart47.xml"/><Relationship Id="rId1" Type="http://schemas.openxmlformats.org/officeDocument/2006/relationships/image" Target="../media/image13.png"/><Relationship Id="rId6" Type="http://schemas.openxmlformats.org/officeDocument/2006/relationships/chart" Target="../charts/chart51.xml"/><Relationship Id="rId5" Type="http://schemas.openxmlformats.org/officeDocument/2006/relationships/chart" Target="../charts/chart50.xml"/><Relationship Id="rId4" Type="http://schemas.openxmlformats.org/officeDocument/2006/relationships/chart" Target="../charts/chart49.xml"/></Relationships>
</file>

<file path=xl/drawings/_rels/drawing4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54.xml"/><Relationship Id="rId7" Type="http://schemas.openxmlformats.org/officeDocument/2006/relationships/chart" Target="../charts/chart58.xml"/><Relationship Id="rId2" Type="http://schemas.openxmlformats.org/officeDocument/2006/relationships/chart" Target="../charts/chart53.xml"/><Relationship Id="rId1" Type="http://schemas.openxmlformats.org/officeDocument/2006/relationships/image" Target="../media/image13.png"/><Relationship Id="rId6" Type="http://schemas.openxmlformats.org/officeDocument/2006/relationships/chart" Target="../charts/chart57.xml"/><Relationship Id="rId5" Type="http://schemas.openxmlformats.org/officeDocument/2006/relationships/chart" Target="../charts/chart56.xml"/><Relationship Id="rId4" Type="http://schemas.openxmlformats.org/officeDocument/2006/relationships/chart" Target="../charts/chart5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16193</xdr:colOff>
      <xdr:row>4</xdr:row>
      <xdr:rowOff>40007</xdr:rowOff>
    </xdr:from>
    <xdr:to>
      <xdr:col>3</xdr:col>
      <xdr:colOff>46052</xdr:colOff>
      <xdr:row>6</xdr:row>
      <xdr:rowOff>99853</xdr:rowOff>
    </xdr:to>
    <xdr:sp macro="" textlink="">
      <xdr:nvSpPr>
        <xdr:cNvPr id="2" name="CuadroTexto 1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19050" y="800100"/>
          <a:ext cx="4972050" cy="438150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lnSpc>
              <a:spcPct val="90000"/>
            </a:lnSpc>
          </a:pPr>
          <a:r>
            <a:rPr lang="es-ES" sz="1200" b="1">
              <a:solidFill>
                <a:srgbClr val="0A0943"/>
              </a:solidFill>
              <a:latin typeface="Archivo" panose="020B0503020202020B04" pitchFamily="34" charset="0"/>
              <a:cs typeface="Archivo" pitchFamily="2" charset="77"/>
            </a:rPr>
            <a:t>Dirección de Planificación y</a:t>
          </a:r>
          <a:r>
            <a:rPr lang="es-ES" sz="1200" b="1" baseline="0">
              <a:solidFill>
                <a:srgbClr val="0A0943"/>
              </a:solidFill>
              <a:latin typeface="Archivo" panose="020B0503020202020B04" pitchFamily="34" charset="0"/>
              <a:cs typeface="Archivo" pitchFamily="2" charset="77"/>
            </a:rPr>
            <a:t> Desarrollo</a:t>
          </a:r>
        </a:p>
        <a:p>
          <a:pPr>
            <a:lnSpc>
              <a:spcPct val="90000"/>
            </a:lnSpc>
          </a:pPr>
          <a:r>
            <a:rPr lang="es-ES" sz="1200" baseline="0">
              <a:solidFill>
                <a:srgbClr val="0A0943"/>
              </a:solidFill>
              <a:latin typeface="Archivo" panose="020B0503020202020B04" pitchFamily="34" charset="0"/>
              <a:cs typeface="Archivo" pitchFamily="2" charset="77"/>
            </a:rPr>
            <a:t>Departamento de Estadística</a:t>
          </a:r>
          <a:endParaRPr lang="es-ES" sz="1200">
            <a:solidFill>
              <a:srgbClr val="0A0943"/>
            </a:solidFill>
            <a:latin typeface="Archivo" panose="020B0503020202020B04" pitchFamily="34" charset="0"/>
            <a:cs typeface="Archivo" pitchFamily="2" charset="77"/>
          </a:endParaRPr>
        </a:p>
      </xdr:txBody>
    </xdr:sp>
    <xdr:clientData/>
  </xdr:twoCellAnchor>
  <xdr:twoCellAnchor>
    <xdr:from>
      <xdr:col>0</xdr:col>
      <xdr:colOff>0</xdr:colOff>
      <xdr:row>44</xdr:row>
      <xdr:rowOff>129064</xdr:rowOff>
    </xdr:from>
    <xdr:to>
      <xdr:col>3</xdr:col>
      <xdr:colOff>10810</xdr:colOff>
      <xdr:row>46</xdr:row>
      <xdr:rowOff>33236</xdr:rowOff>
    </xdr:to>
    <xdr:sp macro="" textlink="">
      <xdr:nvSpPr>
        <xdr:cNvPr id="4" name="CuadroTexto 10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0" y="8782050"/>
          <a:ext cx="4953000" cy="285750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lnSpc>
              <a:spcPct val="90000"/>
            </a:lnSpc>
          </a:pPr>
          <a:r>
            <a:rPr lang="es-ES" sz="1050">
              <a:solidFill>
                <a:srgbClr val="0A0943"/>
              </a:solidFill>
              <a:latin typeface="Gambetta" pitchFamily="2" charset="77"/>
              <a:cs typeface="Archivo" pitchFamily="2" charset="77"/>
            </a:rPr>
            <a:t>Datos mensuales facilitados por las AA.PP., sujetos a posibles modificaciones</a:t>
          </a:r>
        </a:p>
      </xdr:txBody>
    </xdr:sp>
    <xdr:clientData/>
  </xdr:twoCellAnchor>
  <xdr:twoCellAnchor editAs="oneCell">
    <xdr:from>
      <xdr:col>6</xdr:col>
      <xdr:colOff>686752</xdr:colOff>
      <xdr:row>3</xdr:row>
      <xdr:rowOff>140813</xdr:rowOff>
    </xdr:from>
    <xdr:to>
      <xdr:col>10</xdr:col>
      <xdr:colOff>788242</xdr:colOff>
      <xdr:row>6</xdr:row>
      <xdr:rowOff>138649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724900" y="714375"/>
          <a:ext cx="4219575" cy="571500"/>
        </a:xfrm>
        <a:prstGeom prst="rect">
          <a:avLst/>
        </a:prstGeom>
      </xdr:spPr>
    </xdr:pic>
    <xdr:clientData/>
  </xdr:twoCellAnchor>
  <xdr:twoCellAnchor>
    <xdr:from>
      <xdr:col>6</xdr:col>
      <xdr:colOff>633064</xdr:colOff>
      <xdr:row>0</xdr:row>
      <xdr:rowOff>0</xdr:rowOff>
    </xdr:from>
    <xdr:to>
      <xdr:col>6</xdr:col>
      <xdr:colOff>635317</xdr:colOff>
      <xdr:row>48</xdr:row>
      <xdr:rowOff>0</xdr:rowOff>
    </xdr:to>
    <xdr:cxnSp macro="">
      <xdr:nvCxnSpPr>
        <xdr:cNvPr id="6" name="Conector recto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CxnSpPr/>
      </xdr:nvCxnSpPr>
      <xdr:spPr>
        <a:xfrm flipH="1">
          <a:off x="8667750" y="0"/>
          <a:ext cx="0" cy="9410700"/>
        </a:xfrm>
        <a:prstGeom prst="line">
          <a:avLst/>
        </a:prstGeom>
        <a:ln w="15875">
          <a:solidFill>
            <a:srgbClr val="0A0943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11907</xdr:colOff>
      <xdr:row>10</xdr:row>
      <xdr:rowOff>39528</xdr:rowOff>
    </xdr:from>
    <xdr:to>
      <xdr:col>10</xdr:col>
      <xdr:colOff>1049655</xdr:colOff>
      <xdr:row>10</xdr:row>
      <xdr:rowOff>43815</xdr:rowOff>
    </xdr:to>
    <xdr:cxnSp macro="">
      <xdr:nvCxnSpPr>
        <xdr:cNvPr id="7" name="Conector recto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CxnSpPr/>
      </xdr:nvCxnSpPr>
      <xdr:spPr>
        <a:xfrm flipH="1" flipV="1">
          <a:off x="9525" y="1943100"/>
          <a:ext cx="12934950" cy="0"/>
        </a:xfrm>
        <a:prstGeom prst="line">
          <a:avLst/>
        </a:prstGeom>
        <a:ln w="15875">
          <a:solidFill>
            <a:srgbClr val="0A0943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43</xdr:row>
      <xdr:rowOff>0</xdr:rowOff>
    </xdr:from>
    <xdr:to>
      <xdr:col>10</xdr:col>
      <xdr:colOff>1047750</xdr:colOff>
      <xdr:row>43</xdr:row>
      <xdr:rowOff>19526</xdr:rowOff>
    </xdr:to>
    <xdr:cxnSp macro="">
      <xdr:nvCxnSpPr>
        <xdr:cNvPr id="8" name="Conector recto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CxnSpPr/>
      </xdr:nvCxnSpPr>
      <xdr:spPr>
        <a:xfrm flipH="1">
          <a:off x="0" y="8458200"/>
          <a:ext cx="12944475" cy="19050"/>
        </a:xfrm>
        <a:prstGeom prst="line">
          <a:avLst/>
        </a:prstGeom>
        <a:ln w="15875">
          <a:solidFill>
            <a:srgbClr val="0A0943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23</xdr:row>
      <xdr:rowOff>174788</xdr:rowOff>
    </xdr:from>
    <xdr:to>
      <xdr:col>7</xdr:col>
      <xdr:colOff>912282</xdr:colOff>
      <xdr:row>26</xdr:row>
      <xdr:rowOff>138260</xdr:rowOff>
    </xdr:to>
    <xdr:sp macro="" textlink="">
      <xdr:nvSpPr>
        <xdr:cNvPr id="10" name="CuadroTexto 8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0" y="4552950"/>
          <a:ext cx="9982200" cy="533400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rtl="0" eaLnBrk="1" fontAlgn="auto" latinLnBrk="0" hangingPunct="1">
            <a:lnSpc>
              <a:spcPct val="8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</a:pPr>
          <a:r>
            <a:rPr lang="es-ES" sz="3600" b="0" i="0" u="none" kern="1200" spc="-150" baseline="0">
              <a:ln>
                <a:noFill/>
              </a:ln>
              <a:solidFill>
                <a:srgbClr val="0A0943"/>
              </a:solidFill>
              <a:effectLst/>
              <a:latin typeface="Archivo" pitchFamily="2" charset="77"/>
              <a:ea typeface="+mn-ea"/>
              <a:cs typeface="Archivo" pitchFamily="2" charset="77"/>
            </a:rPr>
            <a:t>RESUMEN DEL TRÁFICO PORTUARIO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160020</xdr:colOff>
      <xdr:row>0</xdr:row>
      <xdr:rowOff>7620</xdr:rowOff>
    </xdr:from>
    <xdr:to>
      <xdr:col>8</xdr:col>
      <xdr:colOff>777240</xdr:colOff>
      <xdr:row>2</xdr:row>
      <xdr:rowOff>98880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162800" y="9525"/>
          <a:ext cx="3705225" cy="5238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0</xdr:row>
      <xdr:rowOff>0</xdr:rowOff>
    </xdr:from>
    <xdr:to>
      <xdr:col>12</xdr:col>
      <xdr:colOff>878885</xdr:colOff>
      <xdr:row>2</xdr:row>
      <xdr:rowOff>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877550" y="0"/>
          <a:ext cx="3371850" cy="51435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314324</xdr:colOff>
      <xdr:row>0</xdr:row>
      <xdr:rowOff>0</xdr:rowOff>
    </xdr:from>
    <xdr:to>
      <xdr:col>13</xdr:col>
      <xdr:colOff>362849</xdr:colOff>
      <xdr:row>2</xdr:row>
      <xdr:rowOff>78076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458700" y="0"/>
          <a:ext cx="3657600" cy="5048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114299</xdr:colOff>
      <xdr:row>0</xdr:row>
      <xdr:rowOff>0</xdr:rowOff>
    </xdr:from>
    <xdr:to>
      <xdr:col>13</xdr:col>
      <xdr:colOff>751259</xdr:colOff>
      <xdr:row>2</xdr:row>
      <xdr:rowOff>84268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13</xdr:col>
      <xdr:colOff>753109</xdr:colOff>
      <xdr:row>33</xdr:row>
      <xdr:rowOff>146685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117812</xdr:colOff>
      <xdr:row>0</xdr:row>
      <xdr:rowOff>848</xdr:rowOff>
    </xdr:from>
    <xdr:to>
      <xdr:col>13</xdr:col>
      <xdr:colOff>755361</xdr:colOff>
      <xdr:row>2</xdr:row>
      <xdr:rowOff>82792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13</xdr:col>
      <xdr:colOff>751204</xdr:colOff>
      <xdr:row>33</xdr:row>
      <xdr:rowOff>144780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113661</xdr:colOff>
      <xdr:row>0</xdr:row>
      <xdr:rowOff>1</xdr:rowOff>
    </xdr:from>
    <xdr:to>
      <xdr:col>13</xdr:col>
      <xdr:colOff>750621</xdr:colOff>
      <xdr:row>2</xdr:row>
      <xdr:rowOff>81864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13</xdr:col>
      <xdr:colOff>749299</xdr:colOff>
      <xdr:row>33</xdr:row>
      <xdr:rowOff>142875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140970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5" name="Imagen 4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08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139065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131445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3" name="Imagen 2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5" name="Imagen 4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0C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131445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D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0D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E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0E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131445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F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0F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131445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1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3" name="Imagen 2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2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2" name="Imagen 1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131445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3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4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4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131445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5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5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6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6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131445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7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7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8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8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131445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9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9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A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A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131445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1B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B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C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C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131445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D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D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E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E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16193</xdr:colOff>
      <xdr:row>4</xdr:row>
      <xdr:rowOff>40007</xdr:rowOff>
    </xdr:from>
    <xdr:to>
      <xdr:col>3</xdr:col>
      <xdr:colOff>46052</xdr:colOff>
      <xdr:row>6</xdr:row>
      <xdr:rowOff>99853</xdr:rowOff>
    </xdr:to>
    <xdr:sp macro="" textlink="">
      <xdr:nvSpPr>
        <xdr:cNvPr id="2" name="CuadroTexto 10">
          <a:extLst>
            <a:ext uri="{FF2B5EF4-FFF2-40B4-BE49-F238E27FC236}">
              <a16:creationId xmlns:a16="http://schemas.microsoft.com/office/drawing/2014/main" id="{09F3E074-A18E-4405-A819-6D99A44D62BB}"/>
            </a:ext>
          </a:extLst>
        </xdr:cNvPr>
        <xdr:cNvSpPr txBox="1"/>
      </xdr:nvSpPr>
      <xdr:spPr>
        <a:xfrm>
          <a:off x="16193" y="802007"/>
          <a:ext cx="4973334" cy="440846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lnSpc>
              <a:spcPct val="90000"/>
            </a:lnSpc>
          </a:pPr>
          <a:r>
            <a:rPr lang="es-ES" sz="1200" b="1">
              <a:solidFill>
                <a:srgbClr val="0A0943"/>
              </a:solidFill>
              <a:latin typeface="Archivo" panose="020B0503020202020B04" pitchFamily="34" charset="0"/>
              <a:cs typeface="Archivo" pitchFamily="2" charset="77"/>
            </a:rPr>
            <a:t>Dirección de Planificación y</a:t>
          </a:r>
          <a:r>
            <a:rPr lang="es-ES" sz="1200" b="1" baseline="0">
              <a:solidFill>
                <a:srgbClr val="0A0943"/>
              </a:solidFill>
              <a:latin typeface="Archivo" panose="020B0503020202020B04" pitchFamily="34" charset="0"/>
              <a:cs typeface="Archivo" pitchFamily="2" charset="77"/>
            </a:rPr>
            <a:t> Desarrollo</a:t>
          </a:r>
        </a:p>
        <a:p>
          <a:pPr>
            <a:lnSpc>
              <a:spcPct val="90000"/>
            </a:lnSpc>
          </a:pPr>
          <a:r>
            <a:rPr lang="es-ES" sz="1200" baseline="0">
              <a:solidFill>
                <a:srgbClr val="0A0943"/>
              </a:solidFill>
              <a:latin typeface="Archivo" panose="020B0503020202020B04" pitchFamily="34" charset="0"/>
              <a:cs typeface="Archivo" pitchFamily="2" charset="77"/>
            </a:rPr>
            <a:t>Departamento de Estadística</a:t>
          </a:r>
          <a:endParaRPr lang="es-ES" sz="1200">
            <a:solidFill>
              <a:srgbClr val="0A0943"/>
            </a:solidFill>
            <a:latin typeface="Archivo" panose="020B0503020202020B04" pitchFamily="34" charset="0"/>
            <a:cs typeface="Archivo" pitchFamily="2" charset="77"/>
          </a:endParaRPr>
        </a:p>
      </xdr:txBody>
    </xdr:sp>
    <xdr:clientData/>
  </xdr:twoCellAnchor>
  <xdr:twoCellAnchor>
    <xdr:from>
      <xdr:col>0</xdr:col>
      <xdr:colOff>0</xdr:colOff>
      <xdr:row>44</xdr:row>
      <xdr:rowOff>129064</xdr:rowOff>
    </xdr:from>
    <xdr:to>
      <xdr:col>3</xdr:col>
      <xdr:colOff>10810</xdr:colOff>
      <xdr:row>46</xdr:row>
      <xdr:rowOff>33236</xdr:rowOff>
    </xdr:to>
    <xdr:sp macro="" textlink="">
      <xdr:nvSpPr>
        <xdr:cNvPr id="3" name="CuadroTexto 10">
          <a:extLst>
            <a:ext uri="{FF2B5EF4-FFF2-40B4-BE49-F238E27FC236}">
              <a16:creationId xmlns:a16="http://schemas.microsoft.com/office/drawing/2014/main" id="{970F1774-F9A6-42A7-B728-2BBE826DB57D}"/>
            </a:ext>
          </a:extLst>
        </xdr:cNvPr>
        <xdr:cNvSpPr txBox="1"/>
      </xdr:nvSpPr>
      <xdr:spPr>
        <a:xfrm>
          <a:off x="0" y="8844439"/>
          <a:ext cx="4954285" cy="285172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lnSpc>
              <a:spcPct val="90000"/>
            </a:lnSpc>
          </a:pPr>
          <a:r>
            <a:rPr lang="es-ES" sz="1050">
              <a:solidFill>
                <a:srgbClr val="0A0943"/>
              </a:solidFill>
              <a:latin typeface="Gambetta" pitchFamily="2" charset="77"/>
              <a:cs typeface="Archivo" pitchFamily="2" charset="77"/>
            </a:rPr>
            <a:t>Datos mensuales facilitados por las AA.PP., sujetos a posibles modificaciones</a:t>
          </a:r>
        </a:p>
      </xdr:txBody>
    </xdr:sp>
    <xdr:clientData/>
  </xdr:twoCellAnchor>
  <xdr:oneCellAnchor>
    <xdr:from>
      <xdr:col>6</xdr:col>
      <xdr:colOff>685800</xdr:colOff>
      <xdr:row>3</xdr:row>
      <xdr:rowOff>142875</xdr:rowOff>
    </xdr:from>
    <xdr:ext cx="4333875" cy="571500"/>
    <xdr:pic>
      <xdr:nvPicPr>
        <xdr:cNvPr id="4" name="Imagen 3">
          <a:extLst>
            <a:ext uri="{FF2B5EF4-FFF2-40B4-BE49-F238E27FC236}">
              <a16:creationId xmlns:a16="http://schemas.microsoft.com/office/drawing/2014/main" id="{AFA6CC44-7D46-43B4-B8F6-CCEE945A01AF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724900" y="714375"/>
          <a:ext cx="4333875" cy="571500"/>
        </a:xfrm>
        <a:prstGeom prst="rect">
          <a:avLst/>
        </a:prstGeom>
      </xdr:spPr>
    </xdr:pic>
    <xdr:clientData/>
  </xdr:oneCellAnchor>
  <xdr:twoCellAnchor>
    <xdr:from>
      <xdr:col>6</xdr:col>
      <xdr:colOff>633064</xdr:colOff>
      <xdr:row>0</xdr:row>
      <xdr:rowOff>0</xdr:rowOff>
    </xdr:from>
    <xdr:to>
      <xdr:col>6</xdr:col>
      <xdr:colOff>635317</xdr:colOff>
      <xdr:row>48</xdr:row>
      <xdr:rowOff>0</xdr:rowOff>
    </xdr:to>
    <xdr:cxnSp macro="">
      <xdr:nvCxnSpPr>
        <xdr:cNvPr id="5" name="Conector recto 4">
          <a:extLst>
            <a:ext uri="{FF2B5EF4-FFF2-40B4-BE49-F238E27FC236}">
              <a16:creationId xmlns:a16="http://schemas.microsoft.com/office/drawing/2014/main" id="{CCCD1D45-2578-42BA-868F-5B55DA4AB8F1}"/>
            </a:ext>
          </a:extLst>
        </xdr:cNvPr>
        <xdr:cNvCxnSpPr/>
      </xdr:nvCxnSpPr>
      <xdr:spPr>
        <a:xfrm flipH="1">
          <a:off x="8672164" y="0"/>
          <a:ext cx="2253" cy="9477375"/>
        </a:xfrm>
        <a:prstGeom prst="line">
          <a:avLst/>
        </a:prstGeom>
        <a:ln w="15875">
          <a:solidFill>
            <a:srgbClr val="0A0943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11907</xdr:colOff>
      <xdr:row>10</xdr:row>
      <xdr:rowOff>39528</xdr:rowOff>
    </xdr:from>
    <xdr:to>
      <xdr:col>10</xdr:col>
      <xdr:colOff>1049655</xdr:colOff>
      <xdr:row>10</xdr:row>
      <xdr:rowOff>43815</xdr:rowOff>
    </xdr:to>
    <xdr:cxnSp macro="">
      <xdr:nvCxnSpPr>
        <xdr:cNvPr id="6" name="Conector recto 5">
          <a:extLst>
            <a:ext uri="{FF2B5EF4-FFF2-40B4-BE49-F238E27FC236}">
              <a16:creationId xmlns:a16="http://schemas.microsoft.com/office/drawing/2014/main" id="{99C054DB-B8B7-43D7-A5FD-913CF412DD5D}"/>
            </a:ext>
          </a:extLst>
        </xdr:cNvPr>
        <xdr:cNvCxnSpPr/>
      </xdr:nvCxnSpPr>
      <xdr:spPr>
        <a:xfrm flipH="1" flipV="1">
          <a:off x="11907" y="1944528"/>
          <a:ext cx="12934473" cy="4287"/>
        </a:xfrm>
        <a:prstGeom prst="line">
          <a:avLst/>
        </a:prstGeom>
        <a:ln w="15875">
          <a:solidFill>
            <a:srgbClr val="0A0943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43</xdr:row>
      <xdr:rowOff>0</xdr:rowOff>
    </xdr:from>
    <xdr:to>
      <xdr:col>10</xdr:col>
      <xdr:colOff>1047750</xdr:colOff>
      <xdr:row>43</xdr:row>
      <xdr:rowOff>19526</xdr:rowOff>
    </xdr:to>
    <xdr:cxnSp macro="">
      <xdr:nvCxnSpPr>
        <xdr:cNvPr id="7" name="Conector recto 6">
          <a:extLst>
            <a:ext uri="{FF2B5EF4-FFF2-40B4-BE49-F238E27FC236}">
              <a16:creationId xmlns:a16="http://schemas.microsoft.com/office/drawing/2014/main" id="{C5536EEC-0B3F-4D6C-8D26-F2879F791E7F}"/>
            </a:ext>
          </a:extLst>
        </xdr:cNvPr>
        <xdr:cNvCxnSpPr/>
      </xdr:nvCxnSpPr>
      <xdr:spPr>
        <a:xfrm flipH="1">
          <a:off x="0" y="8524875"/>
          <a:ext cx="12944475" cy="19526"/>
        </a:xfrm>
        <a:prstGeom prst="line">
          <a:avLst/>
        </a:prstGeom>
        <a:ln w="15875">
          <a:solidFill>
            <a:srgbClr val="0A0943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23</xdr:row>
      <xdr:rowOff>174788</xdr:rowOff>
    </xdr:from>
    <xdr:to>
      <xdr:col>7</xdr:col>
      <xdr:colOff>912282</xdr:colOff>
      <xdr:row>27</xdr:row>
      <xdr:rowOff>5399</xdr:rowOff>
    </xdr:to>
    <xdr:sp macro="" textlink="">
      <xdr:nvSpPr>
        <xdr:cNvPr id="8" name="CuadroTexto 8">
          <a:extLst>
            <a:ext uri="{FF2B5EF4-FFF2-40B4-BE49-F238E27FC236}">
              <a16:creationId xmlns:a16="http://schemas.microsoft.com/office/drawing/2014/main" id="{B8C801C4-1A0B-49D2-90ED-B9FB4DB644BD}"/>
            </a:ext>
          </a:extLst>
        </xdr:cNvPr>
        <xdr:cNvSpPr txBox="1"/>
      </xdr:nvSpPr>
      <xdr:spPr>
        <a:xfrm>
          <a:off x="0" y="4556288"/>
          <a:ext cx="9980082" cy="592611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rtl="0" eaLnBrk="1" fontAlgn="auto" latinLnBrk="0" hangingPunct="1">
            <a:lnSpc>
              <a:spcPct val="8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</a:pPr>
          <a:r>
            <a:rPr lang="es-ES" sz="3600" b="0" i="0" u="none" kern="1200" spc="-150" baseline="0">
              <a:ln>
                <a:noFill/>
              </a:ln>
              <a:solidFill>
                <a:srgbClr val="0A0943"/>
              </a:solidFill>
              <a:effectLst/>
              <a:latin typeface="Archivo" pitchFamily="2" charset="77"/>
              <a:ea typeface="+mn-ea"/>
              <a:cs typeface="Archivo" pitchFamily="2" charset="77"/>
            </a:rPr>
            <a:t>RESUMEN DE IMPORT-EXPORT</a:t>
          </a:r>
        </a:p>
      </xdr:txBody>
    </xdr:sp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76201</xdr:colOff>
      <xdr:row>0</xdr:row>
      <xdr:rowOff>6132</xdr:rowOff>
    </xdr:from>
    <xdr:to>
      <xdr:col>13</xdr:col>
      <xdr:colOff>701040</xdr:colOff>
      <xdr:row>2</xdr:row>
      <xdr:rowOff>93372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D7A8529-0270-4A29-A320-8E1552569C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581901" y="6132"/>
          <a:ext cx="3672839" cy="515865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13</xdr:col>
      <xdr:colOff>732154</xdr:colOff>
      <xdr:row>34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EC9C6390-A302-4546-9856-44FB1A9B81A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77015</xdr:colOff>
      <xdr:row>0</xdr:row>
      <xdr:rowOff>0</xdr:rowOff>
    </xdr:from>
    <xdr:to>
      <xdr:col>13</xdr:col>
      <xdr:colOff>703175</xdr:colOff>
      <xdr:row>2</xdr:row>
      <xdr:rowOff>88149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CA494A8-1604-4432-B932-11969B994A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582715" y="0"/>
          <a:ext cx="3674160" cy="516774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13</xdr:col>
      <xdr:colOff>732154</xdr:colOff>
      <xdr:row>34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6493E08E-3B35-4BFC-BCB7-88701B4A1E5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76200</xdr:colOff>
      <xdr:row>0</xdr:row>
      <xdr:rowOff>1670</xdr:rowOff>
    </xdr:from>
    <xdr:to>
      <xdr:col>13</xdr:col>
      <xdr:colOff>702360</xdr:colOff>
      <xdr:row>2</xdr:row>
      <xdr:rowOff>89818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0F9728A-87C0-4CEB-9A90-EC7957D5DF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581900" y="1670"/>
          <a:ext cx="3674160" cy="516773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13</xdr:col>
      <xdr:colOff>734059</xdr:colOff>
      <xdr:row>34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C91BBC98-DC08-4A03-AA85-024CCE53D97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76200</xdr:colOff>
      <xdr:row>0</xdr:row>
      <xdr:rowOff>3843</xdr:rowOff>
    </xdr:from>
    <xdr:to>
      <xdr:col>13</xdr:col>
      <xdr:colOff>703296</xdr:colOff>
      <xdr:row>2</xdr:row>
      <xdr:rowOff>92123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D737126-5653-4A1E-9375-B423528401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581900" y="3843"/>
          <a:ext cx="3675096" cy="516905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13</xdr:col>
      <xdr:colOff>735964</xdr:colOff>
      <xdr:row>34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622B040E-71C4-4730-82EB-A5166E7CB57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76200</xdr:colOff>
      <xdr:row>0</xdr:row>
      <xdr:rowOff>1670</xdr:rowOff>
    </xdr:from>
    <xdr:to>
      <xdr:col>13</xdr:col>
      <xdr:colOff>702360</xdr:colOff>
      <xdr:row>2</xdr:row>
      <xdr:rowOff>89818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AE53FA7-FE59-409D-AE2E-ABDD6DEA26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581900" y="1670"/>
          <a:ext cx="3674160" cy="516773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13</xdr:col>
      <xdr:colOff>739774</xdr:colOff>
      <xdr:row>34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BD69408B-D553-449E-837D-14213CF908C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76200</xdr:colOff>
      <xdr:row>0</xdr:row>
      <xdr:rowOff>1670</xdr:rowOff>
    </xdr:from>
    <xdr:to>
      <xdr:col>13</xdr:col>
      <xdr:colOff>702360</xdr:colOff>
      <xdr:row>2</xdr:row>
      <xdr:rowOff>89818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2E7E3AF-ABDB-42C0-B8FC-12601324D6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581900" y="1670"/>
          <a:ext cx="3674160" cy="516773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13</xdr:col>
      <xdr:colOff>743584</xdr:colOff>
      <xdr:row>34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EF334F76-3AEA-4BF4-8256-7CB13E3F621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76200</xdr:colOff>
      <xdr:row>0</xdr:row>
      <xdr:rowOff>1670</xdr:rowOff>
    </xdr:from>
    <xdr:to>
      <xdr:col>13</xdr:col>
      <xdr:colOff>702360</xdr:colOff>
      <xdr:row>2</xdr:row>
      <xdr:rowOff>89818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8F3FDB5-12FA-4BF6-8774-2300D857E4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581900" y="1670"/>
          <a:ext cx="3674160" cy="516773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13</xdr:col>
      <xdr:colOff>739774</xdr:colOff>
      <xdr:row>34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56169AF5-77A3-4FD7-80A4-1752C69B6E0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76200</xdr:colOff>
      <xdr:row>0</xdr:row>
      <xdr:rowOff>1670</xdr:rowOff>
    </xdr:from>
    <xdr:to>
      <xdr:col>13</xdr:col>
      <xdr:colOff>702360</xdr:colOff>
      <xdr:row>2</xdr:row>
      <xdr:rowOff>89818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E018714-8F3F-430E-99D5-52EDBA302E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581900" y="1670"/>
          <a:ext cx="3674160" cy="516773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13</xdr:col>
      <xdr:colOff>739774</xdr:colOff>
      <xdr:row>34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2F6C41AD-9743-48B2-B626-0ECBE9B3265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16193</xdr:colOff>
      <xdr:row>4</xdr:row>
      <xdr:rowOff>40007</xdr:rowOff>
    </xdr:from>
    <xdr:to>
      <xdr:col>3</xdr:col>
      <xdr:colOff>46052</xdr:colOff>
      <xdr:row>6</xdr:row>
      <xdr:rowOff>99853</xdr:rowOff>
    </xdr:to>
    <xdr:sp macro="" textlink="">
      <xdr:nvSpPr>
        <xdr:cNvPr id="2" name="CuadroTexto 10">
          <a:extLst>
            <a:ext uri="{FF2B5EF4-FFF2-40B4-BE49-F238E27FC236}">
              <a16:creationId xmlns:a16="http://schemas.microsoft.com/office/drawing/2014/main" id="{24AAE02C-6F3B-4944-97A9-DFE65E13B031}"/>
            </a:ext>
          </a:extLst>
        </xdr:cNvPr>
        <xdr:cNvSpPr txBox="1"/>
      </xdr:nvSpPr>
      <xdr:spPr>
        <a:xfrm>
          <a:off x="16193" y="802007"/>
          <a:ext cx="4973334" cy="440846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lnSpc>
              <a:spcPct val="90000"/>
            </a:lnSpc>
          </a:pPr>
          <a:r>
            <a:rPr lang="es-ES" sz="1200" b="1">
              <a:solidFill>
                <a:srgbClr val="0A0943"/>
              </a:solidFill>
              <a:latin typeface="Archivo" panose="020B0503020202020B04" pitchFamily="34" charset="0"/>
              <a:cs typeface="Archivo" pitchFamily="2" charset="77"/>
            </a:rPr>
            <a:t>Dirección de Planificación y</a:t>
          </a:r>
          <a:r>
            <a:rPr lang="es-ES" sz="1200" b="1" baseline="0">
              <a:solidFill>
                <a:srgbClr val="0A0943"/>
              </a:solidFill>
              <a:latin typeface="Archivo" panose="020B0503020202020B04" pitchFamily="34" charset="0"/>
              <a:cs typeface="Archivo" pitchFamily="2" charset="77"/>
            </a:rPr>
            <a:t> Desarrollo</a:t>
          </a:r>
        </a:p>
        <a:p>
          <a:pPr>
            <a:lnSpc>
              <a:spcPct val="90000"/>
            </a:lnSpc>
          </a:pPr>
          <a:r>
            <a:rPr lang="es-ES" sz="1200" baseline="0">
              <a:solidFill>
                <a:srgbClr val="0A0943"/>
              </a:solidFill>
              <a:latin typeface="Archivo" panose="020B0503020202020B04" pitchFamily="34" charset="0"/>
              <a:cs typeface="Archivo" pitchFamily="2" charset="77"/>
            </a:rPr>
            <a:t>Departamento de Estadística</a:t>
          </a:r>
          <a:endParaRPr lang="es-ES" sz="1200">
            <a:solidFill>
              <a:srgbClr val="0A0943"/>
            </a:solidFill>
            <a:latin typeface="Archivo" panose="020B0503020202020B04" pitchFamily="34" charset="0"/>
            <a:cs typeface="Archivo" pitchFamily="2" charset="77"/>
          </a:endParaRPr>
        </a:p>
      </xdr:txBody>
    </xdr:sp>
    <xdr:clientData/>
  </xdr:twoCellAnchor>
  <xdr:twoCellAnchor>
    <xdr:from>
      <xdr:col>0</xdr:col>
      <xdr:colOff>0</xdr:colOff>
      <xdr:row>24</xdr:row>
      <xdr:rowOff>157164</xdr:rowOff>
    </xdr:from>
    <xdr:to>
      <xdr:col>6</xdr:col>
      <xdr:colOff>403436</xdr:colOff>
      <xdr:row>27</xdr:row>
      <xdr:rowOff>123176</xdr:rowOff>
    </xdr:to>
    <xdr:sp macro="" textlink="">
      <xdr:nvSpPr>
        <xdr:cNvPr id="3" name="CuadroTexto 8">
          <a:extLst>
            <a:ext uri="{FF2B5EF4-FFF2-40B4-BE49-F238E27FC236}">
              <a16:creationId xmlns:a16="http://schemas.microsoft.com/office/drawing/2014/main" id="{7AD2E72D-D8CA-4E0A-B892-49CE7BE06954}"/>
            </a:ext>
          </a:extLst>
        </xdr:cNvPr>
        <xdr:cNvSpPr txBox="1"/>
      </xdr:nvSpPr>
      <xdr:spPr>
        <a:xfrm>
          <a:off x="0" y="4729164"/>
          <a:ext cx="8442536" cy="537512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lnSpc>
              <a:spcPct val="80000"/>
            </a:lnSpc>
          </a:pPr>
          <a:r>
            <a:rPr lang="es-ES" sz="3600" spc="-150">
              <a:solidFill>
                <a:srgbClr val="0A0943"/>
              </a:solidFill>
              <a:latin typeface="Archivo" pitchFamily="2" charset="77"/>
              <a:cs typeface="Archivo" pitchFamily="2" charset="77"/>
            </a:rPr>
            <a:t>GRÁFICOS DEL TRÁFICO PORTUARIO</a:t>
          </a:r>
        </a:p>
      </xdr:txBody>
    </xdr:sp>
    <xdr:clientData/>
  </xdr:twoCellAnchor>
  <xdr:twoCellAnchor>
    <xdr:from>
      <xdr:col>0</xdr:col>
      <xdr:colOff>0</xdr:colOff>
      <xdr:row>44</xdr:row>
      <xdr:rowOff>129064</xdr:rowOff>
    </xdr:from>
    <xdr:to>
      <xdr:col>3</xdr:col>
      <xdr:colOff>10810</xdr:colOff>
      <xdr:row>46</xdr:row>
      <xdr:rowOff>33236</xdr:rowOff>
    </xdr:to>
    <xdr:sp macro="" textlink="">
      <xdr:nvSpPr>
        <xdr:cNvPr id="4" name="CuadroTexto 10">
          <a:extLst>
            <a:ext uri="{FF2B5EF4-FFF2-40B4-BE49-F238E27FC236}">
              <a16:creationId xmlns:a16="http://schemas.microsoft.com/office/drawing/2014/main" id="{C78034A2-C5CC-4A49-8859-39213E4C2F82}"/>
            </a:ext>
          </a:extLst>
        </xdr:cNvPr>
        <xdr:cNvSpPr txBox="1"/>
      </xdr:nvSpPr>
      <xdr:spPr>
        <a:xfrm>
          <a:off x="0" y="8844439"/>
          <a:ext cx="4954285" cy="285172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lnSpc>
              <a:spcPct val="90000"/>
            </a:lnSpc>
          </a:pPr>
          <a:r>
            <a:rPr lang="es-ES" sz="1050">
              <a:solidFill>
                <a:srgbClr val="0A0943"/>
              </a:solidFill>
              <a:latin typeface="Gambetta" pitchFamily="2" charset="77"/>
              <a:cs typeface="Archivo" pitchFamily="2" charset="77"/>
            </a:rPr>
            <a:t>Datos mensuales facilitados por las AA.PP., sujetos a posibles modificaciones</a:t>
          </a:r>
        </a:p>
      </xdr:txBody>
    </xdr:sp>
    <xdr:clientData/>
  </xdr:twoCellAnchor>
  <xdr:twoCellAnchor editAs="oneCell">
    <xdr:from>
      <xdr:col>6</xdr:col>
      <xdr:colOff>698490</xdr:colOff>
      <xdr:row>3</xdr:row>
      <xdr:rowOff>137159</xdr:rowOff>
    </xdr:from>
    <xdr:to>
      <xdr:col>11</xdr:col>
      <xdr:colOff>0</xdr:colOff>
      <xdr:row>6</xdr:row>
      <xdr:rowOff>172784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8957A911-C564-4E7F-AFE4-305FE1BD5A8A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737590" y="708659"/>
          <a:ext cx="4206885" cy="607125"/>
        </a:xfrm>
        <a:prstGeom prst="rect">
          <a:avLst/>
        </a:prstGeom>
      </xdr:spPr>
    </xdr:pic>
    <xdr:clientData/>
  </xdr:twoCellAnchor>
  <xdr:twoCellAnchor>
    <xdr:from>
      <xdr:col>6</xdr:col>
      <xdr:colOff>633064</xdr:colOff>
      <xdr:row>0</xdr:row>
      <xdr:rowOff>0</xdr:rowOff>
    </xdr:from>
    <xdr:to>
      <xdr:col>6</xdr:col>
      <xdr:colOff>635317</xdr:colOff>
      <xdr:row>48</xdr:row>
      <xdr:rowOff>0</xdr:rowOff>
    </xdr:to>
    <xdr:cxnSp macro="">
      <xdr:nvCxnSpPr>
        <xdr:cNvPr id="6" name="Conector recto 5">
          <a:extLst>
            <a:ext uri="{FF2B5EF4-FFF2-40B4-BE49-F238E27FC236}">
              <a16:creationId xmlns:a16="http://schemas.microsoft.com/office/drawing/2014/main" id="{019B094A-8C58-4B83-93E7-965E8A32BEDC}"/>
            </a:ext>
          </a:extLst>
        </xdr:cNvPr>
        <xdr:cNvCxnSpPr/>
      </xdr:nvCxnSpPr>
      <xdr:spPr>
        <a:xfrm flipH="1">
          <a:off x="8672164" y="0"/>
          <a:ext cx="2253" cy="9477375"/>
        </a:xfrm>
        <a:prstGeom prst="line">
          <a:avLst/>
        </a:prstGeom>
        <a:ln w="15875">
          <a:solidFill>
            <a:srgbClr val="0A0943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11907</xdr:colOff>
      <xdr:row>10</xdr:row>
      <xdr:rowOff>39528</xdr:rowOff>
    </xdr:from>
    <xdr:to>
      <xdr:col>10</xdr:col>
      <xdr:colOff>1049655</xdr:colOff>
      <xdr:row>10</xdr:row>
      <xdr:rowOff>43815</xdr:rowOff>
    </xdr:to>
    <xdr:cxnSp macro="">
      <xdr:nvCxnSpPr>
        <xdr:cNvPr id="7" name="Conector recto 6">
          <a:extLst>
            <a:ext uri="{FF2B5EF4-FFF2-40B4-BE49-F238E27FC236}">
              <a16:creationId xmlns:a16="http://schemas.microsoft.com/office/drawing/2014/main" id="{1D000855-08C7-46E4-AFC0-D5455DC4B0A3}"/>
            </a:ext>
          </a:extLst>
        </xdr:cNvPr>
        <xdr:cNvCxnSpPr/>
      </xdr:nvCxnSpPr>
      <xdr:spPr>
        <a:xfrm flipH="1" flipV="1">
          <a:off x="11907" y="1944528"/>
          <a:ext cx="12934473" cy="4287"/>
        </a:xfrm>
        <a:prstGeom prst="line">
          <a:avLst/>
        </a:prstGeom>
        <a:ln w="15875">
          <a:solidFill>
            <a:srgbClr val="0A0943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43</xdr:row>
      <xdr:rowOff>0</xdr:rowOff>
    </xdr:from>
    <xdr:to>
      <xdr:col>10</xdr:col>
      <xdr:colOff>1047750</xdr:colOff>
      <xdr:row>43</xdr:row>
      <xdr:rowOff>19526</xdr:rowOff>
    </xdr:to>
    <xdr:cxnSp macro="">
      <xdr:nvCxnSpPr>
        <xdr:cNvPr id="8" name="Conector recto 7">
          <a:extLst>
            <a:ext uri="{FF2B5EF4-FFF2-40B4-BE49-F238E27FC236}">
              <a16:creationId xmlns:a16="http://schemas.microsoft.com/office/drawing/2014/main" id="{7B9C011D-5F17-4904-8362-EE91F3431916}"/>
            </a:ext>
          </a:extLst>
        </xdr:cNvPr>
        <xdr:cNvCxnSpPr/>
      </xdr:nvCxnSpPr>
      <xdr:spPr>
        <a:xfrm flipH="1">
          <a:off x="0" y="8524875"/>
          <a:ext cx="12944475" cy="19526"/>
        </a:xfrm>
        <a:prstGeom prst="line">
          <a:avLst/>
        </a:prstGeom>
        <a:ln w="15875">
          <a:solidFill>
            <a:srgbClr val="0A0943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119744</xdr:colOff>
      <xdr:row>0</xdr:row>
      <xdr:rowOff>10886</xdr:rowOff>
    </xdr:from>
    <xdr:to>
      <xdr:col>23</xdr:col>
      <xdr:colOff>766134</xdr:colOff>
      <xdr:row>3</xdr:row>
      <xdr:rowOff>41540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2A6B005-3218-4E66-B58B-4A070E5CEF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16394" y="10886"/>
          <a:ext cx="5523190" cy="745029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7</xdr:row>
      <xdr:rowOff>0</xdr:rowOff>
    </xdr:from>
    <xdr:to>
      <xdr:col>7</xdr:col>
      <xdr:colOff>746358</xdr:colOff>
      <xdr:row>31</xdr:row>
      <xdr:rowOff>108000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10747B6-9C5E-460A-899A-8D283AEBF29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9</xdr:col>
      <xdr:colOff>0</xdr:colOff>
      <xdr:row>7</xdr:row>
      <xdr:rowOff>0</xdr:rowOff>
    </xdr:from>
    <xdr:to>
      <xdr:col>15</xdr:col>
      <xdr:colOff>746357</xdr:colOff>
      <xdr:row>31</xdr:row>
      <xdr:rowOff>108000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A4E5279C-2DF0-402D-AED1-A051419AEBA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17</xdr:col>
      <xdr:colOff>0</xdr:colOff>
      <xdr:row>7</xdr:row>
      <xdr:rowOff>0</xdr:rowOff>
    </xdr:from>
    <xdr:to>
      <xdr:col>23</xdr:col>
      <xdr:colOff>746357</xdr:colOff>
      <xdr:row>31</xdr:row>
      <xdr:rowOff>108000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37CB69BF-E5B5-484E-A490-4567706D044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</xdr:col>
      <xdr:colOff>0</xdr:colOff>
      <xdr:row>33</xdr:row>
      <xdr:rowOff>0</xdr:rowOff>
    </xdr:from>
    <xdr:to>
      <xdr:col>7</xdr:col>
      <xdr:colOff>746358</xdr:colOff>
      <xdr:row>57</xdr:row>
      <xdr:rowOff>108000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61E25E47-699E-433F-86E5-A4DA4A6569E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9</xdr:col>
      <xdr:colOff>0</xdr:colOff>
      <xdr:row>33</xdr:row>
      <xdr:rowOff>0</xdr:rowOff>
    </xdr:from>
    <xdr:to>
      <xdr:col>15</xdr:col>
      <xdr:colOff>746357</xdr:colOff>
      <xdr:row>57</xdr:row>
      <xdr:rowOff>108000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4D0A4544-5008-4690-846D-CE78EAE431C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17</xdr:col>
      <xdr:colOff>0</xdr:colOff>
      <xdr:row>33</xdr:row>
      <xdr:rowOff>0</xdr:rowOff>
    </xdr:from>
    <xdr:to>
      <xdr:col>23</xdr:col>
      <xdr:colOff>746357</xdr:colOff>
      <xdr:row>57</xdr:row>
      <xdr:rowOff>108000</xdr:rowOff>
    </xdr:to>
    <xdr:graphicFrame macro="">
      <xdr:nvGraphicFramePr>
        <xdr:cNvPr id="8" name="Gráfico 7">
          <a:extLst>
            <a:ext uri="{FF2B5EF4-FFF2-40B4-BE49-F238E27FC236}">
              <a16:creationId xmlns:a16="http://schemas.microsoft.com/office/drawing/2014/main" id="{37EB3E9C-B38C-4745-A389-B8930C3B485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117548</xdr:colOff>
      <xdr:row>0</xdr:row>
      <xdr:rowOff>0</xdr:rowOff>
    </xdr:from>
    <xdr:to>
      <xdr:col>23</xdr:col>
      <xdr:colOff>759591</xdr:colOff>
      <xdr:row>3</xdr:row>
      <xdr:rowOff>31567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2871CEB-A17C-4203-BD1F-A43495CBD7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14198" y="0"/>
          <a:ext cx="5518843" cy="745942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7</xdr:row>
      <xdr:rowOff>0</xdr:rowOff>
    </xdr:from>
    <xdr:to>
      <xdr:col>7</xdr:col>
      <xdr:colOff>746358</xdr:colOff>
      <xdr:row>31</xdr:row>
      <xdr:rowOff>108000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99748CA7-66F6-451C-B79E-01CABF3C1B6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9</xdr:col>
      <xdr:colOff>0</xdr:colOff>
      <xdr:row>7</xdr:row>
      <xdr:rowOff>0</xdr:rowOff>
    </xdr:from>
    <xdr:to>
      <xdr:col>15</xdr:col>
      <xdr:colOff>746357</xdr:colOff>
      <xdr:row>31</xdr:row>
      <xdr:rowOff>108000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D7F5E6F2-92F9-486A-934C-3631B8B429A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17</xdr:col>
      <xdr:colOff>0</xdr:colOff>
      <xdr:row>7</xdr:row>
      <xdr:rowOff>0</xdr:rowOff>
    </xdr:from>
    <xdr:to>
      <xdr:col>23</xdr:col>
      <xdr:colOff>746357</xdr:colOff>
      <xdr:row>31</xdr:row>
      <xdr:rowOff>108000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2B02ABBF-DA9F-44B1-AF28-66909CB30C3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</xdr:col>
      <xdr:colOff>0</xdr:colOff>
      <xdr:row>33</xdr:row>
      <xdr:rowOff>0</xdr:rowOff>
    </xdr:from>
    <xdr:to>
      <xdr:col>7</xdr:col>
      <xdr:colOff>746358</xdr:colOff>
      <xdr:row>57</xdr:row>
      <xdr:rowOff>108000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6FBE1016-569E-4EBD-BF95-A79506F2CFC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9</xdr:col>
      <xdr:colOff>0</xdr:colOff>
      <xdr:row>33</xdr:row>
      <xdr:rowOff>0</xdr:rowOff>
    </xdr:from>
    <xdr:to>
      <xdr:col>15</xdr:col>
      <xdr:colOff>746357</xdr:colOff>
      <xdr:row>57</xdr:row>
      <xdr:rowOff>108000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9F3A26B1-8A4A-4758-9C71-F54F3BB3C85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17</xdr:col>
      <xdr:colOff>0</xdr:colOff>
      <xdr:row>33</xdr:row>
      <xdr:rowOff>0</xdr:rowOff>
    </xdr:from>
    <xdr:to>
      <xdr:col>23</xdr:col>
      <xdr:colOff>746357</xdr:colOff>
      <xdr:row>57</xdr:row>
      <xdr:rowOff>108000</xdr:rowOff>
    </xdr:to>
    <xdr:graphicFrame macro="">
      <xdr:nvGraphicFramePr>
        <xdr:cNvPr id="8" name="Gráfico 7">
          <a:extLst>
            <a:ext uri="{FF2B5EF4-FFF2-40B4-BE49-F238E27FC236}">
              <a16:creationId xmlns:a16="http://schemas.microsoft.com/office/drawing/2014/main" id="{CA3BA86C-3350-4C3C-9018-8B336A7FEA6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116758</xdr:colOff>
      <xdr:row>0</xdr:row>
      <xdr:rowOff>0</xdr:rowOff>
    </xdr:from>
    <xdr:to>
      <xdr:col>23</xdr:col>
      <xdr:colOff>758801</xdr:colOff>
      <xdr:row>3</xdr:row>
      <xdr:rowOff>31567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E71A125-ADE5-43F6-928C-09ADE59968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13408" y="0"/>
          <a:ext cx="5518843" cy="745942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7</xdr:row>
      <xdr:rowOff>0</xdr:rowOff>
    </xdr:from>
    <xdr:to>
      <xdr:col>7</xdr:col>
      <xdr:colOff>746358</xdr:colOff>
      <xdr:row>31</xdr:row>
      <xdr:rowOff>108000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B63FA0B5-BEC9-4FDE-98B9-3DBF1CBA447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9</xdr:col>
      <xdr:colOff>0</xdr:colOff>
      <xdr:row>7</xdr:row>
      <xdr:rowOff>0</xdr:rowOff>
    </xdr:from>
    <xdr:to>
      <xdr:col>15</xdr:col>
      <xdr:colOff>746357</xdr:colOff>
      <xdr:row>31</xdr:row>
      <xdr:rowOff>108000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D464C81A-B559-413B-8132-3BBBB2F505F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17</xdr:col>
      <xdr:colOff>0</xdr:colOff>
      <xdr:row>7</xdr:row>
      <xdr:rowOff>0</xdr:rowOff>
    </xdr:from>
    <xdr:to>
      <xdr:col>23</xdr:col>
      <xdr:colOff>746357</xdr:colOff>
      <xdr:row>31</xdr:row>
      <xdr:rowOff>108000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C951BE4C-573F-4596-B4B8-43C461966CD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</xdr:col>
      <xdr:colOff>0</xdr:colOff>
      <xdr:row>33</xdr:row>
      <xdr:rowOff>0</xdr:rowOff>
    </xdr:from>
    <xdr:to>
      <xdr:col>7</xdr:col>
      <xdr:colOff>746358</xdr:colOff>
      <xdr:row>57</xdr:row>
      <xdr:rowOff>108000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60CBF240-1CF1-490B-8814-2E1D4B173AA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9</xdr:col>
      <xdr:colOff>0</xdr:colOff>
      <xdr:row>33</xdr:row>
      <xdr:rowOff>0</xdr:rowOff>
    </xdr:from>
    <xdr:to>
      <xdr:col>15</xdr:col>
      <xdr:colOff>746357</xdr:colOff>
      <xdr:row>57</xdr:row>
      <xdr:rowOff>108000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21B09441-3AE8-4309-B2F5-68FEA3074DB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17</xdr:col>
      <xdr:colOff>0</xdr:colOff>
      <xdr:row>33</xdr:row>
      <xdr:rowOff>0</xdr:rowOff>
    </xdr:from>
    <xdr:to>
      <xdr:col>23</xdr:col>
      <xdr:colOff>746357</xdr:colOff>
      <xdr:row>57</xdr:row>
      <xdr:rowOff>108000</xdr:rowOff>
    </xdr:to>
    <xdr:graphicFrame macro="">
      <xdr:nvGraphicFramePr>
        <xdr:cNvPr id="8" name="Gráfico 7">
          <a:extLst>
            <a:ext uri="{FF2B5EF4-FFF2-40B4-BE49-F238E27FC236}">
              <a16:creationId xmlns:a16="http://schemas.microsoft.com/office/drawing/2014/main" id="{012646D7-063F-4177-9353-862BE90F2C5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</xdr:wsDr>
</file>

<file path=xl/drawings/drawing4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411480</xdr:colOff>
      <xdr:row>6</xdr:row>
      <xdr:rowOff>106680</xdr:rowOff>
    </xdr:from>
    <xdr:to>
      <xdr:col>9</xdr:col>
      <xdr:colOff>205740</xdr:colOff>
      <xdr:row>31</xdr:row>
      <xdr:rowOff>55245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7B5B1AE4-EAB0-48F8-9836-DCBD4516351B}"/>
            </a:ext>
          </a:extLst>
        </xdr:cNvPr>
        <xdr:cNvSpPr>
          <a:spLocks noChangeAspect="1" noChangeArrowheads="1"/>
        </xdr:cNvSpPr>
      </xdr:nvSpPr>
      <xdr:spPr bwMode="auto">
        <a:xfrm>
          <a:off x="659130" y="1392555"/>
          <a:ext cx="5442585" cy="47110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16</xdr:col>
      <xdr:colOff>117548</xdr:colOff>
      <xdr:row>0</xdr:row>
      <xdr:rowOff>0</xdr:rowOff>
    </xdr:from>
    <xdr:to>
      <xdr:col>23</xdr:col>
      <xdr:colOff>759591</xdr:colOff>
      <xdr:row>3</xdr:row>
      <xdr:rowOff>31567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3F046B85-06A9-4225-B0DF-2351A5554B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14198" y="0"/>
          <a:ext cx="5518843" cy="745942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7</xdr:row>
      <xdr:rowOff>0</xdr:rowOff>
    </xdr:from>
    <xdr:to>
      <xdr:col>7</xdr:col>
      <xdr:colOff>746358</xdr:colOff>
      <xdr:row>31</xdr:row>
      <xdr:rowOff>108000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1C752134-4ED2-485D-8A65-626F186541F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9</xdr:col>
      <xdr:colOff>0</xdr:colOff>
      <xdr:row>7</xdr:row>
      <xdr:rowOff>0</xdr:rowOff>
    </xdr:from>
    <xdr:to>
      <xdr:col>15</xdr:col>
      <xdr:colOff>746357</xdr:colOff>
      <xdr:row>31</xdr:row>
      <xdr:rowOff>108000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4110A0EB-C535-451B-A36C-EE6A74B21D4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17</xdr:col>
      <xdr:colOff>0</xdr:colOff>
      <xdr:row>7</xdr:row>
      <xdr:rowOff>0</xdr:rowOff>
    </xdr:from>
    <xdr:to>
      <xdr:col>23</xdr:col>
      <xdr:colOff>746357</xdr:colOff>
      <xdr:row>31</xdr:row>
      <xdr:rowOff>108000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EF3D8C0F-FEDA-4249-BC9A-7700D72B7DB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</xdr:col>
      <xdr:colOff>0</xdr:colOff>
      <xdr:row>33</xdr:row>
      <xdr:rowOff>0</xdr:rowOff>
    </xdr:from>
    <xdr:to>
      <xdr:col>7</xdr:col>
      <xdr:colOff>746358</xdr:colOff>
      <xdr:row>57</xdr:row>
      <xdr:rowOff>108000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2A73502A-21AE-4129-B06A-1BCC1B631B9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9</xdr:col>
      <xdr:colOff>0</xdr:colOff>
      <xdr:row>33</xdr:row>
      <xdr:rowOff>0</xdr:rowOff>
    </xdr:from>
    <xdr:to>
      <xdr:col>15</xdr:col>
      <xdr:colOff>746357</xdr:colOff>
      <xdr:row>57</xdr:row>
      <xdr:rowOff>108000</xdr:rowOff>
    </xdr:to>
    <xdr:graphicFrame macro="">
      <xdr:nvGraphicFramePr>
        <xdr:cNvPr id="8" name="Gráfico 7">
          <a:extLst>
            <a:ext uri="{FF2B5EF4-FFF2-40B4-BE49-F238E27FC236}">
              <a16:creationId xmlns:a16="http://schemas.microsoft.com/office/drawing/2014/main" id="{68DD9102-3246-4EC9-BA50-2600DB0F2E0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17</xdr:col>
      <xdr:colOff>0</xdr:colOff>
      <xdr:row>33</xdr:row>
      <xdr:rowOff>0</xdr:rowOff>
    </xdr:from>
    <xdr:to>
      <xdr:col>23</xdr:col>
      <xdr:colOff>746357</xdr:colOff>
      <xdr:row>57</xdr:row>
      <xdr:rowOff>108000</xdr:rowOff>
    </xdr:to>
    <xdr:graphicFrame macro="">
      <xdr:nvGraphicFramePr>
        <xdr:cNvPr id="9" name="Gráfico 8">
          <a:extLst>
            <a:ext uri="{FF2B5EF4-FFF2-40B4-BE49-F238E27FC236}">
              <a16:creationId xmlns:a16="http://schemas.microsoft.com/office/drawing/2014/main" id="{D8D6746D-ED52-42A7-8F92-86F70192A2E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8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9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0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8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9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0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8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9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0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1.xml"/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2.xml"/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3.xml"/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4.xml"/><Relationship Id="rId1" Type="http://schemas.openxmlformats.org/officeDocument/2006/relationships/printerSettings" Target="../printerSettings/printerSettings4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948EA6-9F5A-4C98-AA2B-15D4C312C38B}">
  <sheetPr codeName="Hoja1">
    <pageSetUpPr fitToPage="1"/>
  </sheetPr>
  <dimension ref="A1:K51"/>
  <sheetViews>
    <sheetView tabSelected="1" zoomScale="80" zoomScaleNormal="80" workbookViewId="0"/>
  </sheetViews>
  <sheetFormatPr baseColWidth="10" defaultColWidth="11.42578125" defaultRowHeight="15" x14ac:dyDescent="0.25"/>
  <cols>
    <col min="1" max="1" width="32.85546875" customWidth="1"/>
    <col min="2" max="2" width="18.7109375" customWidth="1"/>
    <col min="3" max="3" width="22.5703125" customWidth="1"/>
    <col min="4" max="5" width="15.42578125" customWidth="1"/>
    <col min="6" max="6" width="15.5703125" customWidth="1"/>
    <col min="7" max="10" width="15.42578125" customWidth="1"/>
    <col min="11" max="11" width="11.85546875" customWidth="1"/>
  </cols>
  <sheetData>
    <row r="1" spans="1:11" x14ac:dyDescent="0.25">
      <c r="A1" s="29"/>
      <c r="B1" s="30"/>
      <c r="C1" s="30"/>
      <c r="D1" s="31"/>
      <c r="E1" s="32"/>
      <c r="F1" s="31"/>
      <c r="H1" s="33"/>
      <c r="J1" s="33"/>
      <c r="K1" s="33"/>
    </row>
    <row r="2" spans="1:11" x14ac:dyDescent="0.25">
      <c r="A2" s="34"/>
      <c r="B2" s="31"/>
      <c r="C2" s="35"/>
      <c r="D2" s="31"/>
      <c r="E2" s="34"/>
      <c r="F2" s="31"/>
      <c r="G2" s="36"/>
      <c r="H2" s="31"/>
      <c r="I2" s="36"/>
      <c r="J2" s="31"/>
      <c r="K2" s="31"/>
    </row>
    <row r="3" spans="1:11" x14ac:dyDescent="0.25">
      <c r="A3" s="34"/>
      <c r="B3" s="30"/>
      <c r="C3" s="35"/>
      <c r="D3" s="31"/>
      <c r="E3" s="36"/>
      <c r="F3" s="31"/>
      <c r="G3" s="36"/>
      <c r="H3" s="31"/>
      <c r="I3" s="36"/>
      <c r="J3" s="31"/>
      <c r="K3" s="31"/>
    </row>
    <row r="4" spans="1:11" x14ac:dyDescent="0.25">
      <c r="A4" s="34"/>
      <c r="B4" s="31"/>
      <c r="C4" s="35"/>
      <c r="D4" s="33"/>
      <c r="E4" s="37"/>
      <c r="F4" s="31"/>
      <c r="G4" s="37"/>
      <c r="H4" s="33"/>
      <c r="I4" s="37"/>
      <c r="J4" s="33"/>
      <c r="K4" s="33"/>
    </row>
    <row r="5" spans="1:11" x14ac:dyDescent="0.25">
      <c r="A5" s="34"/>
      <c r="B5" s="31"/>
      <c r="C5" s="38"/>
      <c r="D5" s="31"/>
      <c r="E5" s="36"/>
      <c r="F5" s="31"/>
      <c r="G5" s="36"/>
      <c r="H5" s="31"/>
      <c r="I5" s="36"/>
      <c r="J5" s="31"/>
      <c r="K5" s="31"/>
    </row>
    <row r="6" spans="1:11" x14ac:dyDescent="0.25">
      <c r="A6" s="34"/>
      <c r="B6" s="31"/>
      <c r="C6" s="20"/>
      <c r="D6" s="31"/>
      <c r="E6" s="36"/>
      <c r="F6" s="31"/>
      <c r="G6" s="36"/>
      <c r="H6" s="31"/>
      <c r="I6" s="36"/>
      <c r="J6" s="31"/>
      <c r="K6" s="31"/>
    </row>
    <row r="7" spans="1:11" x14ac:dyDescent="0.25">
      <c r="A7" s="34"/>
      <c r="B7" s="31"/>
      <c r="C7" s="35"/>
      <c r="D7" s="31"/>
      <c r="E7" s="35"/>
      <c r="F7" s="31"/>
      <c r="G7" s="36"/>
      <c r="H7" s="31"/>
      <c r="I7" s="36"/>
      <c r="J7" s="31"/>
      <c r="K7" s="31"/>
    </row>
    <row r="8" spans="1:11" x14ac:dyDescent="0.25">
      <c r="A8" s="34"/>
      <c r="B8" s="31"/>
      <c r="C8" s="35"/>
      <c r="D8" s="33"/>
      <c r="E8" s="39"/>
      <c r="F8" s="31"/>
      <c r="G8" s="37"/>
      <c r="H8" s="33"/>
      <c r="I8" s="37"/>
      <c r="J8" s="33"/>
      <c r="K8" s="33"/>
    </row>
    <row r="9" spans="1:11" x14ac:dyDescent="0.25">
      <c r="A9" s="34"/>
      <c r="B9" s="31"/>
      <c r="C9" s="38"/>
      <c r="D9" s="31"/>
      <c r="E9" s="35"/>
      <c r="F9" s="31"/>
      <c r="G9" s="36"/>
      <c r="H9" s="31"/>
      <c r="I9" s="36"/>
      <c r="J9" s="31"/>
      <c r="K9" s="31"/>
    </row>
    <row r="10" spans="1:11" x14ac:dyDescent="0.25">
      <c r="A10" s="34"/>
      <c r="B10" s="31"/>
      <c r="C10" s="39"/>
      <c r="D10" s="33"/>
      <c r="E10" s="39"/>
      <c r="F10" s="31"/>
      <c r="G10" s="37"/>
      <c r="H10" s="33"/>
      <c r="I10" s="37"/>
      <c r="J10" s="33"/>
      <c r="K10" s="33"/>
    </row>
    <row r="11" spans="1:11" x14ac:dyDescent="0.25">
      <c r="A11" s="31"/>
      <c r="B11" s="31"/>
      <c r="C11" s="35"/>
      <c r="D11" s="31"/>
      <c r="E11" s="35"/>
      <c r="F11" s="31"/>
      <c r="G11" s="34"/>
      <c r="H11" s="31"/>
      <c r="I11" s="36"/>
      <c r="J11" s="31"/>
      <c r="K11" s="31"/>
    </row>
    <row r="12" spans="1:11" x14ac:dyDescent="0.25">
      <c r="A12" s="29"/>
      <c r="B12" s="30"/>
      <c r="C12" s="38"/>
      <c r="D12" s="30"/>
      <c r="E12" s="38"/>
      <c r="F12" s="30"/>
      <c r="G12" s="29"/>
      <c r="H12" s="30"/>
      <c r="I12" s="40"/>
      <c r="J12" s="30"/>
      <c r="K12" s="30"/>
    </row>
    <row r="13" spans="1:11" x14ac:dyDescent="0.25">
      <c r="A13" s="34"/>
      <c r="B13" s="31"/>
      <c r="C13" s="20"/>
      <c r="D13" s="41"/>
      <c r="E13" s="20"/>
      <c r="F13" s="31"/>
      <c r="G13" s="42"/>
      <c r="H13" s="41"/>
      <c r="J13" s="41"/>
      <c r="K13" s="41"/>
    </row>
    <row r="14" spans="1:11" x14ac:dyDescent="0.25">
      <c r="A14" s="34"/>
      <c r="B14" s="31"/>
      <c r="C14" s="35"/>
      <c r="D14" s="33"/>
      <c r="E14" s="39"/>
      <c r="F14" s="31"/>
      <c r="G14" s="32"/>
      <c r="H14" s="33"/>
      <c r="I14" s="37"/>
      <c r="J14" s="33"/>
      <c r="K14" s="33"/>
    </row>
    <row r="15" spans="1:11" x14ac:dyDescent="0.25">
      <c r="A15" s="34"/>
      <c r="B15" s="31"/>
      <c r="C15" s="35"/>
      <c r="D15" s="31"/>
      <c r="E15" s="35"/>
      <c r="F15" s="31"/>
      <c r="G15" s="34"/>
      <c r="H15" s="31"/>
      <c r="I15" s="36"/>
      <c r="J15" s="31"/>
      <c r="K15" s="31"/>
    </row>
    <row r="16" spans="1:11" x14ac:dyDescent="0.25">
      <c r="A16" s="34"/>
      <c r="B16" s="31"/>
      <c r="C16" s="38"/>
      <c r="D16" s="41"/>
      <c r="E16" s="20"/>
      <c r="F16" s="31"/>
      <c r="H16" s="41"/>
      <c r="J16" s="41"/>
      <c r="K16" s="41"/>
    </row>
    <row r="17" spans="1:11" x14ac:dyDescent="0.25">
      <c r="A17" s="34"/>
      <c r="B17" s="31"/>
      <c r="C17" s="35"/>
      <c r="D17" s="33"/>
      <c r="E17" s="39"/>
      <c r="F17" s="31"/>
      <c r="G17" s="37"/>
      <c r="H17" s="33"/>
      <c r="I17" s="37"/>
      <c r="J17" s="33"/>
      <c r="K17" s="33"/>
    </row>
    <row r="18" spans="1:11" x14ac:dyDescent="0.25">
      <c r="A18" s="34"/>
      <c r="B18" s="31"/>
      <c r="C18" s="35"/>
      <c r="D18" s="31"/>
      <c r="E18" s="31"/>
      <c r="F18" s="31"/>
      <c r="G18" s="36"/>
      <c r="H18" s="31"/>
      <c r="I18" s="36"/>
      <c r="J18" s="31"/>
      <c r="K18" s="31"/>
    </row>
    <row r="19" spans="1:11" x14ac:dyDescent="0.25">
      <c r="A19" s="34"/>
      <c r="B19" s="31"/>
      <c r="C19" s="35"/>
      <c r="D19" s="30"/>
      <c r="E19" s="30"/>
      <c r="F19" s="41"/>
      <c r="H19" s="41"/>
      <c r="J19" s="41"/>
      <c r="K19" s="41"/>
    </row>
    <row r="20" spans="1:11" x14ac:dyDescent="0.25">
      <c r="A20" s="34"/>
      <c r="B20" s="31"/>
      <c r="C20" s="35"/>
      <c r="D20" s="31"/>
      <c r="E20" s="35"/>
      <c r="F20" s="31"/>
      <c r="G20" s="36"/>
      <c r="H20" s="31"/>
      <c r="I20" s="36"/>
      <c r="J20" s="31"/>
      <c r="K20" s="31"/>
    </row>
    <row r="21" spans="1:11" x14ac:dyDescent="0.25">
      <c r="A21" s="34"/>
      <c r="B21" s="31"/>
      <c r="C21" s="40"/>
      <c r="D21" s="41"/>
      <c r="E21" s="20"/>
      <c r="F21" s="41"/>
      <c r="H21" s="41"/>
      <c r="J21" s="41"/>
      <c r="K21" s="41"/>
    </row>
    <row r="22" spans="1:11" x14ac:dyDescent="0.25">
      <c r="A22" s="34"/>
      <c r="B22" s="31"/>
      <c r="C22" s="35"/>
      <c r="D22" s="31"/>
      <c r="E22" s="35"/>
      <c r="F22" s="31"/>
      <c r="G22" s="36"/>
      <c r="H22" s="31"/>
      <c r="I22" s="36"/>
      <c r="J22" s="31"/>
      <c r="K22" s="31"/>
    </row>
    <row r="23" spans="1:11" x14ac:dyDescent="0.25">
      <c r="A23" s="34"/>
      <c r="B23" s="31"/>
      <c r="C23" s="35"/>
      <c r="D23" s="41"/>
      <c r="E23" s="20"/>
      <c r="F23" s="41"/>
      <c r="H23" s="41"/>
      <c r="J23" s="41"/>
      <c r="K23" s="41"/>
    </row>
    <row r="24" spans="1:11" x14ac:dyDescent="0.25">
      <c r="A24" s="34"/>
      <c r="B24" s="31"/>
      <c r="C24" s="35"/>
      <c r="D24" s="31"/>
      <c r="E24" s="35"/>
      <c r="F24" s="31"/>
      <c r="G24" s="36"/>
      <c r="H24" s="31"/>
      <c r="I24" s="36"/>
      <c r="J24" s="31"/>
      <c r="K24" s="31"/>
    </row>
    <row r="25" spans="1:11" x14ac:dyDescent="0.25">
      <c r="A25" s="34"/>
      <c r="B25" s="31"/>
      <c r="C25" s="35"/>
      <c r="D25" s="41"/>
      <c r="E25" s="20"/>
      <c r="F25" s="41"/>
      <c r="H25" s="41"/>
      <c r="J25" s="41"/>
      <c r="K25" s="41"/>
    </row>
    <row r="26" spans="1:11" x14ac:dyDescent="0.25">
      <c r="A26" s="34"/>
      <c r="B26" s="31"/>
      <c r="C26" s="40"/>
      <c r="D26" s="33"/>
      <c r="E26" s="39"/>
      <c r="F26" s="33"/>
      <c r="G26" s="37"/>
      <c r="H26" s="33"/>
      <c r="I26" s="37"/>
      <c r="J26" s="33"/>
      <c r="K26" s="33"/>
    </row>
    <row r="27" spans="1:11" x14ac:dyDescent="0.25">
      <c r="A27" s="34"/>
      <c r="B27" s="31"/>
      <c r="C27" s="39"/>
      <c r="D27" s="31"/>
      <c r="E27" s="35"/>
      <c r="F27" s="31"/>
      <c r="G27" s="36"/>
      <c r="H27" s="31"/>
      <c r="I27" s="36"/>
      <c r="J27" s="31"/>
      <c r="K27" s="31"/>
    </row>
    <row r="28" spans="1:11" ht="39" x14ac:dyDescent="0.7">
      <c r="A28" s="43" t="s">
        <v>169</v>
      </c>
      <c r="B28" s="31"/>
      <c r="C28" s="35"/>
      <c r="D28" s="33"/>
      <c r="E28" s="39"/>
      <c r="F28" s="33"/>
      <c r="G28" s="37"/>
      <c r="H28" s="33"/>
      <c r="I28" s="37"/>
      <c r="J28" s="33"/>
      <c r="K28" s="33"/>
    </row>
    <row r="29" spans="1:11" ht="17.25" x14ac:dyDescent="0.35">
      <c r="A29" s="44"/>
      <c r="B29" s="31"/>
      <c r="C29" s="35"/>
      <c r="D29" s="31"/>
      <c r="E29" s="35"/>
      <c r="F29" s="31"/>
      <c r="G29" s="34"/>
      <c r="H29" s="31"/>
      <c r="I29" s="36"/>
      <c r="J29" s="31"/>
      <c r="K29" s="31"/>
    </row>
    <row r="30" spans="1:11" x14ac:dyDescent="0.25">
      <c r="A30" s="34"/>
      <c r="B30" s="31"/>
      <c r="C30" s="38"/>
      <c r="D30" s="30"/>
      <c r="E30" s="38"/>
      <c r="F30" s="30"/>
      <c r="G30" s="29"/>
      <c r="H30" s="30"/>
      <c r="I30" s="40"/>
      <c r="J30" s="30"/>
      <c r="K30" s="30"/>
    </row>
    <row r="31" spans="1:11" x14ac:dyDescent="0.25">
      <c r="A31" s="34"/>
      <c r="B31" s="31"/>
      <c r="C31" s="35"/>
      <c r="D31" s="41"/>
      <c r="E31" s="20"/>
      <c r="F31" s="41"/>
      <c r="G31" s="42"/>
      <c r="H31" s="41"/>
      <c r="J31" s="41"/>
      <c r="K31" s="41"/>
    </row>
    <row r="32" spans="1:11" x14ac:dyDescent="0.25">
      <c r="A32" s="34"/>
      <c r="B32" s="31"/>
      <c r="C32" s="40"/>
      <c r="D32" s="33"/>
      <c r="E32" s="39"/>
      <c r="F32" s="33"/>
      <c r="G32" s="32"/>
      <c r="H32" s="33"/>
      <c r="I32" s="37"/>
      <c r="J32" s="33"/>
      <c r="K32" s="33"/>
    </row>
    <row r="33" spans="1:11" x14ac:dyDescent="0.25">
      <c r="A33" s="34"/>
      <c r="B33" s="31"/>
      <c r="C33" s="39"/>
      <c r="D33" s="31"/>
      <c r="E33" s="35"/>
      <c r="F33" s="31"/>
      <c r="G33" s="34"/>
      <c r="H33" s="31"/>
      <c r="I33" s="36"/>
      <c r="J33" s="31"/>
      <c r="K33" s="31"/>
    </row>
    <row r="34" spans="1:11" x14ac:dyDescent="0.25">
      <c r="A34" s="34"/>
      <c r="B34" s="31"/>
      <c r="C34" s="35"/>
      <c r="D34" s="31"/>
      <c r="E34" s="35"/>
      <c r="F34" s="31"/>
      <c r="G34" s="34"/>
      <c r="H34" s="31"/>
      <c r="I34" s="36"/>
      <c r="J34" s="31"/>
      <c r="K34" s="31"/>
    </row>
    <row r="35" spans="1:11" x14ac:dyDescent="0.25">
      <c r="A35" s="34"/>
      <c r="B35" s="31"/>
      <c r="D35" s="30"/>
      <c r="E35" s="38"/>
      <c r="F35" s="30"/>
      <c r="G35" s="29"/>
      <c r="H35" s="30"/>
      <c r="I35" s="40"/>
      <c r="J35" s="30"/>
      <c r="K35" s="30"/>
    </row>
    <row r="36" spans="1:11" x14ac:dyDescent="0.25">
      <c r="A36" s="34"/>
      <c r="B36" s="31"/>
      <c r="C36" s="35"/>
      <c r="D36" s="30"/>
      <c r="E36" s="38"/>
      <c r="F36" s="31"/>
      <c r="G36" s="34"/>
      <c r="H36" s="31"/>
      <c r="I36" s="34"/>
      <c r="J36" s="31"/>
      <c r="K36" s="31"/>
    </row>
    <row r="37" spans="1:11" x14ac:dyDescent="0.25">
      <c r="A37" s="34"/>
      <c r="B37" s="31"/>
      <c r="C37" s="35"/>
      <c r="D37" s="30"/>
      <c r="E37" s="38"/>
      <c r="F37" s="30"/>
      <c r="G37" s="29"/>
      <c r="H37" s="41"/>
      <c r="I37" s="42"/>
      <c r="J37" s="41"/>
      <c r="K37" s="41"/>
    </row>
    <row r="38" spans="1:11" x14ac:dyDescent="0.25">
      <c r="A38" s="34"/>
      <c r="B38" s="31"/>
      <c r="C38" s="20"/>
      <c r="D38" s="41"/>
      <c r="E38" s="20"/>
      <c r="F38" s="41"/>
      <c r="G38" s="42"/>
      <c r="H38" s="33"/>
      <c r="I38" s="31"/>
      <c r="J38" s="31"/>
      <c r="K38" s="31"/>
    </row>
    <row r="39" spans="1:11" x14ac:dyDescent="0.25">
      <c r="A39" s="34"/>
      <c r="B39" s="31"/>
      <c r="C39" s="31"/>
      <c r="D39" s="33"/>
      <c r="E39" s="31"/>
      <c r="F39" s="31"/>
      <c r="G39" s="34"/>
      <c r="H39" s="31"/>
      <c r="I39" s="40"/>
      <c r="J39" s="30"/>
      <c r="K39" s="30"/>
    </row>
    <row r="40" spans="1:11" x14ac:dyDescent="0.25">
      <c r="A40" s="34"/>
      <c r="B40" s="31"/>
      <c r="C40" s="31"/>
      <c r="D40" s="31"/>
      <c r="E40" s="30"/>
      <c r="F40" s="30"/>
      <c r="G40" s="29"/>
      <c r="H40" s="41"/>
      <c r="J40" s="41"/>
      <c r="K40" s="41"/>
    </row>
    <row r="41" spans="1:11" x14ac:dyDescent="0.25">
      <c r="A41" s="34"/>
      <c r="B41" s="31"/>
      <c r="C41" s="41"/>
      <c r="D41" s="30"/>
      <c r="F41" s="41"/>
      <c r="G41" s="42"/>
      <c r="H41" s="31"/>
      <c r="I41" s="36"/>
      <c r="J41" s="31"/>
      <c r="K41" s="31"/>
    </row>
    <row r="42" spans="1:11" x14ac:dyDescent="0.25">
      <c r="A42" s="34"/>
      <c r="B42" s="31"/>
      <c r="C42" s="31"/>
      <c r="D42" s="31"/>
      <c r="E42" s="35"/>
      <c r="F42" s="31"/>
      <c r="G42" s="34"/>
      <c r="H42" s="31"/>
      <c r="I42" s="36"/>
      <c r="J42" s="31"/>
      <c r="K42" s="31"/>
    </row>
    <row r="43" spans="1:11" x14ac:dyDescent="0.25">
      <c r="A43" s="29"/>
      <c r="B43" s="31"/>
      <c r="C43" s="33"/>
      <c r="D43" s="39"/>
      <c r="E43" s="41"/>
      <c r="F43" s="41"/>
      <c r="G43" s="34"/>
      <c r="H43" s="31"/>
      <c r="I43" s="36"/>
      <c r="J43" s="31"/>
      <c r="K43" s="31"/>
    </row>
    <row r="44" spans="1:11" x14ac:dyDescent="0.25">
      <c r="A44" s="34"/>
      <c r="B44" s="31"/>
      <c r="C44" s="31"/>
      <c r="D44" s="35"/>
      <c r="E44" s="31"/>
      <c r="F44" s="31"/>
      <c r="G44" s="29"/>
      <c r="H44" s="30"/>
      <c r="I44" s="40"/>
      <c r="J44" s="30"/>
      <c r="K44" s="30"/>
    </row>
    <row r="45" spans="1:11" x14ac:dyDescent="0.25">
      <c r="A45" s="34"/>
      <c r="B45" s="31"/>
      <c r="C45" s="30"/>
      <c r="D45" s="38"/>
      <c r="E45" s="30"/>
      <c r="F45" s="30"/>
      <c r="G45" s="29"/>
      <c r="H45" s="31"/>
      <c r="I45" s="31"/>
      <c r="J45" s="31"/>
      <c r="K45" s="31"/>
    </row>
    <row r="46" spans="1:11" x14ac:dyDescent="0.25">
      <c r="A46" s="32"/>
      <c r="B46" s="33"/>
      <c r="C46" s="33"/>
      <c r="D46" s="39"/>
      <c r="E46" s="33"/>
      <c r="F46" s="33"/>
      <c r="G46" s="32"/>
      <c r="H46" s="33"/>
      <c r="I46" s="37"/>
      <c r="J46" s="33"/>
      <c r="K46" s="33"/>
    </row>
    <row r="47" spans="1:11" x14ac:dyDescent="0.25">
      <c r="A47" s="31"/>
      <c r="B47" s="31"/>
      <c r="C47" s="31"/>
      <c r="D47" s="35"/>
      <c r="E47" s="31"/>
      <c r="F47" s="31"/>
      <c r="G47" s="36"/>
      <c r="H47" s="31"/>
      <c r="I47" s="36"/>
      <c r="J47" s="31"/>
      <c r="K47" s="31"/>
    </row>
    <row r="48" spans="1:11" x14ac:dyDescent="0.25">
      <c r="A48" s="163"/>
      <c r="B48" s="164"/>
      <c r="C48" s="164"/>
      <c r="D48" s="39"/>
      <c r="E48" s="33"/>
      <c r="F48" s="33"/>
      <c r="G48" s="164"/>
      <c r="H48" s="164"/>
      <c r="I48" s="164"/>
      <c r="J48" s="164"/>
      <c r="K48" s="164"/>
    </row>
    <row r="51" spans="8:8" x14ac:dyDescent="0.25">
      <c r="H51" s="165"/>
    </row>
  </sheetData>
  <pageMargins left="0.62992125984252001" right="0.23622047244094499" top="0.47244094488188998" bottom="0.196850393700787" header="0.31496062992126" footer="0.15748031496063"/>
  <pageSetup paperSize="9" scale="71" orientation="landscape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AF3E49-5A9B-4FBB-94D5-073A66A2B3D5}">
  <sheetPr codeName="Hoja2">
    <pageSetUpPr fitToPage="1"/>
  </sheetPr>
  <dimension ref="B1:M34"/>
  <sheetViews>
    <sheetView workbookViewId="0"/>
  </sheetViews>
  <sheetFormatPr baseColWidth="10" defaultColWidth="8.85546875" defaultRowHeight="15" x14ac:dyDescent="0.25"/>
  <cols>
    <col min="1" max="1" width="11" customWidth="1"/>
    <col min="2" max="2" width="12.42578125" customWidth="1"/>
    <col min="3" max="3" width="12.85546875" customWidth="1"/>
    <col min="4" max="4" width="11.42578125" customWidth="1"/>
    <col min="12" max="12" width="3.28515625" customWidth="1"/>
  </cols>
  <sheetData>
    <row r="1" spans="2:13" ht="21" x14ac:dyDescent="0.35">
      <c r="E1" s="19"/>
      <c r="H1" s="14"/>
      <c r="I1" s="14"/>
      <c r="J1" s="14"/>
      <c r="K1" s="14"/>
      <c r="L1" s="14"/>
      <c r="M1" s="14"/>
    </row>
    <row r="2" spans="2:13" ht="18.75" x14ac:dyDescent="0.3">
      <c r="H2" s="13"/>
      <c r="I2" s="13"/>
      <c r="J2" s="13"/>
      <c r="K2" s="13"/>
      <c r="L2" s="13"/>
      <c r="M2" s="13"/>
    </row>
    <row r="5" spans="2:13" ht="15.75" x14ac:dyDescent="0.25">
      <c r="F5" s="25"/>
    </row>
    <row r="7" spans="2:13" ht="15.75" x14ac:dyDescent="0.25">
      <c r="B7" s="23"/>
      <c r="C7" s="23"/>
    </row>
    <row r="8" spans="2:13" ht="15.75" x14ac:dyDescent="0.25">
      <c r="B8" s="23"/>
      <c r="C8" s="23"/>
    </row>
    <row r="9" spans="2:13" ht="15.75" x14ac:dyDescent="0.25">
      <c r="B9" s="23"/>
      <c r="C9" s="23"/>
    </row>
    <row r="10" spans="2:13" ht="15.75" x14ac:dyDescent="0.25">
      <c r="B10" s="24"/>
      <c r="C10" s="24"/>
    </row>
    <row r="11" spans="2:13" ht="15.75" x14ac:dyDescent="0.25">
      <c r="B11" s="23"/>
      <c r="C11" s="23"/>
    </row>
    <row r="12" spans="2:13" ht="15.75" x14ac:dyDescent="0.25">
      <c r="B12" s="23"/>
      <c r="C12" s="23"/>
    </row>
    <row r="13" spans="2:13" ht="15.75" x14ac:dyDescent="0.25">
      <c r="B13" s="23"/>
      <c r="C13" s="23"/>
    </row>
    <row r="14" spans="2:13" ht="15.75" x14ac:dyDescent="0.25">
      <c r="B14" s="24"/>
      <c r="C14" s="24"/>
    </row>
    <row r="15" spans="2:13" ht="17.45" customHeight="1" x14ac:dyDescent="0.25">
      <c r="B15" s="23"/>
      <c r="C15" s="23"/>
    </row>
    <row r="16" spans="2:13" ht="16.149999999999999" customHeight="1" x14ac:dyDescent="0.5">
      <c r="B16" s="23"/>
      <c r="C16" s="26"/>
      <c r="G16" s="15"/>
    </row>
    <row r="17" spans="2:13" ht="17.45" customHeight="1" x14ac:dyDescent="0.35">
      <c r="B17" s="24"/>
      <c r="C17" s="24"/>
      <c r="G17" s="16"/>
    </row>
    <row r="18" spans="2:13" ht="15.75" x14ac:dyDescent="0.25">
      <c r="B18" s="23"/>
      <c r="C18" s="23"/>
    </row>
    <row r="19" spans="2:13" ht="15.75" x14ac:dyDescent="0.25">
      <c r="B19" s="23"/>
      <c r="C19" s="23"/>
    </row>
    <row r="20" spans="2:13" ht="15.75" x14ac:dyDescent="0.25">
      <c r="B20" s="24"/>
      <c r="C20" s="24"/>
    </row>
    <row r="21" spans="2:13" ht="15.75" x14ac:dyDescent="0.25">
      <c r="B21" s="23"/>
      <c r="C21" s="23"/>
    </row>
    <row r="22" spans="2:13" ht="15.75" x14ac:dyDescent="0.25">
      <c r="B22" s="24"/>
      <c r="C22" s="24"/>
    </row>
    <row r="23" spans="2:13" ht="15.75" x14ac:dyDescent="0.25">
      <c r="B23" s="23"/>
      <c r="C23" s="23"/>
    </row>
    <row r="24" spans="2:13" ht="15.75" x14ac:dyDescent="0.25">
      <c r="B24" s="24"/>
      <c r="C24" s="24"/>
    </row>
    <row r="25" spans="2:13" ht="15.75" x14ac:dyDescent="0.25">
      <c r="B25" s="24"/>
      <c r="C25" s="24"/>
    </row>
    <row r="26" spans="2:13" ht="15.75" x14ac:dyDescent="0.25">
      <c r="B26" s="24"/>
      <c r="C26" s="24"/>
    </row>
    <row r="27" spans="2:13" ht="15.75" x14ac:dyDescent="0.25">
      <c r="B27" s="24"/>
      <c r="C27" s="24"/>
    </row>
    <row r="28" spans="2:13" ht="15.75" x14ac:dyDescent="0.25">
      <c r="B28" s="23"/>
      <c r="C28" s="23"/>
    </row>
    <row r="29" spans="2:13" ht="15.75" x14ac:dyDescent="0.25">
      <c r="B29" s="24"/>
      <c r="C29" s="24"/>
      <c r="M29" s="22"/>
    </row>
    <row r="30" spans="2:13" ht="15.75" x14ac:dyDescent="0.25">
      <c r="B30" s="23"/>
      <c r="C30" s="23"/>
    </row>
    <row r="31" spans="2:13" ht="15.75" x14ac:dyDescent="0.25">
      <c r="B31" s="23"/>
      <c r="C31" s="23"/>
    </row>
    <row r="32" spans="2:13" ht="15.75" x14ac:dyDescent="0.25">
      <c r="B32" s="23"/>
      <c r="C32" s="23"/>
    </row>
    <row r="33" spans="2:3" ht="15.75" x14ac:dyDescent="0.25">
      <c r="B33" s="24"/>
      <c r="C33" s="24"/>
    </row>
    <row r="34" spans="2:3" ht="15.75" x14ac:dyDescent="0.25">
      <c r="B34" s="24"/>
      <c r="C34" s="24"/>
    </row>
  </sheetData>
  <mergeCells count="2">
    <mergeCell ref="H1:M1"/>
    <mergeCell ref="H2:M2"/>
  </mergeCells>
  <pageMargins left="0.70866141732283505" right="0.70866141732283505" top="0.74803149606299202" bottom="0.74803149606299202" header="0.31496062992126" footer="0.31496062992126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07E9E0-79F6-4C19-AFA3-2BC7BACD3B0B}">
  <sheetPr codeName="Hoja3">
    <pageSetUpPr fitToPage="1"/>
  </sheetPr>
  <dimension ref="A1:O39"/>
  <sheetViews>
    <sheetView workbookViewId="0"/>
  </sheetViews>
  <sheetFormatPr baseColWidth="10" defaultColWidth="8.85546875" defaultRowHeight="15" x14ac:dyDescent="0.25"/>
  <cols>
    <col min="1" max="1" width="32.85546875" customWidth="1"/>
    <col min="2" max="2" width="18.7109375" customWidth="1"/>
    <col min="3" max="3" width="22.5703125" customWidth="1"/>
    <col min="4" max="8" width="15.42578125" customWidth="1"/>
    <col min="9" max="9" width="11.85546875" customWidth="1"/>
    <col min="10" max="10" width="10.5703125" customWidth="1"/>
    <col min="11" max="11" width="11.140625" customWidth="1"/>
  </cols>
  <sheetData>
    <row r="1" spans="1:15" ht="19.149999999999999" customHeight="1" x14ac:dyDescent="0.35">
      <c r="A1" s="46" t="s">
        <v>20</v>
      </c>
      <c r="B1" s="27"/>
      <c r="C1" s="27"/>
      <c r="D1" s="27"/>
      <c r="E1" s="19"/>
      <c r="G1" s="18"/>
      <c r="H1" s="18"/>
      <c r="I1" s="18"/>
      <c r="J1" s="28"/>
      <c r="K1" s="28"/>
      <c r="L1" s="18"/>
    </row>
    <row r="2" spans="1:15" ht="15" customHeight="1" x14ac:dyDescent="0.3">
      <c r="A2" s="27"/>
      <c r="B2" s="27"/>
      <c r="C2" s="27"/>
      <c r="D2" s="27"/>
      <c r="E2" s="27"/>
      <c r="F2" s="27"/>
      <c r="G2" s="27"/>
      <c r="H2" s="27"/>
      <c r="I2" s="27"/>
      <c r="J2" s="27"/>
      <c r="K2" s="27"/>
      <c r="L2" s="17"/>
    </row>
    <row r="3" spans="1:15" ht="15" customHeight="1" x14ac:dyDescent="0.3">
      <c r="A3" s="27"/>
      <c r="B3" s="27"/>
      <c r="C3" s="27"/>
      <c r="D3" s="27"/>
      <c r="E3" s="27"/>
      <c r="F3" s="27"/>
      <c r="G3" s="27"/>
      <c r="H3" s="27"/>
      <c r="I3" s="27"/>
      <c r="J3" s="27"/>
      <c r="K3" s="27"/>
      <c r="L3" s="17"/>
    </row>
    <row r="4" spans="1:15" ht="15" customHeight="1" x14ac:dyDescent="0.25">
      <c r="A4" s="45" t="s">
        <v>19</v>
      </c>
      <c r="B4" s="27"/>
      <c r="C4" s="27"/>
      <c r="D4" s="27"/>
      <c r="E4" s="27"/>
      <c r="F4" s="27"/>
      <c r="G4" s="27"/>
      <c r="H4" s="47"/>
      <c r="I4" s="48" t="s">
        <v>172</v>
      </c>
      <c r="J4" s="27"/>
      <c r="K4" s="27"/>
    </row>
    <row r="5" spans="1:15" ht="15" customHeight="1" x14ac:dyDescent="0.25">
      <c r="A5" s="10" t="s">
        <v>15</v>
      </c>
      <c r="B5" s="10"/>
      <c r="C5" s="10"/>
      <c r="D5" s="12" t="s">
        <v>159</v>
      </c>
      <c r="E5" s="12"/>
      <c r="F5" s="11" t="s">
        <v>0</v>
      </c>
      <c r="G5" s="11"/>
      <c r="H5" s="12" t="s">
        <v>12</v>
      </c>
      <c r="I5" s="12"/>
      <c r="J5" s="51"/>
      <c r="K5" s="21"/>
    </row>
    <row r="6" spans="1:15" ht="15" customHeight="1" x14ac:dyDescent="0.25">
      <c r="A6" s="10"/>
      <c r="B6" s="10"/>
      <c r="C6" s="10"/>
      <c r="D6" s="178">
        <v>2023</v>
      </c>
      <c r="E6" s="178">
        <v>2024</v>
      </c>
      <c r="F6" s="178">
        <v>2023</v>
      </c>
      <c r="G6" s="178">
        <v>2024</v>
      </c>
      <c r="H6" s="178" t="s">
        <v>13</v>
      </c>
      <c r="I6" s="184" t="s">
        <v>14</v>
      </c>
      <c r="J6" s="180"/>
      <c r="K6" s="27"/>
    </row>
    <row r="7" spans="1:15" ht="15" customHeight="1" x14ac:dyDescent="0.25">
      <c r="A7" s="8" t="s">
        <v>16</v>
      </c>
      <c r="B7" s="169" t="s">
        <v>21</v>
      </c>
      <c r="C7" s="162" t="s">
        <v>2</v>
      </c>
      <c r="D7" s="67" cm="1">
        <f t="array" ref="D7:G7">Líquidos!B35:E35</f>
        <v>13440606</v>
      </c>
      <c r="E7" s="67">
        <v>14802249</v>
      </c>
      <c r="F7" s="67">
        <v>87820515</v>
      </c>
      <c r="G7" s="67">
        <v>91894019</v>
      </c>
      <c r="H7" s="179">
        <f>G7-F7</f>
        <v>4073504</v>
      </c>
      <c r="I7" s="156">
        <f>((G7*100/F7)-100)</f>
        <v>4.6384423958342751</v>
      </c>
      <c r="J7" s="185"/>
      <c r="K7" s="27"/>
    </row>
    <row r="8" spans="1:15" ht="15" customHeight="1" x14ac:dyDescent="0.25">
      <c r="A8" s="8"/>
      <c r="B8" s="56" t="s">
        <v>22</v>
      </c>
      <c r="C8" s="56" t="s">
        <v>2</v>
      </c>
      <c r="D8" s="67" cm="1">
        <f t="array" ref="D8:G8">Sólidos!B35:E35</f>
        <v>8485643</v>
      </c>
      <c r="E8" s="67">
        <v>6860670</v>
      </c>
      <c r="F8" s="69">
        <v>47186417</v>
      </c>
      <c r="G8" s="67">
        <v>41961047</v>
      </c>
      <c r="H8" s="61">
        <f t="shared" ref="H8:H18" si="0">G8-F8</f>
        <v>-5225370</v>
      </c>
      <c r="I8" s="155">
        <f>((G8*100/F8)-100)</f>
        <v>-11.073885944762452</v>
      </c>
      <c r="J8" s="51"/>
      <c r="K8" s="27"/>
    </row>
    <row r="9" spans="1:15" ht="15" customHeight="1" x14ac:dyDescent="0.25">
      <c r="A9" s="8"/>
      <c r="B9" s="9" t="s">
        <v>23</v>
      </c>
      <c r="C9" s="57" t="s">
        <v>2</v>
      </c>
      <c r="D9" s="67" cm="1">
        <f t="array" ref="D9:G9">'Mercancía general'!B35:E35</f>
        <v>22612159</v>
      </c>
      <c r="E9" s="80">
        <v>24183859</v>
      </c>
      <c r="F9" s="67">
        <v>131755341</v>
      </c>
      <c r="G9" s="81">
        <v>142083246</v>
      </c>
      <c r="H9" s="61">
        <f t="shared" si="0"/>
        <v>10327905</v>
      </c>
      <c r="I9" s="156">
        <f t="shared" ref="I9:I30" si="1">((G9*100/F9)-100)</f>
        <v>7.8386993055560481</v>
      </c>
      <c r="J9" s="51"/>
      <c r="K9" s="27"/>
    </row>
    <row r="10" spans="1:15" ht="15" customHeight="1" x14ac:dyDescent="0.25">
      <c r="A10" s="8"/>
      <c r="B10" s="9"/>
      <c r="C10" s="50" t="s">
        <v>24</v>
      </c>
      <c r="D10" s="70" cm="1">
        <f t="array" ref="D10:G10">'Mercancías contenedores'!B35:E35</f>
        <v>14998647</v>
      </c>
      <c r="E10" s="70">
        <v>16962043</v>
      </c>
      <c r="F10" s="82">
        <v>88588957</v>
      </c>
      <c r="G10" s="70">
        <v>98301630</v>
      </c>
      <c r="H10" s="62">
        <f t="shared" si="0"/>
        <v>9712673</v>
      </c>
      <c r="I10" s="157">
        <f t="shared" si="1"/>
        <v>10.963751384949703</v>
      </c>
      <c r="J10" s="51"/>
      <c r="K10" s="27"/>
    </row>
    <row r="11" spans="1:15" ht="15" customHeight="1" x14ac:dyDescent="0.25">
      <c r="A11" s="8"/>
      <c r="B11" s="9"/>
      <c r="C11" s="50" t="s">
        <v>25</v>
      </c>
      <c r="D11" s="83">
        <f>D9-D10</f>
        <v>7613512</v>
      </c>
      <c r="E11" s="83">
        <f t="shared" ref="E11:G11" si="2">E9-E10</f>
        <v>7221816</v>
      </c>
      <c r="F11" s="84">
        <f t="shared" si="2"/>
        <v>43166384</v>
      </c>
      <c r="G11" s="85">
        <f t="shared" si="2"/>
        <v>43781616</v>
      </c>
      <c r="H11" s="62">
        <f t="shared" si="0"/>
        <v>615232</v>
      </c>
      <c r="I11" s="158">
        <f t="shared" si="1"/>
        <v>1.4252572094062828</v>
      </c>
      <c r="J11" s="51"/>
      <c r="K11" s="27"/>
    </row>
    <row r="12" spans="1:15" ht="15" customHeight="1" x14ac:dyDescent="0.25">
      <c r="A12" s="8"/>
      <c r="B12" s="54"/>
      <c r="C12" s="55" t="s">
        <v>26</v>
      </c>
      <c r="D12" s="63">
        <f>SUM(D7,D8,D9)</f>
        <v>44538408</v>
      </c>
      <c r="E12" s="63">
        <f>SUM(E7,E8,E9)</f>
        <v>45846778</v>
      </c>
      <c r="F12" s="63">
        <f>SUM(F7,F8,F9)</f>
        <v>266762273</v>
      </c>
      <c r="G12" s="63">
        <f>SUM(G7,G8,G9)</f>
        <v>275938312</v>
      </c>
      <c r="H12" s="64">
        <f t="shared" si="0"/>
        <v>9176039</v>
      </c>
      <c r="I12" s="159">
        <f t="shared" si="1"/>
        <v>3.4397813816798646</v>
      </c>
      <c r="J12" s="51"/>
      <c r="K12" s="27"/>
    </row>
    <row r="13" spans="1:15" ht="15" customHeight="1" x14ac:dyDescent="0.25">
      <c r="A13" s="7" t="s">
        <v>17</v>
      </c>
      <c r="B13" s="56" t="s">
        <v>27</v>
      </c>
      <c r="C13" s="57" t="s">
        <v>2</v>
      </c>
      <c r="D13" s="65" cm="1">
        <f t="array" ref="D13:G13">Pesca!B35:E35</f>
        <v>14319.681999999997</v>
      </c>
      <c r="E13" s="66">
        <v>13386.249</v>
      </c>
      <c r="F13" s="67">
        <v>70635.928999999989</v>
      </c>
      <c r="G13" s="68">
        <v>67365.201000000001</v>
      </c>
      <c r="H13" s="67">
        <f>G13-F13</f>
        <v>-3270.7279999999882</v>
      </c>
      <c r="I13" s="160">
        <f t="shared" si="1"/>
        <v>-4.6304027515515429</v>
      </c>
      <c r="J13" s="52"/>
      <c r="K13" s="27"/>
    </row>
    <row r="14" spans="1:15" ht="15" customHeight="1" x14ac:dyDescent="0.25">
      <c r="A14" s="7"/>
      <c r="B14" s="9" t="s">
        <v>28</v>
      </c>
      <c r="C14" s="57" t="s">
        <v>2</v>
      </c>
      <c r="D14" s="69" cm="1">
        <f t="array" ref="D14:G14">Avituallamiento!B35:E35</f>
        <v>888806</v>
      </c>
      <c r="E14" s="67">
        <v>991490</v>
      </c>
      <c r="F14" s="67">
        <v>5428603</v>
      </c>
      <c r="G14" s="66">
        <v>5832827</v>
      </c>
      <c r="H14" s="67">
        <f>G14-F14</f>
        <v>404224</v>
      </c>
      <c r="I14" s="156">
        <f t="shared" si="1"/>
        <v>7.4461882734839833</v>
      </c>
      <c r="J14" s="27"/>
      <c r="K14" s="27"/>
    </row>
    <row r="15" spans="1:15" ht="15" customHeight="1" x14ac:dyDescent="0.25">
      <c r="A15" s="7"/>
      <c r="B15" s="9"/>
      <c r="C15" s="50" t="s">
        <v>29</v>
      </c>
      <c r="D15" s="70" cm="1">
        <f t="array" ref="D15:G15">'Avi. combustibles'!B35:E35</f>
        <v>721052</v>
      </c>
      <c r="E15" s="71">
        <v>820032</v>
      </c>
      <c r="F15" s="72">
        <v>4480510</v>
      </c>
      <c r="G15" s="72">
        <v>4918726</v>
      </c>
      <c r="H15" s="70">
        <f>G15-F15</f>
        <v>438216</v>
      </c>
      <c r="I15" s="161">
        <f t="shared" si="1"/>
        <v>9.7804937384360215</v>
      </c>
      <c r="J15" s="27"/>
      <c r="K15" s="27"/>
      <c r="L15" s="53"/>
      <c r="O15" s="53"/>
    </row>
    <row r="16" spans="1:15" ht="15" customHeight="1" x14ac:dyDescent="0.25">
      <c r="A16" s="7"/>
      <c r="B16" s="56" t="s">
        <v>30</v>
      </c>
      <c r="C16" s="57" t="s">
        <v>2</v>
      </c>
      <c r="D16" s="73" cm="1">
        <f t="array" ref="D16:G16">'Tráfico interior'!B35:E35</f>
        <v>359452</v>
      </c>
      <c r="E16" s="74">
        <v>299376</v>
      </c>
      <c r="F16" s="65">
        <v>1826959</v>
      </c>
      <c r="G16" s="66">
        <v>1876443</v>
      </c>
      <c r="H16" s="67">
        <f>G16-F16</f>
        <v>49484</v>
      </c>
      <c r="I16" s="155">
        <f t="shared" si="1"/>
        <v>2.7085446361959953</v>
      </c>
      <c r="J16" s="27"/>
      <c r="K16" s="27"/>
    </row>
    <row r="17" spans="1:14" ht="15" customHeight="1" x14ac:dyDescent="0.25">
      <c r="A17" s="7"/>
      <c r="B17" s="59"/>
      <c r="C17" s="59" t="s">
        <v>26</v>
      </c>
      <c r="D17" s="171">
        <f>SUM(D13,D14,D16)</f>
        <v>1262577.682</v>
      </c>
      <c r="E17" s="172">
        <f t="shared" ref="E17:G17" si="3">SUM(E13,E14,E16)</f>
        <v>1304252.2489999998</v>
      </c>
      <c r="F17" s="172">
        <f t="shared" si="3"/>
        <v>7326197.9289999995</v>
      </c>
      <c r="G17" s="172">
        <f t="shared" si="3"/>
        <v>7776635.2010000004</v>
      </c>
      <c r="H17" s="173">
        <f>G17-F17</f>
        <v>450437.27200000081</v>
      </c>
      <c r="I17" s="159">
        <f t="shared" si="1"/>
        <v>6.1483088003531918</v>
      </c>
      <c r="J17" s="27"/>
      <c r="K17" s="27"/>
    </row>
    <row r="18" spans="1:14" ht="15" customHeight="1" x14ac:dyDescent="0.25">
      <c r="A18" s="6" t="s">
        <v>31</v>
      </c>
      <c r="B18" s="6"/>
      <c r="C18" s="6"/>
      <c r="D18" s="167">
        <f>D12+D17</f>
        <v>45800985.681999996</v>
      </c>
      <c r="E18" s="186">
        <f>E12+E17</f>
        <v>47151030.248999998</v>
      </c>
      <c r="F18" s="186">
        <f>F12+F17</f>
        <v>274088470.92900002</v>
      </c>
      <c r="G18" s="186">
        <f>G12+G17</f>
        <v>283714947.20099998</v>
      </c>
      <c r="H18" s="188">
        <f t="shared" si="0"/>
        <v>9626476.2719999552</v>
      </c>
      <c r="I18" s="187">
        <f t="shared" si="1"/>
        <v>3.5121784726558616</v>
      </c>
      <c r="J18" s="51"/>
      <c r="K18" s="27"/>
    </row>
    <row r="19" spans="1:14" ht="15" customHeight="1" x14ac:dyDescent="0.25">
      <c r="A19" s="175"/>
      <c r="B19" s="177"/>
      <c r="C19" s="174"/>
      <c r="D19" s="176"/>
      <c r="E19" s="181"/>
      <c r="F19" s="182"/>
      <c r="G19" s="182"/>
      <c r="H19" s="183"/>
      <c r="I19" s="183"/>
      <c r="J19" s="51"/>
      <c r="K19" s="27"/>
      <c r="N19" s="53"/>
    </row>
    <row r="20" spans="1:14" ht="15" customHeight="1" x14ac:dyDescent="0.25">
      <c r="A20" s="5" t="s">
        <v>50</v>
      </c>
      <c r="B20" s="9" t="s">
        <v>32</v>
      </c>
      <c r="C20" s="56" t="s">
        <v>2</v>
      </c>
      <c r="D20" s="67" cm="1">
        <f t="array" ref="D20:G20">'Mercancías tránsito'!B35:E35</f>
        <v>11746941</v>
      </c>
      <c r="E20" s="67">
        <v>13549373</v>
      </c>
      <c r="F20" s="67">
        <v>72518965</v>
      </c>
      <c r="G20" s="67">
        <v>77184556</v>
      </c>
      <c r="H20" s="75">
        <f>G20-F20</f>
        <v>4665591</v>
      </c>
      <c r="I20" s="76">
        <f t="shared" si="1"/>
        <v>6.4336149860936445</v>
      </c>
      <c r="J20" s="27"/>
      <c r="K20" s="27"/>
      <c r="L20" s="27"/>
      <c r="M20" s="27"/>
    </row>
    <row r="21" spans="1:14" ht="15" customHeight="1" x14ac:dyDescent="0.25">
      <c r="A21" s="5"/>
      <c r="B21" s="9"/>
      <c r="C21" s="49" t="s">
        <v>24</v>
      </c>
      <c r="D21" s="77" cm="1">
        <f t="array" ref="D21:G21">'Mercan. contene. tránsito'!B35:E35</f>
        <v>8793107</v>
      </c>
      <c r="E21" s="77">
        <v>10588049</v>
      </c>
      <c r="F21" s="77">
        <v>52232258</v>
      </c>
      <c r="G21" s="77">
        <v>61134669</v>
      </c>
      <c r="H21" s="78">
        <f>G21-F21</f>
        <v>8902411</v>
      </c>
      <c r="I21" s="79">
        <f t="shared" si="1"/>
        <v>17.043894598621407</v>
      </c>
      <c r="J21" s="27"/>
      <c r="K21" s="27"/>
      <c r="L21" s="27"/>
      <c r="M21" s="27"/>
    </row>
    <row r="22" spans="1:14" ht="15" customHeight="1" x14ac:dyDescent="0.25">
      <c r="A22" s="5"/>
      <c r="B22" s="9" t="s">
        <v>33</v>
      </c>
      <c r="C22" s="56" t="s">
        <v>34</v>
      </c>
      <c r="D22" s="67" cm="1">
        <f t="array" ref="D22:G22">'Ro-Ro'!B35:E35</f>
        <v>6536969</v>
      </c>
      <c r="E22" s="67">
        <v>6171072</v>
      </c>
      <c r="F22" s="67">
        <v>37076616</v>
      </c>
      <c r="G22" s="67">
        <v>37277985</v>
      </c>
      <c r="H22" s="75">
        <f t="shared" ref="H22:H30" si="4">G22-F22</f>
        <v>201369</v>
      </c>
      <c r="I22" s="76">
        <f t="shared" si="1"/>
        <v>0.54311590895997597</v>
      </c>
      <c r="J22" s="27"/>
      <c r="K22" s="27"/>
      <c r="L22" s="27"/>
      <c r="M22" s="27"/>
    </row>
    <row r="23" spans="1:14" ht="15" customHeight="1" x14ac:dyDescent="0.25">
      <c r="A23" s="5"/>
      <c r="B23" s="9"/>
      <c r="C23" s="58" t="s">
        <v>35</v>
      </c>
      <c r="D23" s="77" cm="1">
        <f t="array" ref="D23:G23">'Ro-Ro UTIS'!B35:E35</f>
        <v>274673</v>
      </c>
      <c r="E23" s="77">
        <v>263839</v>
      </c>
      <c r="F23" s="77">
        <v>1527785</v>
      </c>
      <c r="G23" s="77">
        <v>1588854</v>
      </c>
      <c r="H23" s="78">
        <f t="shared" si="4"/>
        <v>61069</v>
      </c>
      <c r="I23" s="79">
        <f t="shared" si="1"/>
        <v>3.9972247403921415</v>
      </c>
      <c r="J23" s="27"/>
      <c r="K23" s="27"/>
      <c r="L23" s="27"/>
      <c r="M23" s="27"/>
    </row>
    <row r="24" spans="1:14" ht="15" customHeight="1" x14ac:dyDescent="0.25">
      <c r="A24" s="5"/>
      <c r="B24" s="9" t="s">
        <v>36</v>
      </c>
      <c r="C24" s="56" t="s">
        <v>2</v>
      </c>
      <c r="D24" s="67" cm="1">
        <f t="array" ref="D24:G24">TEUS!B35:E35</f>
        <v>1382848.25</v>
      </c>
      <c r="E24" s="67">
        <v>1600019.5</v>
      </c>
      <c r="F24" s="67">
        <v>8091272.25</v>
      </c>
      <c r="G24" s="67">
        <v>9141339</v>
      </c>
      <c r="H24" s="75">
        <f t="shared" si="4"/>
        <v>1050066.75</v>
      </c>
      <c r="I24" s="76">
        <f t="shared" si="1"/>
        <v>12.977770584842204</v>
      </c>
      <c r="J24" s="27"/>
      <c r="K24" s="27"/>
      <c r="L24" s="27"/>
      <c r="M24" s="27"/>
    </row>
    <row r="25" spans="1:14" ht="15" customHeight="1" x14ac:dyDescent="0.25">
      <c r="A25" s="5"/>
      <c r="B25" s="9"/>
      <c r="C25" s="49" t="s">
        <v>40</v>
      </c>
      <c r="D25" s="77" cm="1">
        <f t="array" ref="D25:G25">'TEUS tránsito'!B35:E35</f>
        <v>703257</v>
      </c>
      <c r="E25" s="77">
        <v>879399.5</v>
      </c>
      <c r="F25" s="77">
        <v>4125798.75</v>
      </c>
      <c r="G25" s="77">
        <v>4967527.75</v>
      </c>
      <c r="H25" s="78">
        <f t="shared" si="4"/>
        <v>841729</v>
      </c>
      <c r="I25" s="79">
        <f t="shared" si="1"/>
        <v>20.401601023316999</v>
      </c>
      <c r="J25" s="27"/>
      <c r="K25" s="27"/>
      <c r="L25" s="27"/>
      <c r="M25" s="27"/>
    </row>
    <row r="26" spans="1:14" ht="15" customHeight="1" x14ac:dyDescent="0.25">
      <c r="A26" s="5"/>
      <c r="B26" s="9"/>
      <c r="C26" s="49" t="s">
        <v>41</v>
      </c>
      <c r="D26" s="77" cm="1">
        <f t="array" ref="D26:G26">'TEUS nacional'!B35:E35</f>
        <v>174657.25</v>
      </c>
      <c r="E26" s="77">
        <v>174317.75</v>
      </c>
      <c r="F26" s="77">
        <v>1024858.75</v>
      </c>
      <c r="G26" s="77">
        <v>1052215</v>
      </c>
      <c r="H26" s="78">
        <f t="shared" si="4"/>
        <v>27356.25</v>
      </c>
      <c r="I26" s="79">
        <f t="shared" si="1"/>
        <v>2.6692702774894599</v>
      </c>
      <c r="J26" s="27"/>
      <c r="K26" s="27"/>
      <c r="L26" s="27"/>
      <c r="M26" s="27"/>
    </row>
    <row r="27" spans="1:14" ht="15" customHeight="1" x14ac:dyDescent="0.25">
      <c r="A27" s="5"/>
      <c r="B27" s="9"/>
      <c r="C27" s="49" t="s">
        <v>42</v>
      </c>
      <c r="D27" s="77" cm="1">
        <f t="array" ref="D27:G27">'TEUS exterior'!B35:E35</f>
        <v>504934</v>
      </c>
      <c r="E27" s="77">
        <v>546302.25</v>
      </c>
      <c r="F27" s="77">
        <v>2940614.75</v>
      </c>
      <c r="G27" s="77">
        <v>3121596.25</v>
      </c>
      <c r="H27" s="78">
        <f t="shared" si="4"/>
        <v>180981.5</v>
      </c>
      <c r="I27" s="79">
        <f t="shared" si="1"/>
        <v>6.1545464260491798</v>
      </c>
      <c r="J27" s="27"/>
      <c r="K27" s="27"/>
      <c r="L27" s="27"/>
      <c r="M27" s="27"/>
    </row>
    <row r="28" spans="1:14" ht="15" customHeight="1" x14ac:dyDescent="0.25">
      <c r="A28" s="5"/>
      <c r="B28" s="9" t="s">
        <v>37</v>
      </c>
      <c r="C28" s="56" t="s">
        <v>43</v>
      </c>
      <c r="D28" s="67" cm="1">
        <f t="array" ref="D28:G28">'Buques número'!B35:E35</f>
        <v>15330</v>
      </c>
      <c r="E28" s="67">
        <v>14892</v>
      </c>
      <c r="F28" s="67">
        <v>77393</v>
      </c>
      <c r="G28" s="67">
        <v>78775</v>
      </c>
      <c r="H28" s="75">
        <f t="shared" si="4"/>
        <v>1382</v>
      </c>
      <c r="I28" s="76">
        <f t="shared" si="1"/>
        <v>1.7856912123835542</v>
      </c>
      <c r="J28" s="27"/>
      <c r="K28" s="27"/>
      <c r="L28" s="27"/>
      <c r="M28" s="27"/>
    </row>
    <row r="29" spans="1:14" ht="15" customHeight="1" x14ac:dyDescent="0.25">
      <c r="A29" s="5"/>
      <c r="B29" s="9"/>
      <c r="C29" s="56" t="s">
        <v>44</v>
      </c>
      <c r="D29" s="67" cm="1">
        <f t="array" ref="D29:G29">'Buques GT'!B35:E35</f>
        <v>224524993</v>
      </c>
      <c r="E29" s="67">
        <v>229563306</v>
      </c>
      <c r="F29" s="67">
        <v>1255005194</v>
      </c>
      <c r="G29" s="67">
        <v>1305170522</v>
      </c>
      <c r="H29" s="75">
        <f t="shared" si="4"/>
        <v>50165328</v>
      </c>
      <c r="I29" s="76">
        <f t="shared" si="1"/>
        <v>3.9972207477573249</v>
      </c>
      <c r="J29" s="27"/>
      <c r="K29" s="27"/>
      <c r="L29" s="27"/>
      <c r="M29" s="27"/>
    </row>
    <row r="30" spans="1:14" ht="15" customHeight="1" x14ac:dyDescent="0.25">
      <c r="A30" s="5"/>
      <c r="B30" s="9"/>
      <c r="C30" s="49" t="s">
        <v>45</v>
      </c>
      <c r="D30" s="77" cm="1">
        <f t="array" ref="D30:G30">Cruceros!B35:E35</f>
        <v>313</v>
      </c>
      <c r="E30" s="77">
        <v>344</v>
      </c>
      <c r="F30" s="77">
        <v>2074</v>
      </c>
      <c r="G30" s="77">
        <v>2005</v>
      </c>
      <c r="H30" s="78">
        <f t="shared" si="4"/>
        <v>-69</v>
      </c>
      <c r="I30" s="79">
        <f t="shared" si="1"/>
        <v>-3.3269045323047237</v>
      </c>
      <c r="J30" s="27"/>
      <c r="K30" s="27"/>
      <c r="L30" s="27"/>
      <c r="M30" s="27"/>
    </row>
    <row r="31" spans="1:14" ht="15" customHeight="1" x14ac:dyDescent="0.25">
      <c r="A31" s="5"/>
      <c r="B31" s="9" t="s">
        <v>38</v>
      </c>
      <c r="C31" s="56" t="s">
        <v>2</v>
      </c>
      <c r="D31" s="67" cm="1">
        <f t="array" ref="D31:G31">'Pasajeros total'!B35:E35</f>
        <v>3532406</v>
      </c>
      <c r="E31" s="67">
        <v>3716809</v>
      </c>
      <c r="F31" s="67">
        <v>15703192</v>
      </c>
      <c r="G31" s="67">
        <v>16448121</v>
      </c>
      <c r="H31" s="75">
        <f>G31-F31</f>
        <v>744929</v>
      </c>
      <c r="I31" s="76">
        <f>((G31*100/F31)-100)</f>
        <v>4.7438062274217856</v>
      </c>
      <c r="J31" s="27"/>
      <c r="K31" s="27"/>
      <c r="L31" s="27"/>
      <c r="M31" s="27"/>
    </row>
    <row r="32" spans="1:14" ht="15" customHeight="1" x14ac:dyDescent="0.25">
      <c r="A32" s="5"/>
      <c r="B32" s="9"/>
      <c r="C32" s="49" t="s">
        <v>46</v>
      </c>
      <c r="D32" s="77" cm="1">
        <f t="array" ref="D32:G32">'Pasajeros regulares'!B35:E35</f>
        <v>2503767</v>
      </c>
      <c r="E32" s="77">
        <v>2601423</v>
      </c>
      <c r="F32" s="77">
        <v>10744650</v>
      </c>
      <c r="G32" s="77">
        <v>11149852</v>
      </c>
      <c r="H32" s="78">
        <f>G32-F32</f>
        <v>405202</v>
      </c>
      <c r="I32" s="79">
        <f>((G32*100/F32)-100)</f>
        <v>3.7711977588846537</v>
      </c>
      <c r="J32" s="27"/>
      <c r="K32" s="27"/>
      <c r="L32" s="27"/>
      <c r="M32" s="27"/>
    </row>
    <row r="33" spans="1:13" ht="15" customHeight="1" x14ac:dyDescent="0.25">
      <c r="A33" s="5"/>
      <c r="B33" s="9"/>
      <c r="C33" s="49" t="s">
        <v>47</v>
      </c>
      <c r="D33" s="77" cm="1">
        <f t="array" ref="D33:G33">'Pasajeros crucero'!B35:E35</f>
        <v>1028639</v>
      </c>
      <c r="E33" s="77">
        <v>1115386</v>
      </c>
      <c r="F33" s="77">
        <v>4958542</v>
      </c>
      <c r="G33" s="77">
        <v>5298269</v>
      </c>
      <c r="H33" s="78">
        <f>G33-F33</f>
        <v>339727</v>
      </c>
      <c r="I33" s="79">
        <f>((G33*100/F33)-100)</f>
        <v>6.8513486424033516</v>
      </c>
      <c r="J33" s="27"/>
      <c r="K33" s="27"/>
      <c r="L33" s="27"/>
      <c r="M33" s="27"/>
    </row>
    <row r="34" spans="1:13" ht="15" customHeight="1" x14ac:dyDescent="0.25">
      <c r="A34" s="5"/>
      <c r="B34" s="9" t="s">
        <v>39</v>
      </c>
      <c r="C34" s="56" t="s">
        <v>48</v>
      </c>
      <c r="D34" s="67" cm="1">
        <f t="array" ref="D34:G34">'Automóviles régimen pasaje'!B35:E35</f>
        <v>570116</v>
      </c>
      <c r="E34" s="67">
        <v>618396</v>
      </c>
      <c r="F34" s="67">
        <v>2701518</v>
      </c>
      <c r="G34" s="67">
        <v>2909889</v>
      </c>
      <c r="H34" s="75">
        <f>G34-F34</f>
        <v>208371</v>
      </c>
      <c r="I34" s="76">
        <f>((G34*100/F34)-100)</f>
        <v>7.7131079637448323</v>
      </c>
      <c r="J34" s="27"/>
      <c r="K34" s="27"/>
      <c r="L34" s="27"/>
      <c r="M34" s="27"/>
    </row>
    <row r="35" spans="1:13" ht="15" customHeight="1" x14ac:dyDescent="0.25">
      <c r="A35" s="5"/>
      <c r="B35" s="9"/>
      <c r="C35" s="56" t="s">
        <v>170</v>
      </c>
      <c r="D35" s="67" cm="1">
        <f t="array" ref="D35:G35">'Automóviles régimen mercancía'!B35:E35</f>
        <v>353846</v>
      </c>
      <c r="E35" s="67">
        <v>316551</v>
      </c>
      <c r="F35" s="67">
        <v>2030351</v>
      </c>
      <c r="G35" s="67">
        <v>1909640</v>
      </c>
      <c r="H35" s="75">
        <f>G35-F35</f>
        <v>-120711</v>
      </c>
      <c r="I35" s="76">
        <f>((G35*100/F35)-100)</f>
        <v>-5.9453266947439118</v>
      </c>
      <c r="J35" s="27"/>
      <c r="K35" s="27"/>
      <c r="L35" s="27"/>
      <c r="M35" s="27"/>
    </row>
    <row r="36" spans="1:13" ht="15" customHeight="1" x14ac:dyDescent="0.25">
      <c r="A36" s="87" t="s">
        <v>51</v>
      </c>
      <c r="J36" s="27"/>
      <c r="K36" s="27"/>
      <c r="L36" s="27"/>
      <c r="M36" s="27"/>
    </row>
    <row r="37" spans="1:13" x14ac:dyDescent="0.25">
      <c r="A37" s="60"/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</row>
    <row r="38" spans="1:13" x14ac:dyDescent="0.25">
      <c r="B38" s="27"/>
      <c r="C38" s="27"/>
      <c r="D38" s="27"/>
      <c r="E38" s="27"/>
      <c r="F38" s="27"/>
      <c r="G38" s="27"/>
      <c r="H38" s="27"/>
      <c r="I38" s="27"/>
      <c r="J38" s="27"/>
      <c r="K38" s="27"/>
    </row>
    <row r="39" spans="1:13" x14ac:dyDescent="0.25">
      <c r="J39" s="27"/>
      <c r="K39" s="27"/>
    </row>
  </sheetData>
  <mergeCells count="16">
    <mergeCell ref="B24:B27"/>
    <mergeCell ref="B28:B30"/>
    <mergeCell ref="B31:B33"/>
    <mergeCell ref="A20:A35"/>
    <mergeCell ref="B34:B35"/>
    <mergeCell ref="B14:B15"/>
    <mergeCell ref="A13:A17"/>
    <mergeCell ref="A18:C18"/>
    <mergeCell ref="B20:B21"/>
    <mergeCell ref="B22:B23"/>
    <mergeCell ref="D5:E5"/>
    <mergeCell ref="F5:G5"/>
    <mergeCell ref="H5:I5"/>
    <mergeCell ref="A5:C6"/>
    <mergeCell ref="B9:B11"/>
    <mergeCell ref="A7:A12"/>
  </mergeCells>
  <conditionalFormatting sqref="H7:I35">
    <cfRule type="expression" dxfId="73" priority="1">
      <formula>H7&lt;0</formula>
    </cfRule>
  </conditionalFormatting>
  <pageMargins left="0.62992125984252001" right="0.23622047244094499" top="0.78740157480314998" bottom="0.23622047244094499" header="0.31496062992126" footer="0.15748031496063"/>
  <pageSetup paperSize="9" scale="84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65EA46-E2A4-406F-B43A-9B95934B1AF7}">
  <sheetPr codeName="Hoja4"/>
  <dimension ref="A1:O49"/>
  <sheetViews>
    <sheetView zoomScale="75" zoomScaleNormal="75" workbookViewId="0"/>
  </sheetViews>
  <sheetFormatPr baseColWidth="10" defaultColWidth="11.42578125" defaultRowHeight="15" x14ac:dyDescent="0.25"/>
  <cols>
    <col min="1" max="1" width="20.85546875" customWidth="1"/>
    <col min="2" max="2" width="46" customWidth="1"/>
    <col min="3" max="5" width="14.7109375" customWidth="1"/>
    <col min="6" max="6" width="8" customWidth="1"/>
    <col min="7" max="9" width="14.7109375" customWidth="1"/>
    <col min="10" max="10" width="8" customWidth="1"/>
    <col min="11" max="13" width="14.7109375" customWidth="1"/>
    <col min="14" max="14" width="8" customWidth="1"/>
  </cols>
  <sheetData>
    <row r="1" spans="1:15" ht="20.25" x14ac:dyDescent="0.25">
      <c r="A1" s="46" t="s">
        <v>49</v>
      </c>
      <c r="B1" s="46"/>
      <c r="C1" s="96"/>
      <c r="D1" s="46"/>
      <c r="E1" s="46"/>
      <c r="H1" s="46"/>
      <c r="I1" s="46"/>
      <c r="L1" s="46"/>
      <c r="M1" s="46"/>
    </row>
    <row r="2" spans="1:15" ht="20.25" x14ac:dyDescent="0.25">
      <c r="A2" s="93"/>
      <c r="B2" s="93"/>
      <c r="C2" s="96"/>
    </row>
    <row r="3" spans="1:15" ht="20.25" x14ac:dyDescent="0.25">
      <c r="A3" s="96"/>
      <c r="B3" s="96"/>
      <c r="C3" s="96"/>
    </row>
    <row r="4" spans="1:15" x14ac:dyDescent="0.25">
      <c r="A4" s="97" t="s">
        <v>53</v>
      </c>
      <c r="B4" s="45"/>
      <c r="N4" s="127" t="s">
        <v>172</v>
      </c>
    </row>
    <row r="5" spans="1:15" x14ac:dyDescent="0.25">
      <c r="A5" s="97"/>
      <c r="B5" s="97"/>
      <c r="C5" s="4" t="s">
        <v>3</v>
      </c>
      <c r="D5" s="4"/>
      <c r="E5" s="4"/>
      <c r="F5" s="4"/>
      <c r="G5" s="4" t="s">
        <v>4</v>
      </c>
      <c r="H5" s="4"/>
      <c r="I5" s="4"/>
      <c r="J5" s="4"/>
      <c r="K5" s="4" t="s">
        <v>5</v>
      </c>
      <c r="L5" s="4"/>
      <c r="M5" s="4"/>
      <c r="N5" s="4"/>
    </row>
    <row r="6" spans="1:15" x14ac:dyDescent="0.25">
      <c r="A6" s="1" t="s">
        <v>93</v>
      </c>
      <c r="B6" s="1"/>
      <c r="C6" s="3" t="s">
        <v>94</v>
      </c>
      <c r="D6" s="3"/>
      <c r="E6" s="2" t="s">
        <v>12</v>
      </c>
      <c r="F6" s="2"/>
      <c r="G6" s="2" t="s">
        <v>94</v>
      </c>
      <c r="H6" s="2"/>
      <c r="I6" s="2" t="s">
        <v>12</v>
      </c>
      <c r="J6" s="2"/>
      <c r="K6" s="2" t="s">
        <v>94</v>
      </c>
      <c r="L6" s="2"/>
      <c r="M6" s="2" t="s">
        <v>12</v>
      </c>
      <c r="N6" s="2"/>
    </row>
    <row r="7" spans="1:15" x14ac:dyDescent="0.25">
      <c r="A7" s="1"/>
      <c r="B7" s="1"/>
      <c r="C7" s="194">
        <v>2023</v>
      </c>
      <c r="D7" s="194">
        <v>2024</v>
      </c>
      <c r="E7" s="102" t="s">
        <v>13</v>
      </c>
      <c r="F7" s="102" t="s">
        <v>14</v>
      </c>
      <c r="G7" s="194">
        <v>2023</v>
      </c>
      <c r="H7" s="194">
        <v>2024</v>
      </c>
      <c r="I7" s="102" t="s">
        <v>13</v>
      </c>
      <c r="J7" s="102" t="s">
        <v>14</v>
      </c>
      <c r="K7" s="194">
        <v>2023</v>
      </c>
      <c r="L7" s="194">
        <v>2024</v>
      </c>
      <c r="M7" s="102" t="s">
        <v>13</v>
      </c>
      <c r="N7" s="102" t="s">
        <v>14</v>
      </c>
    </row>
    <row r="8" spans="1:15" x14ac:dyDescent="0.25">
      <c r="A8" s="205" t="s">
        <v>95</v>
      </c>
      <c r="B8" s="116" t="s">
        <v>96</v>
      </c>
      <c r="C8" s="117"/>
      <c r="D8" s="106"/>
      <c r="E8" s="112">
        <f>D8-C8</f>
        <v>0</v>
      </c>
      <c r="F8" s="118" t="e">
        <f>((D8*100/C8)-100)</f>
        <v>#DIV/0!</v>
      </c>
      <c r="G8" s="105"/>
      <c r="H8" s="106"/>
      <c r="I8" s="112">
        <f>H8-G8</f>
        <v>0</v>
      </c>
      <c r="J8" s="118" t="e">
        <f>((H8*100/G8)-100)</f>
        <v>#DIV/0!</v>
      </c>
      <c r="K8" s="105"/>
      <c r="L8" s="106"/>
      <c r="M8" s="112">
        <f>L8-K8</f>
        <v>0</v>
      </c>
      <c r="N8" s="118" t="e">
        <f>((L8*100/K8)-100)</f>
        <v>#DIV/0!</v>
      </c>
      <c r="O8" s="146"/>
    </row>
    <row r="9" spans="1:15" x14ac:dyDescent="0.25">
      <c r="A9" s="205"/>
      <c r="B9" s="130" t="s">
        <v>97</v>
      </c>
      <c r="C9" s="131"/>
      <c r="D9" s="129"/>
      <c r="E9" s="100">
        <f>D9-C9</f>
        <v>0</v>
      </c>
      <c r="F9" s="101" t="e">
        <f>((D9*100/C9)-100)</f>
        <v>#DIV/0!</v>
      </c>
      <c r="G9" s="142"/>
      <c r="H9" s="129"/>
      <c r="I9" s="100">
        <f>H9-G9</f>
        <v>0</v>
      </c>
      <c r="J9" s="101" t="e">
        <f>((H9*100/G9)-100)</f>
        <v>#DIV/0!</v>
      </c>
      <c r="K9" s="142"/>
      <c r="L9" s="129"/>
      <c r="M9" s="100">
        <f>L9-K9</f>
        <v>0</v>
      </c>
      <c r="N9" s="103" t="e">
        <f>((L9*100/K9)-100)</f>
        <v>#DIV/0!</v>
      </c>
    </row>
    <row r="10" spans="1:15" x14ac:dyDescent="0.25">
      <c r="A10" s="205"/>
      <c r="B10" s="104" t="s">
        <v>98</v>
      </c>
      <c r="C10" s="107"/>
      <c r="D10" s="108"/>
      <c r="E10" s="100">
        <f t="shared" ref="E10:E15" si="0">D10-C10</f>
        <v>0</v>
      </c>
      <c r="F10" s="101" t="e">
        <f t="shared" ref="F10:F16" si="1">((D10*100/C10)-100)</f>
        <v>#DIV/0!</v>
      </c>
      <c r="G10" s="109"/>
      <c r="H10" s="108"/>
      <c r="I10" s="100">
        <f t="shared" ref="I10:I15" si="2">H10-G10</f>
        <v>0</v>
      </c>
      <c r="J10" s="101" t="e">
        <f t="shared" ref="J10:J16" si="3">((H10*100/G10)-100)</f>
        <v>#DIV/0!</v>
      </c>
      <c r="K10" s="109"/>
      <c r="L10" s="108"/>
      <c r="M10" s="100">
        <f t="shared" ref="M10:M15" si="4">L10-K10</f>
        <v>0</v>
      </c>
      <c r="N10" s="103" t="e">
        <f t="shared" ref="N10:N16" si="5">((L10*100/K10)-100)</f>
        <v>#DIV/0!</v>
      </c>
    </row>
    <row r="11" spans="1:15" x14ac:dyDescent="0.25">
      <c r="A11" s="205"/>
      <c r="B11" s="130" t="s">
        <v>99</v>
      </c>
      <c r="C11" s="131"/>
      <c r="D11" s="129"/>
      <c r="E11" s="100">
        <f t="shared" si="0"/>
        <v>0</v>
      </c>
      <c r="F11" s="101" t="e">
        <f t="shared" si="1"/>
        <v>#DIV/0!</v>
      </c>
      <c r="G11" s="142"/>
      <c r="H11" s="129"/>
      <c r="I11" s="100">
        <f t="shared" si="2"/>
        <v>0</v>
      </c>
      <c r="J11" s="101" t="e">
        <f t="shared" si="3"/>
        <v>#DIV/0!</v>
      </c>
      <c r="K11" s="142"/>
      <c r="L11" s="129"/>
      <c r="M11" s="100">
        <f t="shared" si="4"/>
        <v>0</v>
      </c>
      <c r="N11" s="103" t="e">
        <f t="shared" si="5"/>
        <v>#DIV/0!</v>
      </c>
    </row>
    <row r="12" spans="1:15" x14ac:dyDescent="0.25">
      <c r="A12" s="205"/>
      <c r="B12" s="104" t="s">
        <v>100</v>
      </c>
      <c r="C12" s="107"/>
      <c r="D12" s="108"/>
      <c r="E12" s="100">
        <f t="shared" si="0"/>
        <v>0</v>
      </c>
      <c r="F12" s="101" t="e">
        <f t="shared" si="1"/>
        <v>#DIV/0!</v>
      </c>
      <c r="G12" s="109"/>
      <c r="H12" s="108"/>
      <c r="I12" s="100">
        <f t="shared" si="2"/>
        <v>0</v>
      </c>
      <c r="J12" s="101" t="e">
        <f t="shared" si="3"/>
        <v>#DIV/0!</v>
      </c>
      <c r="K12" s="109"/>
      <c r="L12" s="108"/>
      <c r="M12" s="100">
        <f t="shared" si="4"/>
        <v>0</v>
      </c>
      <c r="N12" s="103" t="e">
        <f t="shared" si="5"/>
        <v>#DIV/0!</v>
      </c>
    </row>
    <row r="13" spans="1:15" x14ac:dyDescent="0.25">
      <c r="A13" s="205"/>
      <c r="B13" s="130" t="s">
        <v>101</v>
      </c>
      <c r="C13" s="131"/>
      <c r="D13" s="129"/>
      <c r="E13" s="100">
        <f t="shared" si="0"/>
        <v>0</v>
      </c>
      <c r="F13" s="101" t="e">
        <f t="shared" si="1"/>
        <v>#DIV/0!</v>
      </c>
      <c r="G13" s="142"/>
      <c r="H13" s="129"/>
      <c r="I13" s="100">
        <f t="shared" si="2"/>
        <v>0</v>
      </c>
      <c r="J13" s="101" t="e">
        <f t="shared" si="3"/>
        <v>#DIV/0!</v>
      </c>
      <c r="K13" s="142"/>
      <c r="L13" s="129"/>
      <c r="M13" s="100">
        <f t="shared" si="4"/>
        <v>0</v>
      </c>
      <c r="N13" s="103" t="e">
        <f t="shared" si="5"/>
        <v>#DIV/0!</v>
      </c>
    </row>
    <row r="14" spans="1:15" x14ac:dyDescent="0.25">
      <c r="A14" s="205"/>
      <c r="B14" s="104" t="s">
        <v>102</v>
      </c>
      <c r="C14" s="107"/>
      <c r="D14" s="108"/>
      <c r="E14" s="100">
        <f t="shared" si="0"/>
        <v>0</v>
      </c>
      <c r="F14" s="101" t="e">
        <f t="shared" si="1"/>
        <v>#DIV/0!</v>
      </c>
      <c r="G14" s="109"/>
      <c r="H14" s="108"/>
      <c r="I14" s="100">
        <f t="shared" si="2"/>
        <v>0</v>
      </c>
      <c r="J14" s="101" t="e">
        <f t="shared" si="3"/>
        <v>#DIV/0!</v>
      </c>
      <c r="K14" s="109"/>
      <c r="L14" s="108"/>
      <c r="M14" s="100">
        <f t="shared" si="4"/>
        <v>0</v>
      </c>
      <c r="N14" s="103" t="e">
        <f t="shared" si="5"/>
        <v>#DIV/0!</v>
      </c>
    </row>
    <row r="15" spans="1:15" x14ac:dyDescent="0.25">
      <c r="A15" s="205"/>
      <c r="B15" s="130" t="s">
        <v>103</v>
      </c>
      <c r="C15" s="131"/>
      <c r="D15" s="129"/>
      <c r="E15" s="100">
        <f t="shared" si="0"/>
        <v>0</v>
      </c>
      <c r="F15" s="101" t="e">
        <f t="shared" si="1"/>
        <v>#DIV/0!</v>
      </c>
      <c r="G15" s="142"/>
      <c r="H15" s="129"/>
      <c r="I15" s="100">
        <f t="shared" si="2"/>
        <v>0</v>
      </c>
      <c r="J15" s="101" t="e">
        <f t="shared" si="3"/>
        <v>#DIV/0!</v>
      </c>
      <c r="K15" s="142"/>
      <c r="L15" s="129"/>
      <c r="M15" s="100">
        <f t="shared" si="4"/>
        <v>0</v>
      </c>
      <c r="N15" s="103" t="e">
        <f t="shared" si="5"/>
        <v>#DIV/0!</v>
      </c>
    </row>
    <row r="16" spans="1:15" x14ac:dyDescent="0.25">
      <c r="A16" s="205"/>
      <c r="B16" s="119" t="s">
        <v>104</v>
      </c>
      <c r="C16" s="120"/>
      <c r="D16" s="111"/>
      <c r="E16" s="114">
        <f>D16-C16</f>
        <v>0</v>
      </c>
      <c r="F16" s="101" t="e">
        <f t="shared" si="1"/>
        <v>#DIV/0!</v>
      </c>
      <c r="G16" s="110"/>
      <c r="H16" s="111"/>
      <c r="I16" s="114">
        <f>H16-G16</f>
        <v>0</v>
      </c>
      <c r="J16" s="101" t="e">
        <f t="shared" si="3"/>
        <v>#DIV/0!</v>
      </c>
      <c r="K16" s="110"/>
      <c r="L16" s="111"/>
      <c r="M16" s="114">
        <f>L16-K16</f>
        <v>0</v>
      </c>
      <c r="N16" s="103" t="e">
        <f t="shared" si="5"/>
        <v>#DIV/0!</v>
      </c>
    </row>
    <row r="17" spans="1:14" x14ac:dyDescent="0.25">
      <c r="A17" s="206" t="s">
        <v>105</v>
      </c>
      <c r="B17" s="132" t="s">
        <v>106</v>
      </c>
      <c r="C17" s="133"/>
      <c r="D17" s="134"/>
      <c r="E17" s="112">
        <f>D17-C17</f>
        <v>0</v>
      </c>
      <c r="F17" s="118" t="e">
        <f>((D17*100/C17)-100)</f>
        <v>#DIV/0!</v>
      </c>
      <c r="G17" s="143"/>
      <c r="H17" s="134"/>
      <c r="I17" s="112">
        <f>H17-G17</f>
        <v>0</v>
      </c>
      <c r="J17" s="118" t="e">
        <f>((H17*100/G17)-100)</f>
        <v>#DIV/0!</v>
      </c>
      <c r="K17" s="143"/>
      <c r="L17" s="134"/>
      <c r="M17" s="112">
        <f>L17-K17</f>
        <v>0</v>
      </c>
      <c r="N17" s="113" t="e">
        <f>((L17*100/K17)-100)</f>
        <v>#DIV/0!</v>
      </c>
    </row>
    <row r="18" spans="1:14" x14ac:dyDescent="0.25">
      <c r="A18" s="206"/>
      <c r="B18" s="104" t="s">
        <v>107</v>
      </c>
      <c r="C18" s="107"/>
      <c r="D18" s="108"/>
      <c r="E18" s="100">
        <f>D18-C18</f>
        <v>0</v>
      </c>
      <c r="F18" s="101" t="e">
        <f>((D18*100/C18)-100)</f>
        <v>#DIV/0!</v>
      </c>
      <c r="G18" s="109"/>
      <c r="H18" s="108"/>
      <c r="I18" s="100">
        <f>H18-G18</f>
        <v>0</v>
      </c>
      <c r="J18" s="101" t="e">
        <f>((H18*100/G18)-100)</f>
        <v>#DIV/0!</v>
      </c>
      <c r="K18" s="109"/>
      <c r="L18" s="108"/>
      <c r="M18" s="100">
        <f>L18-K18</f>
        <v>0</v>
      </c>
      <c r="N18" s="103" t="e">
        <f>((L18*100/K18)-100)</f>
        <v>#DIV/0!</v>
      </c>
    </row>
    <row r="19" spans="1:14" x14ac:dyDescent="0.25">
      <c r="A19" s="206"/>
      <c r="B19" s="130" t="s">
        <v>108</v>
      </c>
      <c r="C19" s="131"/>
      <c r="D19" s="129"/>
      <c r="E19" s="100">
        <f t="shared" ref="E19:E20" si="6">D19-C19</f>
        <v>0</v>
      </c>
      <c r="F19" s="101" t="e">
        <f t="shared" ref="F19:F20" si="7">((D19*100/C19)-100)</f>
        <v>#DIV/0!</v>
      </c>
      <c r="G19" s="142"/>
      <c r="H19" s="129"/>
      <c r="I19" s="100">
        <f t="shared" ref="I19:I20" si="8">H19-G19</f>
        <v>0</v>
      </c>
      <c r="J19" s="101" t="e">
        <f t="shared" ref="J19:J20" si="9">((H19*100/G19)-100)</f>
        <v>#DIV/0!</v>
      </c>
      <c r="K19" s="142"/>
      <c r="L19" s="129"/>
      <c r="M19" s="100">
        <f t="shared" ref="M19:M20" si="10">L19-K19</f>
        <v>0</v>
      </c>
      <c r="N19" s="103" t="e">
        <f t="shared" ref="N19:N20" si="11">((L19*100/K19)-100)</f>
        <v>#DIV/0!</v>
      </c>
    </row>
    <row r="20" spans="1:14" x14ac:dyDescent="0.25">
      <c r="A20" s="206"/>
      <c r="B20" s="104" t="s">
        <v>109</v>
      </c>
      <c r="C20" s="107"/>
      <c r="D20" s="108"/>
      <c r="E20" s="100">
        <f t="shared" si="6"/>
        <v>0</v>
      </c>
      <c r="F20" s="101" t="e">
        <f t="shared" si="7"/>
        <v>#DIV/0!</v>
      </c>
      <c r="G20" s="109"/>
      <c r="H20" s="108"/>
      <c r="I20" s="100">
        <f t="shared" si="8"/>
        <v>0</v>
      </c>
      <c r="J20" s="101" t="e">
        <f t="shared" si="9"/>
        <v>#DIV/0!</v>
      </c>
      <c r="K20" s="109"/>
      <c r="L20" s="108"/>
      <c r="M20" s="100">
        <f t="shared" si="10"/>
        <v>0</v>
      </c>
      <c r="N20" s="103" t="e">
        <f t="shared" si="11"/>
        <v>#DIV/0!</v>
      </c>
    </row>
    <row r="21" spans="1:14" x14ac:dyDescent="0.25">
      <c r="A21" s="206"/>
      <c r="B21" s="135" t="s">
        <v>110</v>
      </c>
      <c r="C21" s="136"/>
      <c r="D21" s="137"/>
      <c r="E21" s="114">
        <f t="shared" ref="E21:E32" si="12">D21-C21</f>
        <v>0</v>
      </c>
      <c r="F21" s="101" t="e">
        <f t="shared" ref="F21:F32" si="13">((D21*100/C21)-100)</f>
        <v>#DIV/0!</v>
      </c>
      <c r="G21" s="144"/>
      <c r="H21" s="137"/>
      <c r="I21" s="114">
        <f t="shared" ref="I21:I32" si="14">H21-G21</f>
        <v>0</v>
      </c>
      <c r="J21" s="101" t="e">
        <f t="shared" ref="J21:J32" si="15">((H21*100/G21)-100)</f>
        <v>#DIV/0!</v>
      </c>
      <c r="K21" s="144"/>
      <c r="L21" s="137"/>
      <c r="M21" s="114">
        <f t="shared" ref="M21:M32" si="16">L21-K21</f>
        <v>0</v>
      </c>
      <c r="N21" s="103" t="e">
        <f t="shared" ref="N21:N32" si="17">((L21*100/K21)-100)</f>
        <v>#DIV/0!</v>
      </c>
    </row>
    <row r="22" spans="1:14" x14ac:dyDescent="0.25">
      <c r="A22" s="206" t="s">
        <v>111</v>
      </c>
      <c r="B22" s="116" t="s">
        <v>112</v>
      </c>
      <c r="C22" s="117"/>
      <c r="D22" s="106"/>
      <c r="E22" s="112">
        <f t="shared" si="12"/>
        <v>0</v>
      </c>
      <c r="F22" s="118" t="e">
        <f t="shared" si="13"/>
        <v>#DIV/0!</v>
      </c>
      <c r="G22" s="105"/>
      <c r="H22" s="106"/>
      <c r="I22" s="112">
        <f t="shared" si="14"/>
        <v>0</v>
      </c>
      <c r="J22" s="118" t="e">
        <f t="shared" si="15"/>
        <v>#DIV/0!</v>
      </c>
      <c r="K22" s="105"/>
      <c r="L22" s="106"/>
      <c r="M22" s="112">
        <f t="shared" si="16"/>
        <v>0</v>
      </c>
      <c r="N22" s="113" t="e">
        <f t="shared" si="17"/>
        <v>#DIV/0!</v>
      </c>
    </row>
    <row r="23" spans="1:14" x14ac:dyDescent="0.25">
      <c r="A23" s="206"/>
      <c r="B23" s="135" t="s">
        <v>113</v>
      </c>
      <c r="C23" s="136"/>
      <c r="D23" s="137"/>
      <c r="E23" s="114">
        <f t="shared" si="12"/>
        <v>0</v>
      </c>
      <c r="F23" s="121" t="e">
        <f t="shared" si="13"/>
        <v>#DIV/0!</v>
      </c>
      <c r="G23" s="144"/>
      <c r="H23" s="137"/>
      <c r="I23" s="114">
        <f t="shared" si="14"/>
        <v>0</v>
      </c>
      <c r="J23" s="121" t="e">
        <f t="shared" si="15"/>
        <v>#DIV/0!</v>
      </c>
      <c r="K23" s="144"/>
      <c r="L23" s="137"/>
      <c r="M23" s="114">
        <f t="shared" si="16"/>
        <v>0</v>
      </c>
      <c r="N23" s="115" t="e">
        <f t="shared" si="17"/>
        <v>#DIV/0!</v>
      </c>
    </row>
    <row r="24" spans="1:14" x14ac:dyDescent="0.25">
      <c r="A24" s="206" t="s">
        <v>114</v>
      </c>
      <c r="B24" s="116" t="s">
        <v>115</v>
      </c>
      <c r="C24" s="117"/>
      <c r="D24" s="106"/>
      <c r="E24" s="112">
        <f t="shared" si="12"/>
        <v>0</v>
      </c>
      <c r="F24" s="118" t="e">
        <f t="shared" si="13"/>
        <v>#DIV/0!</v>
      </c>
      <c r="G24" s="105"/>
      <c r="H24" s="106"/>
      <c r="I24" s="112">
        <f t="shared" si="14"/>
        <v>0</v>
      </c>
      <c r="J24" s="118" t="e">
        <f t="shared" si="15"/>
        <v>#DIV/0!</v>
      </c>
      <c r="K24" s="105"/>
      <c r="L24" s="106"/>
      <c r="M24" s="112">
        <f t="shared" si="16"/>
        <v>0</v>
      </c>
      <c r="N24" s="113" t="e">
        <f t="shared" si="17"/>
        <v>#DIV/0!</v>
      </c>
    </row>
    <row r="25" spans="1:14" x14ac:dyDescent="0.25">
      <c r="A25" s="206"/>
      <c r="B25" s="130" t="s">
        <v>116</v>
      </c>
      <c r="C25" s="131"/>
      <c r="D25" s="129"/>
      <c r="E25" s="100">
        <f t="shared" si="12"/>
        <v>0</v>
      </c>
      <c r="F25" s="101" t="e">
        <f t="shared" si="13"/>
        <v>#DIV/0!</v>
      </c>
      <c r="G25" s="142"/>
      <c r="H25" s="129"/>
      <c r="I25" s="100">
        <f t="shared" si="14"/>
        <v>0</v>
      </c>
      <c r="J25" s="101" t="e">
        <f t="shared" si="15"/>
        <v>#DIV/0!</v>
      </c>
      <c r="K25" s="142"/>
      <c r="L25" s="129"/>
      <c r="M25" s="100">
        <f t="shared" si="16"/>
        <v>0</v>
      </c>
      <c r="N25" s="103" t="e">
        <f t="shared" si="17"/>
        <v>#DIV/0!</v>
      </c>
    </row>
    <row r="26" spans="1:14" x14ac:dyDescent="0.25">
      <c r="A26" s="206"/>
      <c r="B26" s="122" t="s">
        <v>117</v>
      </c>
      <c r="C26" s="120"/>
      <c r="D26" s="111"/>
      <c r="E26" s="114">
        <f t="shared" si="12"/>
        <v>0</v>
      </c>
      <c r="F26" s="101" t="e">
        <f t="shared" si="13"/>
        <v>#DIV/0!</v>
      </c>
      <c r="G26" s="110"/>
      <c r="H26" s="111"/>
      <c r="I26" s="114">
        <f t="shared" si="14"/>
        <v>0</v>
      </c>
      <c r="J26" s="101" t="e">
        <f t="shared" si="15"/>
        <v>#DIV/0!</v>
      </c>
      <c r="K26" s="110"/>
      <c r="L26" s="111"/>
      <c r="M26" s="114">
        <f t="shared" si="16"/>
        <v>0</v>
      </c>
      <c r="N26" s="103" t="e">
        <f t="shared" si="17"/>
        <v>#DIV/0!</v>
      </c>
    </row>
    <row r="27" spans="1:14" ht="25.5" x14ac:dyDescent="0.25">
      <c r="A27" s="126" t="s">
        <v>118</v>
      </c>
      <c r="B27" s="138" t="s">
        <v>119</v>
      </c>
      <c r="C27" s="139"/>
      <c r="D27" s="140"/>
      <c r="E27" s="123">
        <f t="shared" si="12"/>
        <v>0</v>
      </c>
      <c r="F27" s="124" t="e">
        <f t="shared" si="13"/>
        <v>#DIV/0!</v>
      </c>
      <c r="G27" s="145"/>
      <c r="H27" s="140"/>
      <c r="I27" s="123">
        <f t="shared" si="14"/>
        <v>0</v>
      </c>
      <c r="J27" s="124" t="e">
        <f t="shared" si="15"/>
        <v>#DIV/0!</v>
      </c>
      <c r="K27" s="145"/>
      <c r="L27" s="140"/>
      <c r="M27" s="123">
        <f t="shared" si="16"/>
        <v>0</v>
      </c>
      <c r="N27" s="125" t="e">
        <f t="shared" si="17"/>
        <v>#DIV/0!</v>
      </c>
    </row>
    <row r="28" spans="1:14" x14ac:dyDescent="0.25">
      <c r="A28" s="206" t="s">
        <v>120</v>
      </c>
      <c r="B28" s="116" t="s">
        <v>121</v>
      </c>
      <c r="C28" s="117"/>
      <c r="D28" s="106"/>
      <c r="E28" s="100">
        <f t="shared" si="12"/>
        <v>0</v>
      </c>
      <c r="F28" s="118" t="e">
        <f t="shared" si="13"/>
        <v>#DIV/0!</v>
      </c>
      <c r="G28" s="105"/>
      <c r="H28" s="106"/>
      <c r="I28" s="100">
        <f t="shared" si="14"/>
        <v>0</v>
      </c>
      <c r="J28" s="118" t="e">
        <f t="shared" si="15"/>
        <v>#DIV/0!</v>
      </c>
      <c r="K28" s="105"/>
      <c r="L28" s="106"/>
      <c r="M28" s="100">
        <f t="shared" si="16"/>
        <v>0</v>
      </c>
      <c r="N28" s="113" t="e">
        <f t="shared" si="17"/>
        <v>#DIV/0!</v>
      </c>
    </row>
    <row r="29" spans="1:14" x14ac:dyDescent="0.25">
      <c r="A29" s="206"/>
      <c r="B29" s="130" t="s">
        <v>122</v>
      </c>
      <c r="C29" s="131"/>
      <c r="D29" s="129"/>
      <c r="E29" s="100">
        <f t="shared" si="12"/>
        <v>0</v>
      </c>
      <c r="F29" s="101" t="e">
        <f t="shared" si="13"/>
        <v>#DIV/0!</v>
      </c>
      <c r="G29" s="142"/>
      <c r="H29" s="129"/>
      <c r="I29" s="100">
        <f t="shared" si="14"/>
        <v>0</v>
      </c>
      <c r="J29" s="101" t="e">
        <f t="shared" si="15"/>
        <v>#DIV/0!</v>
      </c>
      <c r="K29" s="142"/>
      <c r="L29" s="129"/>
      <c r="M29" s="100">
        <f t="shared" si="16"/>
        <v>0</v>
      </c>
      <c r="N29" s="103" t="e">
        <f t="shared" si="17"/>
        <v>#DIV/0!</v>
      </c>
    </row>
    <row r="30" spans="1:14" x14ac:dyDescent="0.25">
      <c r="A30" s="206"/>
      <c r="B30" s="119" t="s">
        <v>123</v>
      </c>
      <c r="C30" s="120"/>
      <c r="D30" s="111"/>
      <c r="E30" s="114">
        <f t="shared" si="12"/>
        <v>0</v>
      </c>
      <c r="F30" s="121" t="e">
        <f t="shared" si="13"/>
        <v>#DIV/0!</v>
      </c>
      <c r="G30" s="110"/>
      <c r="H30" s="111"/>
      <c r="I30" s="114">
        <f t="shared" si="14"/>
        <v>0</v>
      </c>
      <c r="J30" s="121" t="e">
        <f t="shared" si="15"/>
        <v>#DIV/0!</v>
      </c>
      <c r="K30" s="110"/>
      <c r="L30" s="111"/>
      <c r="M30" s="114">
        <f t="shared" si="16"/>
        <v>0</v>
      </c>
      <c r="N30" s="115" t="e">
        <f t="shared" si="17"/>
        <v>#DIV/0!</v>
      </c>
    </row>
    <row r="31" spans="1:14" x14ac:dyDescent="0.25">
      <c r="A31" s="206" t="s">
        <v>124</v>
      </c>
      <c r="B31" s="132" t="s">
        <v>125</v>
      </c>
      <c r="C31" s="133"/>
      <c r="D31" s="134"/>
      <c r="E31" s="100">
        <f t="shared" si="12"/>
        <v>0</v>
      </c>
      <c r="F31" s="118" t="e">
        <f t="shared" si="13"/>
        <v>#DIV/0!</v>
      </c>
      <c r="G31" s="143"/>
      <c r="H31" s="134"/>
      <c r="I31" s="100">
        <f t="shared" si="14"/>
        <v>0</v>
      </c>
      <c r="J31" s="118" t="e">
        <f t="shared" si="15"/>
        <v>#DIV/0!</v>
      </c>
      <c r="K31" s="143"/>
      <c r="L31" s="134"/>
      <c r="M31" s="100">
        <f t="shared" si="16"/>
        <v>0</v>
      </c>
      <c r="N31" s="113" t="e">
        <f t="shared" si="17"/>
        <v>#DIV/0!</v>
      </c>
    </row>
    <row r="32" spans="1:14" x14ac:dyDescent="0.25">
      <c r="A32" s="206"/>
      <c r="B32" s="104" t="s">
        <v>126</v>
      </c>
      <c r="C32" s="107"/>
      <c r="D32" s="108"/>
      <c r="E32" s="100">
        <f t="shared" si="12"/>
        <v>0</v>
      </c>
      <c r="F32" s="101" t="e">
        <f t="shared" si="13"/>
        <v>#DIV/0!</v>
      </c>
      <c r="G32" s="109"/>
      <c r="H32" s="108"/>
      <c r="I32" s="100">
        <f t="shared" si="14"/>
        <v>0</v>
      </c>
      <c r="J32" s="101" t="e">
        <f t="shared" si="15"/>
        <v>#DIV/0!</v>
      </c>
      <c r="K32" s="109"/>
      <c r="L32" s="108"/>
      <c r="M32" s="100">
        <f t="shared" si="16"/>
        <v>0</v>
      </c>
      <c r="N32" s="103" t="e">
        <f t="shared" si="17"/>
        <v>#DIV/0!</v>
      </c>
    </row>
    <row r="33" spans="1:14" x14ac:dyDescent="0.25">
      <c r="A33" s="206"/>
      <c r="B33" s="130" t="s">
        <v>127</v>
      </c>
      <c r="C33" s="131"/>
      <c r="D33" s="129"/>
      <c r="E33" s="100">
        <f t="shared" ref="E33:E39" si="18">D33-C33</f>
        <v>0</v>
      </c>
      <c r="F33" s="101" t="e">
        <f t="shared" ref="F33:F40" si="19">((D33*100/C33)-100)</f>
        <v>#DIV/0!</v>
      </c>
      <c r="G33" s="142"/>
      <c r="H33" s="129"/>
      <c r="I33" s="100">
        <f t="shared" ref="I33:I39" si="20">H33-G33</f>
        <v>0</v>
      </c>
      <c r="J33" s="101" t="e">
        <f t="shared" ref="J33:J40" si="21">((H33*100/G33)-100)</f>
        <v>#DIV/0!</v>
      </c>
      <c r="K33" s="142"/>
      <c r="L33" s="129"/>
      <c r="M33" s="100">
        <f t="shared" ref="M33:M39" si="22">L33-K33</f>
        <v>0</v>
      </c>
      <c r="N33" s="103" t="e">
        <f t="shared" ref="N33:N40" si="23">((L33*100/K33)-100)</f>
        <v>#DIV/0!</v>
      </c>
    </row>
    <row r="34" spans="1:14" x14ac:dyDescent="0.25">
      <c r="A34" s="206"/>
      <c r="B34" s="104" t="s">
        <v>128</v>
      </c>
      <c r="C34" s="107"/>
      <c r="D34" s="108"/>
      <c r="E34" s="100">
        <f t="shared" si="18"/>
        <v>0</v>
      </c>
      <c r="F34" s="101" t="e">
        <f>((D34*100/C34)-100)</f>
        <v>#DIV/0!</v>
      </c>
      <c r="G34" s="109"/>
      <c r="H34" s="108"/>
      <c r="I34" s="100">
        <f t="shared" si="20"/>
        <v>0</v>
      </c>
      <c r="J34" s="101" t="e">
        <f>((H34*100/G34)-100)</f>
        <v>#DIV/0!</v>
      </c>
      <c r="K34" s="109"/>
      <c r="L34" s="108"/>
      <c r="M34" s="100">
        <f t="shared" si="22"/>
        <v>0</v>
      </c>
      <c r="N34" s="103" t="e">
        <f>((L34*100/K34)-100)</f>
        <v>#DIV/0!</v>
      </c>
    </row>
    <row r="35" spans="1:14" x14ac:dyDescent="0.25">
      <c r="A35" s="206"/>
      <c r="B35" s="130" t="s">
        <v>129</v>
      </c>
      <c r="C35" s="131"/>
      <c r="D35" s="129"/>
      <c r="E35" s="100">
        <f t="shared" si="18"/>
        <v>0</v>
      </c>
      <c r="F35" s="101" t="e">
        <f t="shared" si="19"/>
        <v>#DIV/0!</v>
      </c>
      <c r="G35" s="142"/>
      <c r="H35" s="129"/>
      <c r="I35" s="100">
        <f t="shared" si="20"/>
        <v>0</v>
      </c>
      <c r="J35" s="101" t="e">
        <f t="shared" si="21"/>
        <v>#DIV/0!</v>
      </c>
      <c r="K35" s="142"/>
      <c r="L35" s="129"/>
      <c r="M35" s="100">
        <f t="shared" si="22"/>
        <v>0</v>
      </c>
      <c r="N35" s="103" t="e">
        <f t="shared" si="23"/>
        <v>#DIV/0!</v>
      </c>
    </row>
    <row r="36" spans="1:14" x14ac:dyDescent="0.25">
      <c r="A36" s="206"/>
      <c r="B36" s="104" t="s">
        <v>130</v>
      </c>
      <c r="C36" s="107"/>
      <c r="D36" s="108"/>
      <c r="E36" s="100">
        <f t="shared" si="18"/>
        <v>0</v>
      </c>
      <c r="F36" s="101" t="e">
        <f t="shared" si="19"/>
        <v>#DIV/0!</v>
      </c>
      <c r="G36" s="109"/>
      <c r="H36" s="108"/>
      <c r="I36" s="100">
        <f t="shared" si="20"/>
        <v>0</v>
      </c>
      <c r="J36" s="101" t="e">
        <f t="shared" si="21"/>
        <v>#DIV/0!</v>
      </c>
      <c r="K36" s="109"/>
      <c r="L36" s="108"/>
      <c r="M36" s="100">
        <f t="shared" si="22"/>
        <v>0</v>
      </c>
      <c r="N36" s="103" t="e">
        <f t="shared" si="23"/>
        <v>#DIV/0!</v>
      </c>
    </row>
    <row r="37" spans="1:14" x14ac:dyDescent="0.25">
      <c r="A37" s="206"/>
      <c r="B37" s="141" t="s">
        <v>131</v>
      </c>
      <c r="C37" s="131"/>
      <c r="D37" s="129"/>
      <c r="E37" s="100">
        <f t="shared" si="18"/>
        <v>0</v>
      </c>
      <c r="F37" s="101" t="e">
        <f t="shared" si="19"/>
        <v>#DIV/0!</v>
      </c>
      <c r="G37" s="142"/>
      <c r="H37" s="129"/>
      <c r="I37" s="100">
        <f t="shared" si="20"/>
        <v>0</v>
      </c>
      <c r="J37" s="101" t="e">
        <f t="shared" si="21"/>
        <v>#DIV/0!</v>
      </c>
      <c r="K37" s="142"/>
      <c r="L37" s="129"/>
      <c r="M37" s="100">
        <f t="shared" si="22"/>
        <v>0</v>
      </c>
      <c r="N37" s="103" t="e">
        <f t="shared" si="23"/>
        <v>#DIV/0!</v>
      </c>
    </row>
    <row r="38" spans="1:14" x14ac:dyDescent="0.25">
      <c r="A38" s="206"/>
      <c r="B38" s="104" t="s">
        <v>132</v>
      </c>
      <c r="C38" s="107"/>
      <c r="D38" s="108"/>
      <c r="E38" s="100">
        <f t="shared" si="18"/>
        <v>0</v>
      </c>
      <c r="F38" s="101" t="e">
        <f t="shared" si="19"/>
        <v>#DIV/0!</v>
      </c>
      <c r="G38" s="109"/>
      <c r="H38" s="108"/>
      <c r="I38" s="100">
        <f t="shared" si="20"/>
        <v>0</v>
      </c>
      <c r="J38" s="101" t="e">
        <f t="shared" si="21"/>
        <v>#DIV/0!</v>
      </c>
      <c r="K38" s="109"/>
      <c r="L38" s="108"/>
      <c r="M38" s="100">
        <f t="shared" si="22"/>
        <v>0</v>
      </c>
      <c r="N38" s="103" t="e">
        <f t="shared" si="23"/>
        <v>#DIV/0!</v>
      </c>
    </row>
    <row r="39" spans="1:14" x14ac:dyDescent="0.25">
      <c r="A39" s="206"/>
      <c r="B39" s="130" t="s">
        <v>133</v>
      </c>
      <c r="C39" s="131"/>
      <c r="D39" s="129"/>
      <c r="E39" s="100">
        <f t="shared" si="18"/>
        <v>0</v>
      </c>
      <c r="F39" s="101" t="e">
        <f t="shared" si="19"/>
        <v>#DIV/0!</v>
      </c>
      <c r="G39" s="142"/>
      <c r="H39" s="129"/>
      <c r="I39" s="100">
        <f t="shared" si="20"/>
        <v>0</v>
      </c>
      <c r="J39" s="101" t="e">
        <f t="shared" si="21"/>
        <v>#DIV/0!</v>
      </c>
      <c r="K39" s="142"/>
      <c r="L39" s="129"/>
      <c r="M39" s="100">
        <f t="shared" si="22"/>
        <v>0</v>
      </c>
      <c r="N39" s="103" t="e">
        <f t="shared" si="23"/>
        <v>#DIV/0!</v>
      </c>
    </row>
    <row r="40" spans="1:14" x14ac:dyDescent="0.25">
      <c r="A40" s="206"/>
      <c r="B40" s="119" t="s">
        <v>134</v>
      </c>
      <c r="C40" s="120"/>
      <c r="D40" s="111"/>
      <c r="E40" s="114">
        <f>D40-C40</f>
        <v>0</v>
      </c>
      <c r="F40" s="101" t="e">
        <f t="shared" si="19"/>
        <v>#DIV/0!</v>
      </c>
      <c r="G40" s="110"/>
      <c r="H40" s="111"/>
      <c r="I40" s="114">
        <f>H40-G40</f>
        <v>0</v>
      </c>
      <c r="J40" s="101" t="e">
        <f t="shared" si="21"/>
        <v>#DIV/0!</v>
      </c>
      <c r="K40" s="110"/>
      <c r="L40" s="111"/>
      <c r="M40" s="114">
        <f>L40-K40</f>
        <v>0</v>
      </c>
      <c r="N40" s="103" t="e">
        <f t="shared" si="23"/>
        <v>#DIV/0!</v>
      </c>
    </row>
    <row r="41" spans="1:14" x14ac:dyDescent="0.25">
      <c r="A41" s="206" t="s">
        <v>135</v>
      </c>
      <c r="B41" s="132" t="s">
        <v>136</v>
      </c>
      <c r="C41" s="133"/>
      <c r="D41" s="134"/>
      <c r="E41" s="112">
        <f>D41-C41</f>
        <v>0</v>
      </c>
      <c r="F41" s="118" t="e">
        <f t="shared" ref="F41:F48" si="24">((D41*100/C41)-100)</f>
        <v>#DIV/0!</v>
      </c>
      <c r="G41" s="143"/>
      <c r="H41" s="134"/>
      <c r="I41" s="112">
        <f>H41-G41</f>
        <v>0</v>
      </c>
      <c r="J41" s="118" t="e">
        <f t="shared" ref="J41:J48" si="25">((H41*100/G41)-100)</f>
        <v>#DIV/0!</v>
      </c>
      <c r="K41" s="143"/>
      <c r="L41" s="134"/>
      <c r="M41" s="112">
        <f>L41-K41</f>
        <v>0</v>
      </c>
      <c r="N41" s="113" t="e">
        <f t="shared" ref="N41:N48" si="26">((L41*100/K41)-100)</f>
        <v>#DIV/0!</v>
      </c>
    </row>
    <row r="42" spans="1:14" x14ac:dyDescent="0.25">
      <c r="A42" s="206"/>
      <c r="B42" s="104" t="s">
        <v>137</v>
      </c>
      <c r="C42" s="107"/>
      <c r="D42" s="108"/>
      <c r="E42" s="100">
        <f>D42-C42</f>
        <v>0</v>
      </c>
      <c r="F42" s="101" t="e">
        <f t="shared" si="24"/>
        <v>#DIV/0!</v>
      </c>
      <c r="G42" s="109"/>
      <c r="H42" s="108"/>
      <c r="I42" s="100">
        <f>H42-G42</f>
        <v>0</v>
      </c>
      <c r="J42" s="101" t="e">
        <f t="shared" si="25"/>
        <v>#DIV/0!</v>
      </c>
      <c r="K42" s="109"/>
      <c r="L42" s="108"/>
      <c r="M42" s="100">
        <f>L42-K42</f>
        <v>0</v>
      </c>
      <c r="N42" s="103" t="e">
        <f t="shared" si="26"/>
        <v>#DIV/0!</v>
      </c>
    </row>
    <row r="43" spans="1:14" x14ac:dyDescent="0.25">
      <c r="A43" s="206"/>
      <c r="B43" s="130" t="s">
        <v>138</v>
      </c>
      <c r="C43" s="131"/>
      <c r="D43" s="129"/>
      <c r="E43" s="100">
        <f t="shared" ref="E43:E44" si="27">D43-C43</f>
        <v>0</v>
      </c>
      <c r="F43" s="101" t="e">
        <f t="shared" si="24"/>
        <v>#DIV/0!</v>
      </c>
      <c r="G43" s="142"/>
      <c r="H43" s="129"/>
      <c r="I43" s="100">
        <f t="shared" ref="I43:I44" si="28">H43-G43</f>
        <v>0</v>
      </c>
      <c r="J43" s="101" t="e">
        <f t="shared" si="25"/>
        <v>#DIV/0!</v>
      </c>
      <c r="K43" s="142"/>
      <c r="L43" s="129"/>
      <c r="M43" s="100">
        <f t="shared" ref="M43:M44" si="29">L43-K43</f>
        <v>0</v>
      </c>
      <c r="N43" s="103" t="e">
        <f t="shared" si="26"/>
        <v>#DIV/0!</v>
      </c>
    </row>
    <row r="44" spans="1:14" x14ac:dyDescent="0.25">
      <c r="A44" s="206"/>
      <c r="B44" s="119" t="s">
        <v>139</v>
      </c>
      <c r="C44" s="120"/>
      <c r="D44" s="111"/>
      <c r="E44" s="100">
        <f t="shared" si="27"/>
        <v>0</v>
      </c>
      <c r="F44" s="121" t="e">
        <f t="shared" si="24"/>
        <v>#DIV/0!</v>
      </c>
      <c r="G44" s="110"/>
      <c r="H44" s="111"/>
      <c r="I44" s="100">
        <f t="shared" si="28"/>
        <v>0</v>
      </c>
      <c r="J44" s="121" t="e">
        <f t="shared" si="25"/>
        <v>#DIV/0!</v>
      </c>
      <c r="K44" s="110"/>
      <c r="L44" s="111"/>
      <c r="M44" s="100">
        <f t="shared" si="29"/>
        <v>0</v>
      </c>
      <c r="N44" s="115" t="e">
        <f t="shared" si="26"/>
        <v>#DIV/0!</v>
      </c>
    </row>
    <row r="45" spans="1:14" x14ac:dyDescent="0.25">
      <c r="A45" s="207" t="s">
        <v>140</v>
      </c>
      <c r="B45" s="132" t="s">
        <v>141</v>
      </c>
      <c r="C45" s="133"/>
      <c r="D45" s="134"/>
      <c r="E45" s="112">
        <f>D45-C45</f>
        <v>0</v>
      </c>
      <c r="F45" s="118" t="e">
        <f t="shared" si="24"/>
        <v>#DIV/0!</v>
      </c>
      <c r="G45" s="143"/>
      <c r="H45" s="134"/>
      <c r="I45" s="112">
        <f>H45-G45</f>
        <v>0</v>
      </c>
      <c r="J45" s="118" t="e">
        <f t="shared" si="25"/>
        <v>#DIV/0!</v>
      </c>
      <c r="K45" s="143"/>
      <c r="L45" s="134"/>
      <c r="M45" s="112">
        <f>L45-K45</f>
        <v>0</v>
      </c>
      <c r="N45" s="113" t="e">
        <f t="shared" si="26"/>
        <v>#DIV/0!</v>
      </c>
    </row>
    <row r="46" spans="1:14" x14ac:dyDescent="0.25">
      <c r="A46" s="207"/>
      <c r="B46" s="104" t="s">
        <v>142</v>
      </c>
      <c r="C46" s="107"/>
      <c r="D46" s="108"/>
      <c r="E46" s="100">
        <f>D46-C46</f>
        <v>0</v>
      </c>
      <c r="F46" s="101" t="e">
        <f t="shared" si="24"/>
        <v>#DIV/0!</v>
      </c>
      <c r="G46" s="109"/>
      <c r="H46" s="108"/>
      <c r="I46" s="100">
        <f>H46-G46</f>
        <v>0</v>
      </c>
      <c r="J46" s="101" t="e">
        <f t="shared" si="25"/>
        <v>#DIV/0!</v>
      </c>
      <c r="K46" s="109"/>
      <c r="L46" s="108"/>
      <c r="M46" s="100">
        <f>L46-K46</f>
        <v>0</v>
      </c>
      <c r="N46" s="103" t="e">
        <f t="shared" si="26"/>
        <v>#DIV/0!</v>
      </c>
    </row>
    <row r="47" spans="1:14" x14ac:dyDescent="0.25">
      <c r="A47" s="207"/>
      <c r="B47" s="135" t="s">
        <v>143</v>
      </c>
      <c r="C47" s="136"/>
      <c r="D47" s="137"/>
      <c r="E47" s="114">
        <f>D47-C47</f>
        <v>0</v>
      </c>
      <c r="F47" s="121" t="e">
        <f t="shared" si="24"/>
        <v>#DIV/0!</v>
      </c>
      <c r="G47" s="144"/>
      <c r="H47" s="137"/>
      <c r="I47" s="114">
        <f>H47-G47</f>
        <v>0</v>
      </c>
      <c r="J47" s="121" t="e">
        <f t="shared" si="25"/>
        <v>#DIV/0!</v>
      </c>
      <c r="K47" s="144"/>
      <c r="L47" s="137"/>
      <c r="M47" s="114">
        <f>L47-K47</f>
        <v>0</v>
      </c>
      <c r="N47" s="115" t="e">
        <f t="shared" si="26"/>
        <v>#DIV/0!</v>
      </c>
    </row>
    <row r="48" spans="1:14" x14ac:dyDescent="0.25">
      <c r="A48" s="208" t="s">
        <v>144</v>
      </c>
      <c r="B48" s="208"/>
      <c r="C48" s="98">
        <f>SUM(C8:C47)</f>
        <v>0</v>
      </c>
      <c r="D48" s="98">
        <f>SUM(D8:D47)</f>
        <v>0</v>
      </c>
      <c r="E48" s="98">
        <f>D48-C48</f>
        <v>0</v>
      </c>
      <c r="F48" s="99" t="e">
        <f t="shared" si="24"/>
        <v>#DIV/0!</v>
      </c>
      <c r="G48" s="98">
        <f>SUM(G8:G47)</f>
        <v>0</v>
      </c>
      <c r="H48" s="98">
        <f>SUM(H8:H47)</f>
        <v>0</v>
      </c>
      <c r="I48" s="98">
        <f>H48-G48</f>
        <v>0</v>
      </c>
      <c r="J48" s="99" t="e">
        <f t="shared" si="25"/>
        <v>#DIV/0!</v>
      </c>
      <c r="K48" s="98">
        <f>SUM(K8:K47)</f>
        <v>0</v>
      </c>
      <c r="L48" s="98">
        <f>SUM(L8:L47)</f>
        <v>0</v>
      </c>
      <c r="M48" s="98">
        <f>L48-K48</f>
        <v>0</v>
      </c>
      <c r="N48" s="99" t="e">
        <f t="shared" si="26"/>
        <v>#DIV/0!</v>
      </c>
    </row>
    <row r="49" spans="1:14" x14ac:dyDescent="0.25">
      <c r="A49" s="128" t="s">
        <v>51</v>
      </c>
      <c r="B49" s="95"/>
      <c r="C49" s="94"/>
      <c r="D49" s="94"/>
      <c r="E49" s="94"/>
      <c r="F49" s="94"/>
      <c r="G49" s="94"/>
      <c r="H49" s="94"/>
      <c r="I49" s="94"/>
      <c r="J49" s="94"/>
      <c r="K49" s="94"/>
      <c r="L49" s="94"/>
      <c r="M49" s="94"/>
      <c r="N49" s="94"/>
    </row>
  </sheetData>
  <mergeCells count="19">
    <mergeCell ref="A28:A30"/>
    <mergeCell ref="A31:A40"/>
    <mergeCell ref="A41:A44"/>
    <mergeCell ref="A45:A47"/>
    <mergeCell ref="A48:B48"/>
    <mergeCell ref="A6:B7"/>
    <mergeCell ref="A8:A16"/>
    <mergeCell ref="A17:A21"/>
    <mergeCell ref="A22:A23"/>
    <mergeCell ref="A24:A26"/>
    <mergeCell ref="C5:F5"/>
    <mergeCell ref="G5:J5"/>
    <mergeCell ref="K5:N5"/>
    <mergeCell ref="C6:D6"/>
    <mergeCell ref="E6:F6"/>
    <mergeCell ref="G6:H6"/>
    <mergeCell ref="I6:J6"/>
    <mergeCell ref="K6:L6"/>
    <mergeCell ref="M6:N6"/>
  </mergeCells>
  <conditionalFormatting sqref="E8:E47">
    <cfRule type="dataBar" priority="3">
      <dataBar>
        <cfvo type="min"/>
        <cfvo type="max"/>
        <color rgb="FF3CCC7A"/>
      </dataBar>
      <extLst>
        <ext xmlns:x14="http://schemas.microsoft.com/office/spreadsheetml/2009/9/main" uri="{B025F937-C7B1-47D3-B67F-A62EFF666E3E}">
          <x14:id>{28EAD48D-4ED3-44E6-8D7B-B45CF261476F}</x14:id>
        </ext>
      </extLst>
    </cfRule>
  </conditionalFormatting>
  <conditionalFormatting sqref="E8:F48">
    <cfRule type="expression" dxfId="72" priority="8">
      <formula>E8&lt;0</formula>
    </cfRule>
  </conditionalFormatting>
  <conditionalFormatting sqref="I8:I47">
    <cfRule type="dataBar" priority="2">
      <dataBar>
        <cfvo type="min"/>
        <cfvo type="max"/>
        <color rgb="FF3CCC7A"/>
      </dataBar>
      <extLst>
        <ext xmlns:x14="http://schemas.microsoft.com/office/spreadsheetml/2009/9/main" uri="{B025F937-C7B1-47D3-B67F-A62EFF666E3E}">
          <x14:id>{DCB8A62D-9270-4BCF-A841-A4721CA02C8D}</x14:id>
        </ext>
      </extLst>
    </cfRule>
  </conditionalFormatting>
  <conditionalFormatting sqref="I8:J48">
    <cfRule type="expression" dxfId="71" priority="6">
      <formula>I8&lt;0</formula>
    </cfRule>
  </conditionalFormatting>
  <conditionalFormatting sqref="M8:M47">
    <cfRule type="dataBar" priority="1">
      <dataBar>
        <cfvo type="min"/>
        <cfvo type="max"/>
        <color rgb="FF3CCC7A"/>
      </dataBar>
      <extLst>
        <ext xmlns:x14="http://schemas.microsoft.com/office/spreadsheetml/2009/9/main" uri="{B025F937-C7B1-47D3-B67F-A62EFF666E3E}">
          <x14:id>{7D982779-69C9-49CE-8E61-72A357EFC91F}</x14:id>
        </ext>
      </extLst>
    </cfRule>
  </conditionalFormatting>
  <conditionalFormatting sqref="M8:N48">
    <cfRule type="expression" dxfId="70" priority="4">
      <formula>M8&lt;0</formula>
    </cfRule>
  </conditionalFormatting>
  <pageMargins left="0.70866141732283505" right="0.70866141732283505" top="0.74803149606299202" bottom="0.74803149606299202" header="0.31496062992126" footer="0.31496062992126"/>
  <pageSetup paperSize="9" scale="55" orientation="landscape" r:id="rId1"/>
  <ignoredErrors>
    <ignoredError sqref="E8" evalError="1" listDataValidation="1" calculatedColumn="1"/>
  </ignoredErrors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28EAD48D-4ED3-44E6-8D7B-B45CF261476F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E8:E47</xm:sqref>
        </x14:conditionalFormatting>
        <x14:conditionalFormatting xmlns:xm="http://schemas.microsoft.com/office/excel/2006/main">
          <x14:cfRule type="dataBar" id="{DCB8A62D-9270-4BCF-A841-A4721CA02C8D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I8:I47</xm:sqref>
        </x14:conditionalFormatting>
        <x14:conditionalFormatting xmlns:xm="http://schemas.microsoft.com/office/excel/2006/main">
          <x14:cfRule type="dataBar" id="{7D982779-69C9-49CE-8E61-72A357EFC91F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M8:M47</xm:sqref>
        </x14:conditionalFormatting>
      </x14:conditionalFormatting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32DDD1-3093-4ECB-9AA7-184658DBE873}">
  <sheetPr codeName="Hoja5">
    <pageSetUpPr fitToPage="1"/>
  </sheetPr>
  <dimension ref="A1:O62"/>
  <sheetViews>
    <sheetView zoomScale="80" zoomScaleNormal="80" workbookViewId="0"/>
  </sheetViews>
  <sheetFormatPr baseColWidth="10" defaultColWidth="11.42578125" defaultRowHeight="15" x14ac:dyDescent="0.25"/>
  <cols>
    <col min="1" max="1" width="39.7109375" customWidth="1"/>
    <col min="2" max="2" width="42.140625" customWidth="1"/>
    <col min="3" max="4" width="14.7109375" customWidth="1"/>
    <col min="5" max="5" width="16.7109375" customWidth="1"/>
    <col min="6" max="6" width="8" customWidth="1"/>
    <col min="7" max="8" width="14.7109375" customWidth="1"/>
    <col min="9" max="9" width="16.7109375" customWidth="1"/>
    <col min="10" max="10" width="8" customWidth="1"/>
    <col min="11" max="12" width="14.7109375" customWidth="1"/>
    <col min="13" max="13" width="16.7109375" customWidth="1"/>
    <col min="14" max="14" width="8" customWidth="1"/>
  </cols>
  <sheetData>
    <row r="1" spans="1:15" ht="19.149999999999999" customHeight="1" x14ac:dyDescent="0.25">
      <c r="A1" s="46" t="s">
        <v>49</v>
      </c>
      <c r="B1" s="46"/>
      <c r="C1" s="96"/>
      <c r="D1" s="46"/>
      <c r="E1" s="46"/>
      <c r="H1" s="46"/>
      <c r="I1" s="46"/>
      <c r="L1" s="46"/>
      <c r="M1" s="46"/>
    </row>
    <row r="2" spans="1:15" ht="15" customHeight="1" x14ac:dyDescent="0.25">
      <c r="A2" s="93"/>
      <c r="B2" s="93"/>
      <c r="C2" s="96"/>
    </row>
    <row r="3" spans="1:15" ht="15" customHeight="1" x14ac:dyDescent="0.25">
      <c r="A3" s="96"/>
      <c r="B3" s="96"/>
      <c r="C3" s="96"/>
    </row>
    <row r="4" spans="1:15" ht="15" customHeight="1" x14ac:dyDescent="0.25">
      <c r="A4" s="97" t="s">
        <v>53</v>
      </c>
      <c r="B4" s="45"/>
      <c r="N4" s="127" t="s">
        <v>172</v>
      </c>
    </row>
    <row r="5" spans="1:15" ht="19.149999999999999" customHeight="1" x14ac:dyDescent="0.25">
      <c r="A5" s="97"/>
      <c r="B5" s="97"/>
      <c r="C5" s="4" t="s">
        <v>3</v>
      </c>
      <c r="D5" s="4"/>
      <c r="E5" s="4"/>
      <c r="F5" s="4"/>
      <c r="G5" s="4" t="s">
        <v>4</v>
      </c>
      <c r="H5" s="4"/>
      <c r="I5" s="4"/>
      <c r="J5" s="4"/>
      <c r="K5" s="4" t="s">
        <v>5</v>
      </c>
      <c r="L5" s="4"/>
      <c r="M5" s="4"/>
      <c r="N5" s="4"/>
    </row>
    <row r="6" spans="1:15" ht="19.5" customHeight="1" x14ac:dyDescent="0.25">
      <c r="A6" s="209" t="s">
        <v>93</v>
      </c>
      <c r="B6" s="209"/>
      <c r="C6" s="3" t="s">
        <v>94</v>
      </c>
      <c r="D6" s="3"/>
      <c r="E6" s="2" t="s">
        <v>12</v>
      </c>
      <c r="F6" s="2"/>
      <c r="G6" s="2" t="s">
        <v>94</v>
      </c>
      <c r="H6" s="2"/>
      <c r="I6" s="2" t="s">
        <v>12</v>
      </c>
      <c r="J6" s="2"/>
      <c r="K6" s="2" t="s">
        <v>94</v>
      </c>
      <c r="L6" s="2"/>
      <c r="M6" s="2" t="s">
        <v>12</v>
      </c>
      <c r="N6" s="2"/>
    </row>
    <row r="7" spans="1:15" ht="19.5" customHeight="1" x14ac:dyDescent="0.25">
      <c r="A7" s="209"/>
      <c r="B7" s="209"/>
      <c r="C7" s="194">
        <v>2023</v>
      </c>
      <c r="D7" s="194">
        <v>2024</v>
      </c>
      <c r="E7" s="102" t="s">
        <v>13</v>
      </c>
      <c r="F7" s="102" t="s">
        <v>14</v>
      </c>
      <c r="G7" s="194">
        <v>2023</v>
      </c>
      <c r="H7" s="194">
        <v>2024</v>
      </c>
      <c r="I7" s="102" t="s">
        <v>13</v>
      </c>
      <c r="J7" s="102" t="s">
        <v>14</v>
      </c>
      <c r="K7" s="194">
        <v>2023</v>
      </c>
      <c r="L7" s="194">
        <v>2024</v>
      </c>
      <c r="M7" s="102" t="s">
        <v>13</v>
      </c>
      <c r="N7" s="102" t="s">
        <v>14</v>
      </c>
    </row>
    <row r="8" spans="1:15" s="152" customFormat="1" ht="19.5" customHeight="1" x14ac:dyDescent="0.25">
      <c r="A8" s="195" t="s">
        <v>95</v>
      </c>
      <c r="B8" s="196" t="s">
        <v>96</v>
      </c>
      <c r="C8" s="197">
        <v>30241722</v>
      </c>
      <c r="D8" s="198">
        <v>33248997</v>
      </c>
      <c r="E8" s="199">
        <v>3007275</v>
      </c>
      <c r="F8" s="200">
        <v>9.9441261975756561</v>
      </c>
      <c r="G8" s="201">
        <v>0</v>
      </c>
      <c r="H8" s="198">
        <v>0</v>
      </c>
      <c r="I8" s="199">
        <v>0</v>
      </c>
      <c r="J8" s="200" t="s">
        <v>156</v>
      </c>
      <c r="K8" s="201">
        <v>400</v>
      </c>
      <c r="L8" s="198">
        <v>1060</v>
      </c>
      <c r="M8" s="199">
        <v>660</v>
      </c>
      <c r="N8" s="200">
        <v>165</v>
      </c>
      <c r="O8" s="166"/>
    </row>
    <row r="9" spans="1:15" s="152" customFormat="1" ht="19.5" customHeight="1" x14ac:dyDescent="0.25">
      <c r="A9" s="195" t="s">
        <v>95</v>
      </c>
      <c r="B9" s="196" t="s">
        <v>97</v>
      </c>
      <c r="C9" s="197">
        <v>11797342</v>
      </c>
      <c r="D9" s="198">
        <v>8870492</v>
      </c>
      <c r="E9" s="199">
        <v>-2926850</v>
      </c>
      <c r="F9" s="200">
        <v>-24.80940198224312</v>
      </c>
      <c r="G9" s="201">
        <v>0</v>
      </c>
      <c r="H9" s="198">
        <v>0</v>
      </c>
      <c r="I9" s="199">
        <v>0</v>
      </c>
      <c r="J9" s="200" t="s">
        <v>156</v>
      </c>
      <c r="K9" s="201">
        <v>202139</v>
      </c>
      <c r="L9" s="198">
        <v>230585</v>
      </c>
      <c r="M9" s="199">
        <v>28446</v>
      </c>
      <c r="N9" s="200">
        <v>14.0724946695096</v>
      </c>
      <c r="O9" s="166"/>
    </row>
    <row r="10" spans="1:15" s="152" customFormat="1" ht="19.5" customHeight="1" x14ac:dyDescent="0.25">
      <c r="A10" s="195" t="s">
        <v>95</v>
      </c>
      <c r="B10" s="196" t="s">
        <v>98</v>
      </c>
      <c r="C10" s="197">
        <v>10701221</v>
      </c>
      <c r="D10" s="198">
        <v>11978680</v>
      </c>
      <c r="E10" s="199">
        <v>1277459</v>
      </c>
      <c r="F10" s="200">
        <v>11.937506944301029</v>
      </c>
      <c r="G10" s="201">
        <v>0</v>
      </c>
      <c r="H10" s="198">
        <v>0</v>
      </c>
      <c r="I10" s="199">
        <v>0</v>
      </c>
      <c r="J10" s="200" t="s">
        <v>156</v>
      </c>
      <c r="K10" s="201">
        <v>16407</v>
      </c>
      <c r="L10" s="198">
        <v>13329</v>
      </c>
      <c r="M10" s="199">
        <v>-3078</v>
      </c>
      <c r="N10" s="200">
        <v>-18.76028524410313</v>
      </c>
      <c r="O10" s="166"/>
    </row>
    <row r="11" spans="1:15" s="152" customFormat="1" ht="19.5" customHeight="1" x14ac:dyDescent="0.25">
      <c r="A11" s="195" t="s">
        <v>95</v>
      </c>
      <c r="B11" s="196" t="s">
        <v>99</v>
      </c>
      <c r="C11" s="197">
        <v>7318683</v>
      </c>
      <c r="D11" s="198">
        <v>8674461</v>
      </c>
      <c r="E11" s="199">
        <v>1355778</v>
      </c>
      <c r="F11" s="200">
        <v>18.524890338876549</v>
      </c>
      <c r="G11" s="201">
        <v>0</v>
      </c>
      <c r="H11" s="198">
        <v>0</v>
      </c>
      <c r="I11" s="199">
        <v>0</v>
      </c>
      <c r="J11" s="200" t="s">
        <v>156</v>
      </c>
      <c r="K11" s="201">
        <v>9198</v>
      </c>
      <c r="L11" s="198">
        <v>7053</v>
      </c>
      <c r="M11" s="199">
        <v>-2145</v>
      </c>
      <c r="N11" s="200">
        <v>-23.32028701891716</v>
      </c>
      <c r="O11" s="166"/>
    </row>
    <row r="12" spans="1:15" s="152" customFormat="1" ht="19.5" customHeight="1" x14ac:dyDescent="0.25">
      <c r="A12" s="195" t="s">
        <v>95</v>
      </c>
      <c r="B12" s="196" t="s">
        <v>100</v>
      </c>
      <c r="C12" s="197">
        <v>4422942</v>
      </c>
      <c r="D12" s="198">
        <v>4012914</v>
      </c>
      <c r="E12" s="199">
        <v>-410028</v>
      </c>
      <c r="F12" s="200">
        <v>-9.270481050848062</v>
      </c>
      <c r="G12" s="201">
        <v>0</v>
      </c>
      <c r="H12" s="198">
        <v>0</v>
      </c>
      <c r="I12" s="199">
        <v>0</v>
      </c>
      <c r="J12" s="200" t="s">
        <v>156</v>
      </c>
      <c r="K12" s="201">
        <v>180326</v>
      </c>
      <c r="L12" s="198">
        <v>189649</v>
      </c>
      <c r="M12" s="199">
        <v>9323</v>
      </c>
      <c r="N12" s="200">
        <v>5.1700808535652101</v>
      </c>
      <c r="O12" s="166"/>
    </row>
    <row r="13" spans="1:15" s="152" customFormat="1" ht="19.5" customHeight="1" x14ac:dyDescent="0.25">
      <c r="A13" s="195" t="s">
        <v>95</v>
      </c>
      <c r="B13" s="196" t="s">
        <v>101</v>
      </c>
      <c r="C13" s="197">
        <v>1299195</v>
      </c>
      <c r="D13" s="198">
        <v>1444648</v>
      </c>
      <c r="E13" s="199">
        <v>145453</v>
      </c>
      <c r="F13" s="200">
        <v>11.19562498316265</v>
      </c>
      <c r="G13" s="201">
        <v>0</v>
      </c>
      <c r="H13" s="198">
        <v>0</v>
      </c>
      <c r="I13" s="199">
        <v>0</v>
      </c>
      <c r="J13" s="200" t="s">
        <v>156</v>
      </c>
      <c r="K13" s="201">
        <v>54151</v>
      </c>
      <c r="L13" s="198">
        <v>79744</v>
      </c>
      <c r="M13" s="199">
        <v>25593</v>
      </c>
      <c r="N13" s="200">
        <v>47.262285091688057</v>
      </c>
      <c r="O13" s="166"/>
    </row>
    <row r="14" spans="1:15" s="152" customFormat="1" ht="19.5" customHeight="1" x14ac:dyDescent="0.25">
      <c r="A14" s="195" t="s">
        <v>95</v>
      </c>
      <c r="B14" s="196" t="s">
        <v>102</v>
      </c>
      <c r="C14" s="197">
        <v>0</v>
      </c>
      <c r="D14" s="198">
        <v>0</v>
      </c>
      <c r="E14" s="199">
        <v>0</v>
      </c>
      <c r="F14" s="200" t="s">
        <v>156</v>
      </c>
      <c r="G14" s="201">
        <v>10850608</v>
      </c>
      <c r="H14" s="198">
        <v>5017735</v>
      </c>
      <c r="I14" s="199">
        <v>-5832873</v>
      </c>
      <c r="J14" s="200">
        <v>-53.756185828480767</v>
      </c>
      <c r="K14" s="201">
        <v>252145</v>
      </c>
      <c r="L14" s="198">
        <v>162949</v>
      </c>
      <c r="M14" s="199">
        <v>-89196</v>
      </c>
      <c r="N14" s="200">
        <v>-35.374883499573663</v>
      </c>
      <c r="O14" s="166"/>
    </row>
    <row r="15" spans="1:15" s="152" customFormat="1" ht="19.5" customHeight="1" x14ac:dyDescent="0.25">
      <c r="A15" s="195" t="s">
        <v>95</v>
      </c>
      <c r="B15" s="196" t="s">
        <v>103</v>
      </c>
      <c r="C15" s="197">
        <v>10651401</v>
      </c>
      <c r="D15" s="198">
        <v>7854588</v>
      </c>
      <c r="E15" s="199">
        <v>-2796813</v>
      </c>
      <c r="F15" s="200">
        <v>-26.25770074753547</v>
      </c>
      <c r="G15" s="201">
        <v>0</v>
      </c>
      <c r="H15" s="198">
        <v>0</v>
      </c>
      <c r="I15" s="199">
        <v>0</v>
      </c>
      <c r="J15" s="200" t="s">
        <v>156</v>
      </c>
      <c r="K15" s="201">
        <v>55</v>
      </c>
      <c r="L15" s="198">
        <v>827</v>
      </c>
      <c r="M15" s="199">
        <v>772</v>
      </c>
      <c r="N15" s="200">
        <v>1403.636363636364</v>
      </c>
      <c r="O15" s="166"/>
    </row>
    <row r="16" spans="1:15" s="152" customFormat="1" ht="19.5" customHeight="1" x14ac:dyDescent="0.25">
      <c r="A16" s="195" t="s">
        <v>95</v>
      </c>
      <c r="B16" s="196" t="s">
        <v>104</v>
      </c>
      <c r="C16" s="197">
        <v>3093202</v>
      </c>
      <c r="D16" s="198">
        <v>2137559</v>
      </c>
      <c r="E16" s="199">
        <v>-955643</v>
      </c>
      <c r="F16" s="200">
        <v>-30.89494316892333</v>
      </c>
      <c r="G16" s="201">
        <v>3346</v>
      </c>
      <c r="H16" s="198">
        <v>2711</v>
      </c>
      <c r="I16" s="199">
        <v>-635</v>
      </c>
      <c r="J16" s="200">
        <v>-18.977884040645549</v>
      </c>
      <c r="K16" s="201">
        <v>420617</v>
      </c>
      <c r="L16" s="198">
        <v>481346</v>
      </c>
      <c r="M16" s="199">
        <v>60729</v>
      </c>
      <c r="N16" s="200">
        <v>14.43807549385784</v>
      </c>
      <c r="O16" s="166"/>
    </row>
    <row r="17" spans="1:15" s="152" customFormat="1" ht="19.5" customHeight="1" x14ac:dyDescent="0.25">
      <c r="A17" s="195" t="s">
        <v>105</v>
      </c>
      <c r="B17" s="196" t="s">
        <v>106</v>
      </c>
      <c r="C17" s="197">
        <v>0</v>
      </c>
      <c r="D17" s="198">
        <v>0</v>
      </c>
      <c r="E17" s="199">
        <v>0</v>
      </c>
      <c r="F17" s="200" t="s">
        <v>156</v>
      </c>
      <c r="G17" s="201">
        <v>2482242</v>
      </c>
      <c r="H17" s="198">
        <v>2616148</v>
      </c>
      <c r="I17" s="199">
        <v>133906</v>
      </c>
      <c r="J17" s="200">
        <v>5.3945586288524652</v>
      </c>
      <c r="K17" s="201">
        <v>19493</v>
      </c>
      <c r="L17" s="198">
        <v>14514</v>
      </c>
      <c r="M17" s="199">
        <v>-4979</v>
      </c>
      <c r="N17" s="200">
        <v>-25.542502436772171</v>
      </c>
      <c r="O17" s="166"/>
    </row>
    <row r="18" spans="1:15" s="152" customFormat="1" ht="19.5" customHeight="1" x14ac:dyDescent="0.25">
      <c r="A18" s="195" t="s">
        <v>105</v>
      </c>
      <c r="B18" s="196" t="s">
        <v>107</v>
      </c>
      <c r="C18" s="197">
        <v>0</v>
      </c>
      <c r="D18" s="198">
        <v>0</v>
      </c>
      <c r="E18" s="199">
        <v>0</v>
      </c>
      <c r="F18" s="200" t="s">
        <v>156</v>
      </c>
      <c r="G18" s="201">
        <v>2449657</v>
      </c>
      <c r="H18" s="198">
        <v>2730742</v>
      </c>
      <c r="I18" s="199">
        <v>281085</v>
      </c>
      <c r="J18" s="200">
        <v>11.474463567756629</v>
      </c>
      <c r="K18" s="201">
        <v>981698</v>
      </c>
      <c r="L18" s="198">
        <v>1133559</v>
      </c>
      <c r="M18" s="199">
        <v>151861</v>
      </c>
      <c r="N18" s="200">
        <v>15.46921762089767</v>
      </c>
      <c r="O18" s="166"/>
    </row>
    <row r="19" spans="1:15" s="152" customFormat="1" ht="19.5" customHeight="1" x14ac:dyDescent="0.25">
      <c r="A19" s="195" t="s">
        <v>105</v>
      </c>
      <c r="B19" s="196" t="s">
        <v>108</v>
      </c>
      <c r="C19" s="197">
        <v>0</v>
      </c>
      <c r="D19" s="198">
        <v>0</v>
      </c>
      <c r="E19" s="199">
        <v>0</v>
      </c>
      <c r="F19" s="200" t="s">
        <v>156</v>
      </c>
      <c r="G19" s="201">
        <v>850644</v>
      </c>
      <c r="H19" s="198">
        <v>751673</v>
      </c>
      <c r="I19" s="199">
        <v>-98971</v>
      </c>
      <c r="J19" s="200">
        <v>-11.63483196260715</v>
      </c>
      <c r="K19" s="201">
        <v>930075</v>
      </c>
      <c r="L19" s="198">
        <v>1091764</v>
      </c>
      <c r="M19" s="199">
        <v>161689</v>
      </c>
      <c r="N19" s="200">
        <v>17.384512001720299</v>
      </c>
      <c r="O19" s="166"/>
    </row>
    <row r="20" spans="1:15" s="152" customFormat="1" ht="19.5" customHeight="1" x14ac:dyDescent="0.25">
      <c r="A20" s="195" t="s">
        <v>105</v>
      </c>
      <c r="B20" s="196" t="s">
        <v>109</v>
      </c>
      <c r="C20" s="197">
        <v>0</v>
      </c>
      <c r="D20" s="198">
        <v>0</v>
      </c>
      <c r="E20" s="199">
        <v>0</v>
      </c>
      <c r="F20" s="200" t="s">
        <v>156</v>
      </c>
      <c r="G20" s="201">
        <v>230752</v>
      </c>
      <c r="H20" s="198">
        <v>167721</v>
      </c>
      <c r="I20" s="199">
        <v>-63031</v>
      </c>
      <c r="J20" s="200">
        <v>-27.315472888642351</v>
      </c>
      <c r="K20" s="201">
        <v>7899773</v>
      </c>
      <c r="L20" s="198">
        <v>8488473</v>
      </c>
      <c r="M20" s="199">
        <v>588700</v>
      </c>
      <c r="N20" s="200">
        <v>7.4521128645088908</v>
      </c>
      <c r="O20" s="166"/>
    </row>
    <row r="21" spans="1:15" s="152" customFormat="1" ht="19.5" customHeight="1" x14ac:dyDescent="0.25">
      <c r="A21" s="195" t="s">
        <v>105</v>
      </c>
      <c r="B21" s="196" t="s">
        <v>110</v>
      </c>
      <c r="C21" s="197">
        <v>0</v>
      </c>
      <c r="D21" s="198">
        <v>0</v>
      </c>
      <c r="E21" s="199">
        <v>0</v>
      </c>
      <c r="F21" s="200" t="s">
        <v>156</v>
      </c>
      <c r="G21" s="201">
        <v>0</v>
      </c>
      <c r="H21" s="198">
        <v>0</v>
      </c>
      <c r="I21" s="199">
        <v>0</v>
      </c>
      <c r="J21" s="200" t="s">
        <v>156</v>
      </c>
      <c r="K21" s="201">
        <v>1895826</v>
      </c>
      <c r="L21" s="198">
        <v>2021022</v>
      </c>
      <c r="M21" s="199">
        <v>125196</v>
      </c>
      <c r="N21" s="200">
        <v>6.6037705992005584</v>
      </c>
      <c r="O21" s="166"/>
    </row>
    <row r="22" spans="1:15" s="152" customFormat="1" ht="19.5" customHeight="1" x14ac:dyDescent="0.25">
      <c r="A22" s="195" t="s">
        <v>111</v>
      </c>
      <c r="B22" s="196" t="s">
        <v>112</v>
      </c>
      <c r="C22" s="197">
        <v>0</v>
      </c>
      <c r="D22" s="198">
        <v>0</v>
      </c>
      <c r="E22" s="199">
        <v>0</v>
      </c>
      <c r="F22" s="200" t="s">
        <v>156</v>
      </c>
      <c r="G22" s="201">
        <v>531752</v>
      </c>
      <c r="H22" s="198">
        <v>350163</v>
      </c>
      <c r="I22" s="199">
        <v>-181589</v>
      </c>
      <c r="J22" s="200">
        <v>-34.149189847899017</v>
      </c>
      <c r="K22" s="201">
        <v>156105</v>
      </c>
      <c r="L22" s="198">
        <v>182239</v>
      </c>
      <c r="M22" s="199">
        <v>26134</v>
      </c>
      <c r="N22" s="200">
        <v>16.741295922616189</v>
      </c>
      <c r="O22" s="166"/>
    </row>
    <row r="23" spans="1:15" s="152" customFormat="1" ht="19.5" customHeight="1" x14ac:dyDescent="0.25">
      <c r="A23" s="195" t="s">
        <v>111</v>
      </c>
      <c r="B23" s="196" t="s">
        <v>113</v>
      </c>
      <c r="C23" s="197">
        <v>15484</v>
      </c>
      <c r="D23" s="198">
        <v>27551</v>
      </c>
      <c r="E23" s="199">
        <v>12067</v>
      </c>
      <c r="F23" s="200">
        <v>77.932058899509173</v>
      </c>
      <c r="G23" s="201">
        <v>7115198</v>
      </c>
      <c r="H23" s="198">
        <v>7201069</v>
      </c>
      <c r="I23" s="199">
        <v>85871</v>
      </c>
      <c r="J23" s="200">
        <v>1.206867328217712</v>
      </c>
      <c r="K23" s="201">
        <v>1483130</v>
      </c>
      <c r="L23" s="198">
        <v>1762417</v>
      </c>
      <c r="M23" s="199">
        <v>279287</v>
      </c>
      <c r="N23" s="200">
        <v>18.83091839555534</v>
      </c>
      <c r="O23" s="166"/>
    </row>
    <row r="24" spans="1:15" s="152" customFormat="1" ht="19.5" customHeight="1" x14ac:dyDescent="0.25">
      <c r="A24" s="195" t="s">
        <v>114</v>
      </c>
      <c r="B24" s="196" t="s">
        <v>115</v>
      </c>
      <c r="C24" s="197">
        <v>0</v>
      </c>
      <c r="D24" s="198">
        <v>0</v>
      </c>
      <c r="E24" s="199">
        <v>0</v>
      </c>
      <c r="F24" s="200" t="s">
        <v>156</v>
      </c>
      <c r="G24" s="201">
        <v>308210</v>
      </c>
      <c r="H24" s="198">
        <v>432332</v>
      </c>
      <c r="I24" s="199">
        <v>124122</v>
      </c>
      <c r="J24" s="200">
        <v>40.27189254080011</v>
      </c>
      <c r="K24" s="201">
        <v>2375</v>
      </c>
      <c r="L24" s="198">
        <v>4299</v>
      </c>
      <c r="M24" s="199">
        <v>1924</v>
      </c>
      <c r="N24" s="200">
        <v>81.010526315789463</v>
      </c>
      <c r="O24" s="166"/>
    </row>
    <row r="25" spans="1:15" s="152" customFormat="1" ht="19.5" customHeight="1" x14ac:dyDescent="0.25">
      <c r="A25" s="195" t="s">
        <v>114</v>
      </c>
      <c r="B25" s="196" t="s">
        <v>116</v>
      </c>
      <c r="C25" s="197">
        <v>0</v>
      </c>
      <c r="D25" s="198">
        <v>0</v>
      </c>
      <c r="E25" s="199">
        <v>0</v>
      </c>
      <c r="F25" s="200" t="s">
        <v>156</v>
      </c>
      <c r="G25" s="201">
        <v>286085</v>
      </c>
      <c r="H25" s="198">
        <v>392800</v>
      </c>
      <c r="I25" s="199">
        <v>106715</v>
      </c>
      <c r="J25" s="200">
        <v>37.301850848524033</v>
      </c>
      <c r="K25" s="201">
        <v>43078</v>
      </c>
      <c r="L25" s="198">
        <v>129622</v>
      </c>
      <c r="M25" s="199">
        <v>86544</v>
      </c>
      <c r="N25" s="200">
        <v>200.9006917684201</v>
      </c>
      <c r="O25" s="166"/>
    </row>
    <row r="26" spans="1:15" s="152" customFormat="1" ht="19.5" customHeight="1" x14ac:dyDescent="0.25">
      <c r="A26" s="195" t="s">
        <v>114</v>
      </c>
      <c r="B26" s="196" t="s">
        <v>117</v>
      </c>
      <c r="C26" s="197">
        <v>176493</v>
      </c>
      <c r="D26" s="198">
        <v>174830</v>
      </c>
      <c r="E26" s="199">
        <v>-1663</v>
      </c>
      <c r="F26" s="200">
        <v>-0.94224700129750261</v>
      </c>
      <c r="G26" s="201">
        <v>1413623</v>
      </c>
      <c r="H26" s="198">
        <v>1536039</v>
      </c>
      <c r="I26" s="199">
        <v>122416</v>
      </c>
      <c r="J26" s="200">
        <v>8.6597345968479544</v>
      </c>
      <c r="K26" s="201">
        <v>769571</v>
      </c>
      <c r="L26" s="198">
        <v>1133996</v>
      </c>
      <c r="M26" s="199">
        <v>364425</v>
      </c>
      <c r="N26" s="200">
        <v>47.354305190814102</v>
      </c>
      <c r="O26" s="166"/>
    </row>
    <row r="27" spans="1:15" s="152" customFormat="1" ht="19.5" customHeight="1" x14ac:dyDescent="0.25">
      <c r="A27" s="195" t="s">
        <v>118</v>
      </c>
      <c r="B27" s="196" t="s">
        <v>119</v>
      </c>
      <c r="C27" s="197">
        <v>4650321</v>
      </c>
      <c r="D27" s="198">
        <v>9686589</v>
      </c>
      <c r="E27" s="199">
        <v>5036268</v>
      </c>
      <c r="F27" s="200">
        <v>108.29936256013291</v>
      </c>
      <c r="G27" s="201">
        <v>1250299</v>
      </c>
      <c r="H27" s="198">
        <v>1282448</v>
      </c>
      <c r="I27" s="199">
        <v>32149</v>
      </c>
      <c r="J27" s="200">
        <v>2.5713049438574269</v>
      </c>
      <c r="K27" s="201">
        <v>10438131</v>
      </c>
      <c r="L27" s="198">
        <v>12651003</v>
      </c>
      <c r="M27" s="199">
        <v>2212872</v>
      </c>
      <c r="N27" s="200">
        <v>21.199887221189311</v>
      </c>
      <c r="O27" s="166"/>
    </row>
    <row r="28" spans="1:15" s="152" customFormat="1" ht="19.5" customHeight="1" x14ac:dyDescent="0.25">
      <c r="A28" s="195" t="s">
        <v>120</v>
      </c>
      <c r="B28" s="196" t="s">
        <v>121</v>
      </c>
      <c r="C28" s="197">
        <v>1123941</v>
      </c>
      <c r="D28" s="198">
        <v>1105734</v>
      </c>
      <c r="E28" s="199">
        <v>-18207</v>
      </c>
      <c r="F28" s="200">
        <v>-1.619924889295788</v>
      </c>
      <c r="G28" s="201">
        <v>45346</v>
      </c>
      <c r="H28" s="198">
        <v>55931</v>
      </c>
      <c r="I28" s="199">
        <v>10585</v>
      </c>
      <c r="J28" s="200">
        <v>23.34274246901602</v>
      </c>
      <c r="K28" s="201">
        <v>39516</v>
      </c>
      <c r="L28" s="198">
        <v>65745</v>
      </c>
      <c r="M28" s="199">
        <v>26229</v>
      </c>
      <c r="N28" s="200">
        <v>66.375645308229565</v>
      </c>
      <c r="O28" s="166"/>
    </row>
    <row r="29" spans="1:15" s="152" customFormat="1" ht="19.5" customHeight="1" x14ac:dyDescent="0.25">
      <c r="A29" s="195" t="s">
        <v>120</v>
      </c>
      <c r="B29" s="196" t="s">
        <v>122</v>
      </c>
      <c r="C29" s="197">
        <v>0</v>
      </c>
      <c r="D29" s="198">
        <v>0</v>
      </c>
      <c r="E29" s="199">
        <v>0</v>
      </c>
      <c r="F29" s="200" t="s">
        <v>156</v>
      </c>
      <c r="G29" s="201">
        <v>4195444</v>
      </c>
      <c r="H29" s="198">
        <v>3599652</v>
      </c>
      <c r="I29" s="199">
        <v>-595792</v>
      </c>
      <c r="J29" s="200">
        <v>-14.2009284357031</v>
      </c>
      <c r="K29" s="201">
        <v>496191</v>
      </c>
      <c r="L29" s="198">
        <v>598597</v>
      </c>
      <c r="M29" s="199">
        <v>102406</v>
      </c>
      <c r="N29" s="200">
        <v>20.638423510301479</v>
      </c>
      <c r="O29" s="166"/>
    </row>
    <row r="30" spans="1:15" s="152" customFormat="1" ht="19.5" customHeight="1" x14ac:dyDescent="0.25">
      <c r="A30" s="195" t="s">
        <v>120</v>
      </c>
      <c r="B30" s="196" t="s">
        <v>123</v>
      </c>
      <c r="C30" s="197">
        <v>0</v>
      </c>
      <c r="D30" s="198">
        <v>0</v>
      </c>
      <c r="E30" s="199">
        <v>0</v>
      </c>
      <c r="F30" s="200" t="s">
        <v>156</v>
      </c>
      <c r="G30" s="201">
        <v>611724</v>
      </c>
      <c r="H30" s="198">
        <v>1011957</v>
      </c>
      <c r="I30" s="199">
        <v>400233</v>
      </c>
      <c r="J30" s="200">
        <v>65.427055338682152</v>
      </c>
      <c r="K30" s="201">
        <v>8929087</v>
      </c>
      <c r="L30" s="198">
        <v>9787530</v>
      </c>
      <c r="M30" s="199">
        <v>858443</v>
      </c>
      <c r="N30" s="200">
        <v>9.6140064488116224</v>
      </c>
      <c r="O30" s="166"/>
    </row>
    <row r="31" spans="1:15" s="152" customFormat="1" ht="19.5" customHeight="1" x14ac:dyDescent="0.25">
      <c r="A31" s="195" t="s">
        <v>124</v>
      </c>
      <c r="B31" s="196" t="s">
        <v>125</v>
      </c>
      <c r="C31" s="197">
        <v>0</v>
      </c>
      <c r="D31" s="198">
        <v>0</v>
      </c>
      <c r="E31" s="199">
        <v>0</v>
      </c>
      <c r="F31" s="200" t="s">
        <v>156</v>
      </c>
      <c r="G31" s="201">
        <v>9594380</v>
      </c>
      <c r="H31" s="198">
        <v>10127140</v>
      </c>
      <c r="I31" s="199">
        <v>532760</v>
      </c>
      <c r="J31" s="200">
        <v>5.5528340549363264</v>
      </c>
      <c r="K31" s="201">
        <v>1780820</v>
      </c>
      <c r="L31" s="198">
        <v>1419233</v>
      </c>
      <c r="M31" s="199">
        <v>-361587</v>
      </c>
      <c r="N31" s="200">
        <v>-20.30452263563976</v>
      </c>
      <c r="O31" s="166"/>
    </row>
    <row r="32" spans="1:15" s="152" customFormat="1" ht="19.5" customHeight="1" x14ac:dyDescent="0.25">
      <c r="A32" s="195" t="s">
        <v>124</v>
      </c>
      <c r="B32" s="196" t="s">
        <v>126</v>
      </c>
      <c r="C32" s="197">
        <v>0</v>
      </c>
      <c r="D32" s="198">
        <v>0</v>
      </c>
      <c r="E32" s="199">
        <v>0</v>
      </c>
      <c r="F32" s="200" t="s">
        <v>156</v>
      </c>
      <c r="G32" s="201">
        <v>1964882</v>
      </c>
      <c r="H32" s="198">
        <v>1818241</v>
      </c>
      <c r="I32" s="199">
        <v>-146641</v>
      </c>
      <c r="J32" s="200">
        <v>-7.4630944759023663</v>
      </c>
      <c r="K32" s="201">
        <v>379239</v>
      </c>
      <c r="L32" s="198">
        <v>346572</v>
      </c>
      <c r="M32" s="199">
        <v>-32667</v>
      </c>
      <c r="N32" s="200">
        <v>-8.6138292738879727</v>
      </c>
      <c r="O32" s="166"/>
    </row>
    <row r="33" spans="1:15" s="152" customFormat="1" ht="19.5" customHeight="1" x14ac:dyDescent="0.25">
      <c r="A33" s="195" t="s">
        <v>124</v>
      </c>
      <c r="B33" s="196" t="s">
        <v>127</v>
      </c>
      <c r="C33" s="197">
        <v>0</v>
      </c>
      <c r="D33" s="198">
        <v>0</v>
      </c>
      <c r="E33" s="199">
        <v>0</v>
      </c>
      <c r="F33" s="200" t="s">
        <v>156</v>
      </c>
      <c r="G33" s="201">
        <v>208917</v>
      </c>
      <c r="H33" s="198">
        <v>178228</v>
      </c>
      <c r="I33" s="199">
        <v>-30689</v>
      </c>
      <c r="J33" s="200">
        <v>-14.689565712699309</v>
      </c>
      <c r="K33" s="201">
        <v>6190148</v>
      </c>
      <c r="L33" s="198">
        <v>5983671</v>
      </c>
      <c r="M33" s="199">
        <v>-206477</v>
      </c>
      <c r="N33" s="200">
        <v>-3.3355745290742651</v>
      </c>
      <c r="O33" s="166"/>
    </row>
    <row r="34" spans="1:15" s="152" customFormat="1" ht="19.5" customHeight="1" x14ac:dyDescent="0.25">
      <c r="A34" s="195" t="s">
        <v>124</v>
      </c>
      <c r="B34" s="196" t="s">
        <v>128</v>
      </c>
      <c r="C34" s="197">
        <v>35803</v>
      </c>
      <c r="D34" s="198">
        <v>82672</v>
      </c>
      <c r="E34" s="199">
        <v>46869</v>
      </c>
      <c r="F34" s="200">
        <v>130.90802446722341</v>
      </c>
      <c r="G34" s="201">
        <v>0</v>
      </c>
      <c r="H34" s="198">
        <v>0</v>
      </c>
      <c r="I34" s="199">
        <v>0</v>
      </c>
      <c r="J34" s="200" t="s">
        <v>156</v>
      </c>
      <c r="K34" s="201">
        <v>4189999</v>
      </c>
      <c r="L34" s="198">
        <v>4421564</v>
      </c>
      <c r="M34" s="199">
        <v>231565</v>
      </c>
      <c r="N34" s="200">
        <v>5.5266122975208418</v>
      </c>
      <c r="O34" s="166"/>
    </row>
    <row r="35" spans="1:15" s="152" customFormat="1" ht="19.5" customHeight="1" x14ac:dyDescent="0.25">
      <c r="A35" s="195" t="s">
        <v>124</v>
      </c>
      <c r="B35" s="196" t="s">
        <v>129</v>
      </c>
      <c r="C35" s="197">
        <v>0</v>
      </c>
      <c r="D35" s="198">
        <v>0</v>
      </c>
      <c r="E35" s="199">
        <v>0</v>
      </c>
      <c r="F35" s="200" t="s">
        <v>156</v>
      </c>
      <c r="G35" s="201">
        <v>0</v>
      </c>
      <c r="H35" s="198">
        <v>0</v>
      </c>
      <c r="I35" s="199">
        <v>0</v>
      </c>
      <c r="J35" s="200" t="s">
        <v>156</v>
      </c>
      <c r="K35" s="201">
        <v>1555644</v>
      </c>
      <c r="L35" s="198">
        <v>1716013</v>
      </c>
      <c r="M35" s="199">
        <v>160369</v>
      </c>
      <c r="N35" s="200">
        <v>10.308849582552311</v>
      </c>
      <c r="O35" s="166"/>
    </row>
    <row r="36" spans="1:15" s="152" customFormat="1" ht="19.5" customHeight="1" x14ac:dyDescent="0.25">
      <c r="A36" s="195" t="s">
        <v>124</v>
      </c>
      <c r="B36" s="196" t="s">
        <v>130</v>
      </c>
      <c r="C36" s="197">
        <v>0</v>
      </c>
      <c r="D36" s="198">
        <v>0</v>
      </c>
      <c r="E36" s="199">
        <v>0</v>
      </c>
      <c r="F36" s="200" t="s">
        <v>156</v>
      </c>
      <c r="G36" s="201">
        <v>0</v>
      </c>
      <c r="H36" s="198">
        <v>0</v>
      </c>
      <c r="I36" s="199">
        <v>0</v>
      </c>
      <c r="J36" s="200" t="s">
        <v>156</v>
      </c>
      <c r="K36" s="201">
        <v>2120853</v>
      </c>
      <c r="L36" s="198">
        <v>2096181</v>
      </c>
      <c r="M36" s="199">
        <v>-24672</v>
      </c>
      <c r="N36" s="200">
        <v>-1.16330551905294</v>
      </c>
      <c r="O36" s="166"/>
    </row>
    <row r="37" spans="1:15" s="152" customFormat="1" ht="19.5" customHeight="1" x14ac:dyDescent="0.25">
      <c r="A37" s="195" t="s">
        <v>124</v>
      </c>
      <c r="B37" s="196" t="s">
        <v>131</v>
      </c>
      <c r="C37" s="197">
        <v>2051554</v>
      </c>
      <c r="D37" s="198">
        <v>2326245</v>
      </c>
      <c r="E37" s="199">
        <v>274691</v>
      </c>
      <c r="F37" s="200">
        <v>13.389411148816951</v>
      </c>
      <c r="G37" s="201">
        <v>0</v>
      </c>
      <c r="H37" s="198">
        <v>0</v>
      </c>
      <c r="I37" s="199">
        <v>0</v>
      </c>
      <c r="J37" s="200" t="s">
        <v>156</v>
      </c>
      <c r="K37" s="201">
        <v>1246578</v>
      </c>
      <c r="L37" s="198">
        <v>1328247</v>
      </c>
      <c r="M37" s="199">
        <v>81669</v>
      </c>
      <c r="N37" s="200">
        <v>6.5514552639305341</v>
      </c>
      <c r="O37" s="166"/>
    </row>
    <row r="38" spans="1:15" s="152" customFormat="1" ht="19.5" customHeight="1" x14ac:dyDescent="0.25">
      <c r="A38" s="195" t="s">
        <v>124</v>
      </c>
      <c r="B38" s="196" t="s">
        <v>132</v>
      </c>
      <c r="C38" s="197">
        <v>140155</v>
      </c>
      <c r="D38" s="198">
        <v>89150</v>
      </c>
      <c r="E38" s="199">
        <v>-51005</v>
      </c>
      <c r="F38" s="200">
        <v>-36.39185187827762</v>
      </c>
      <c r="G38" s="201">
        <v>251008</v>
      </c>
      <c r="H38" s="198">
        <v>119355</v>
      </c>
      <c r="I38" s="199">
        <v>-131653</v>
      </c>
      <c r="J38" s="200">
        <v>-52.44972271800102</v>
      </c>
      <c r="K38" s="201">
        <v>10474422</v>
      </c>
      <c r="L38" s="198">
        <v>11368905</v>
      </c>
      <c r="M38" s="199">
        <v>894483</v>
      </c>
      <c r="N38" s="200">
        <v>8.5396883952164586</v>
      </c>
      <c r="O38" s="166"/>
    </row>
    <row r="39" spans="1:15" s="152" customFormat="1" ht="19.5" customHeight="1" x14ac:dyDescent="0.25">
      <c r="A39" s="195" t="s">
        <v>124</v>
      </c>
      <c r="B39" s="196" t="s">
        <v>133</v>
      </c>
      <c r="C39" s="197">
        <v>0</v>
      </c>
      <c r="D39" s="198">
        <v>0</v>
      </c>
      <c r="E39" s="199">
        <v>0</v>
      </c>
      <c r="F39" s="200" t="s">
        <v>156</v>
      </c>
      <c r="G39" s="201">
        <v>227</v>
      </c>
      <c r="H39" s="198">
        <v>273</v>
      </c>
      <c r="I39" s="199">
        <v>46</v>
      </c>
      <c r="J39" s="200">
        <v>20.264317180616739</v>
      </c>
      <c r="K39" s="201">
        <v>2137496</v>
      </c>
      <c r="L39" s="198">
        <v>1958391</v>
      </c>
      <c r="M39" s="199">
        <v>-179105</v>
      </c>
      <c r="N39" s="200">
        <v>-8.3791969669183004</v>
      </c>
      <c r="O39" s="166"/>
    </row>
    <row r="40" spans="1:15" s="152" customFormat="1" ht="19.5" customHeight="1" x14ac:dyDescent="0.25">
      <c r="A40" s="195" t="s">
        <v>124</v>
      </c>
      <c r="B40" s="196" t="s">
        <v>134</v>
      </c>
      <c r="C40" s="197">
        <v>0</v>
      </c>
      <c r="D40" s="198">
        <v>6107</v>
      </c>
      <c r="E40" s="199">
        <v>6107</v>
      </c>
      <c r="F40" s="200" t="s">
        <v>156</v>
      </c>
      <c r="G40" s="201">
        <v>2257816</v>
      </c>
      <c r="H40" s="198">
        <v>2205911</v>
      </c>
      <c r="I40" s="199">
        <v>-51905</v>
      </c>
      <c r="J40" s="200">
        <v>-2.2989030106970598</v>
      </c>
      <c r="K40" s="201">
        <v>1664863</v>
      </c>
      <c r="L40" s="198">
        <v>1761352</v>
      </c>
      <c r="M40" s="199">
        <v>96489</v>
      </c>
      <c r="N40" s="200">
        <v>5.7956120113186538</v>
      </c>
      <c r="O40" s="166"/>
    </row>
    <row r="41" spans="1:15" s="152" customFormat="1" ht="19.5" customHeight="1" x14ac:dyDescent="0.25">
      <c r="A41" s="195" t="s">
        <v>135</v>
      </c>
      <c r="B41" s="196" t="s">
        <v>136</v>
      </c>
      <c r="C41" s="197">
        <v>0</v>
      </c>
      <c r="D41" s="198">
        <v>0</v>
      </c>
      <c r="E41" s="199">
        <v>0</v>
      </c>
      <c r="F41" s="200" t="s">
        <v>156</v>
      </c>
      <c r="G41" s="201">
        <v>221313</v>
      </c>
      <c r="H41" s="198">
        <v>276519</v>
      </c>
      <c r="I41" s="199">
        <v>55206</v>
      </c>
      <c r="J41" s="200">
        <v>24.94476149164306</v>
      </c>
      <c r="K41" s="201">
        <v>2209466</v>
      </c>
      <c r="L41" s="198">
        <v>2602071</v>
      </c>
      <c r="M41" s="199">
        <v>392605</v>
      </c>
      <c r="N41" s="200">
        <v>17.769225686206521</v>
      </c>
      <c r="O41" s="166"/>
    </row>
    <row r="42" spans="1:15" s="152" customFormat="1" ht="19.5" customHeight="1" x14ac:dyDescent="0.25">
      <c r="A42" s="195" t="s">
        <v>135</v>
      </c>
      <c r="B42" s="196" t="s">
        <v>137</v>
      </c>
      <c r="C42" s="197">
        <v>0</v>
      </c>
      <c r="D42" s="198">
        <v>0</v>
      </c>
      <c r="E42" s="199">
        <v>0</v>
      </c>
      <c r="F42" s="200" t="s">
        <v>156</v>
      </c>
      <c r="G42" s="201">
        <v>0</v>
      </c>
      <c r="H42" s="198">
        <v>0</v>
      </c>
      <c r="I42" s="199">
        <v>0</v>
      </c>
      <c r="J42" s="200" t="s">
        <v>156</v>
      </c>
      <c r="K42" s="201">
        <v>5042610</v>
      </c>
      <c r="L42" s="198">
        <v>6064068</v>
      </c>
      <c r="M42" s="199">
        <v>1021458</v>
      </c>
      <c r="N42" s="200">
        <v>20.256533818796211</v>
      </c>
      <c r="O42" s="166"/>
    </row>
    <row r="43" spans="1:15" s="152" customFormat="1" ht="19.5" customHeight="1" x14ac:dyDescent="0.25">
      <c r="A43" s="195" t="s">
        <v>135</v>
      </c>
      <c r="B43" s="196" t="s">
        <v>174</v>
      </c>
      <c r="C43" s="197">
        <v>0</v>
      </c>
      <c r="D43" s="198">
        <v>0</v>
      </c>
      <c r="E43" s="199">
        <v>0</v>
      </c>
      <c r="F43" s="200" t="s">
        <v>156</v>
      </c>
      <c r="G43" s="201">
        <v>0</v>
      </c>
      <c r="H43" s="198">
        <v>0</v>
      </c>
      <c r="I43" s="199">
        <v>0</v>
      </c>
      <c r="J43" s="200" t="s">
        <v>156</v>
      </c>
      <c r="K43" s="201">
        <v>6568247</v>
      </c>
      <c r="L43" s="198">
        <v>7112523</v>
      </c>
      <c r="M43" s="199">
        <v>544276</v>
      </c>
      <c r="N43" s="200">
        <v>8.2864727833773628</v>
      </c>
      <c r="O43" s="166"/>
    </row>
    <row r="44" spans="1:15" s="152" customFormat="1" ht="19.5" customHeight="1" x14ac:dyDescent="0.25">
      <c r="A44" s="195" t="s">
        <v>135</v>
      </c>
      <c r="B44" s="196" t="s">
        <v>139</v>
      </c>
      <c r="C44" s="197">
        <v>101056</v>
      </c>
      <c r="D44" s="198">
        <v>172802</v>
      </c>
      <c r="E44" s="199">
        <v>71746</v>
      </c>
      <c r="F44" s="200">
        <v>70.996279290690296</v>
      </c>
      <c r="G44" s="201">
        <v>62944</v>
      </c>
      <c r="H44" s="198">
        <v>86259</v>
      </c>
      <c r="I44" s="199">
        <v>23315</v>
      </c>
      <c r="J44" s="200">
        <v>37.040861718352829</v>
      </c>
      <c r="K44" s="201">
        <v>13091728</v>
      </c>
      <c r="L44" s="198">
        <v>14100060</v>
      </c>
      <c r="M44" s="199">
        <v>1008332</v>
      </c>
      <c r="N44" s="200">
        <v>7.7020543048251549</v>
      </c>
      <c r="O44" s="166"/>
    </row>
    <row r="45" spans="1:15" s="152" customFormat="1" ht="19.5" customHeight="1" x14ac:dyDescent="0.25">
      <c r="A45" s="195" t="s">
        <v>140</v>
      </c>
      <c r="B45" s="196" t="s">
        <v>141</v>
      </c>
      <c r="C45" s="197">
        <v>0</v>
      </c>
      <c r="D45" s="198">
        <v>0</v>
      </c>
      <c r="E45" s="199">
        <v>0</v>
      </c>
      <c r="F45" s="200" t="s">
        <v>156</v>
      </c>
      <c r="G45" s="201">
        <v>0</v>
      </c>
      <c r="H45" s="198">
        <v>0</v>
      </c>
      <c r="I45" s="199">
        <v>0</v>
      </c>
      <c r="J45" s="200" t="s">
        <v>156</v>
      </c>
      <c r="K45" s="201">
        <v>5175930</v>
      </c>
      <c r="L45" s="198">
        <v>5362015</v>
      </c>
      <c r="M45" s="199">
        <v>186085</v>
      </c>
      <c r="N45" s="200">
        <v>3.5951993168377498</v>
      </c>
      <c r="O45" s="166"/>
    </row>
    <row r="46" spans="1:15" s="152" customFormat="1" ht="19.5" customHeight="1" x14ac:dyDescent="0.25">
      <c r="A46" s="195" t="s">
        <v>140</v>
      </c>
      <c r="B46" s="196" t="s">
        <v>142</v>
      </c>
      <c r="C46" s="197">
        <v>0</v>
      </c>
      <c r="D46" s="198">
        <v>0</v>
      </c>
      <c r="E46" s="199">
        <v>0</v>
      </c>
      <c r="F46" s="200" t="s">
        <v>156</v>
      </c>
      <c r="G46" s="201">
        <v>0</v>
      </c>
      <c r="H46" s="198">
        <v>0</v>
      </c>
      <c r="I46" s="199">
        <v>0</v>
      </c>
      <c r="J46" s="200" t="s">
        <v>156</v>
      </c>
      <c r="K46" s="201">
        <v>15933634</v>
      </c>
      <c r="L46" s="198">
        <v>15280226</v>
      </c>
      <c r="M46" s="199">
        <v>-653408</v>
      </c>
      <c r="N46" s="200">
        <v>-4.100809645809619</v>
      </c>
      <c r="O46" s="166"/>
    </row>
    <row r="47" spans="1:15" s="152" customFormat="1" ht="19.5" customHeight="1" x14ac:dyDescent="0.25">
      <c r="A47" s="195" t="s">
        <v>140</v>
      </c>
      <c r="B47" s="196" t="s">
        <v>55</v>
      </c>
      <c r="C47" s="197">
        <v>0</v>
      </c>
      <c r="D47" s="198">
        <v>0</v>
      </c>
      <c r="E47" s="199">
        <v>0</v>
      </c>
      <c r="F47" s="200" t="s">
        <v>156</v>
      </c>
      <c r="G47" s="201">
        <v>0</v>
      </c>
      <c r="H47" s="198">
        <v>0</v>
      </c>
      <c r="I47" s="199">
        <v>0</v>
      </c>
      <c r="J47" s="200" t="s">
        <v>156</v>
      </c>
      <c r="K47" s="201">
        <v>16774177</v>
      </c>
      <c r="L47" s="198">
        <v>18930832</v>
      </c>
      <c r="M47" s="199">
        <v>2156655</v>
      </c>
      <c r="N47" s="200">
        <v>12.85699441468871</v>
      </c>
      <c r="O47" s="166"/>
    </row>
    <row r="48" spans="1:15" ht="19.5" customHeight="1" x14ac:dyDescent="0.25">
      <c r="A48" s="208" t="s">
        <v>168</v>
      </c>
      <c r="B48" s="208"/>
      <c r="C48" s="189">
        <f>SUM(C8:C47)</f>
        <v>87820515</v>
      </c>
      <c r="D48" s="189">
        <f>SUM(D8:D47)</f>
        <v>91894019</v>
      </c>
      <c r="E48" s="189">
        <f>D48-C48</f>
        <v>4073504</v>
      </c>
      <c r="F48" s="190">
        <f t="shared" ref="F48" si="0">((D48*100/C48)-100)</f>
        <v>4.6384423958342751</v>
      </c>
      <c r="G48" s="189">
        <f>SUM(G8:G47)</f>
        <v>47186417</v>
      </c>
      <c r="H48" s="189">
        <f>SUM(H8:H47)</f>
        <v>41961047</v>
      </c>
      <c r="I48" s="189">
        <f>H48-G48</f>
        <v>-5225370</v>
      </c>
      <c r="J48" s="190">
        <f t="shared" ref="J48" si="1">((H48*100/G48)-100)</f>
        <v>-11.073885944762452</v>
      </c>
      <c r="K48" s="189">
        <f>SUM(K8:K47)</f>
        <v>131755341</v>
      </c>
      <c r="L48" s="189">
        <f>SUM(L8:L47)</f>
        <v>142083246</v>
      </c>
      <c r="M48" s="189">
        <f>L48-K48</f>
        <v>10327905</v>
      </c>
      <c r="N48" s="190">
        <f t="shared" ref="N48" si="2">((L48*100/K48)-100)</f>
        <v>7.8386993055560481</v>
      </c>
    </row>
    <row r="49" spans="1:14" ht="15" customHeight="1" x14ac:dyDescent="0.25">
      <c r="A49" s="128" t="s">
        <v>51</v>
      </c>
      <c r="B49" s="95"/>
      <c r="C49" s="94"/>
      <c r="D49" s="94"/>
      <c r="E49" s="94"/>
      <c r="F49" s="94"/>
      <c r="G49" s="94"/>
      <c r="H49" s="94"/>
      <c r="I49" s="94"/>
      <c r="J49" s="94"/>
      <c r="K49" s="94"/>
      <c r="L49" s="94"/>
      <c r="M49" s="94"/>
      <c r="N49" s="94"/>
    </row>
    <row r="53" spans="1:14" x14ac:dyDescent="0.25">
      <c r="D53" s="148"/>
    </row>
    <row r="54" spans="1:14" x14ac:dyDescent="0.25">
      <c r="C54" s="151"/>
      <c r="D54" s="147"/>
      <c r="E54" s="149"/>
    </row>
    <row r="55" spans="1:14" x14ac:dyDescent="0.25">
      <c r="D55" s="150"/>
    </row>
    <row r="62" spans="1:14" x14ac:dyDescent="0.25">
      <c r="D62" s="89"/>
    </row>
  </sheetData>
  <mergeCells count="11">
    <mergeCell ref="A6:B7"/>
    <mergeCell ref="A48:B48"/>
    <mergeCell ref="C5:F5"/>
    <mergeCell ref="G5:J5"/>
    <mergeCell ref="K5:N5"/>
    <mergeCell ref="C6:D6"/>
    <mergeCell ref="E6:F6"/>
    <mergeCell ref="G6:H6"/>
    <mergeCell ref="I6:J6"/>
    <mergeCell ref="K6:L6"/>
    <mergeCell ref="M6:N6"/>
  </mergeCells>
  <conditionalFormatting sqref="B8:D47 G8:H47 K8:L47">
    <cfRule type="expression" dxfId="69" priority="1">
      <formula>MOD(ROW(),2)&lt;&gt;0</formula>
    </cfRule>
  </conditionalFormatting>
  <conditionalFormatting sqref="E8:E47">
    <cfRule type="dataBar" priority="23">
      <dataBar>
        <cfvo type="min"/>
        <cfvo type="max"/>
        <color rgb="FF3CCC7A"/>
      </dataBar>
      <extLst>
        <ext xmlns:x14="http://schemas.microsoft.com/office/spreadsheetml/2009/9/main" uri="{B025F937-C7B1-47D3-B67F-A62EFF666E3E}">
          <x14:id>{3A66895E-0D24-493E-BD8C-780A1A9DB3E1}</x14:id>
        </ext>
      </extLst>
    </cfRule>
  </conditionalFormatting>
  <conditionalFormatting sqref="E8:F48 I8:J48 M8:N48">
    <cfRule type="expression" dxfId="68" priority="7">
      <formula>E8&lt;0</formula>
    </cfRule>
  </conditionalFormatting>
  <conditionalFormatting sqref="I8:I47">
    <cfRule type="dataBar" priority="24">
      <dataBar>
        <cfvo type="min"/>
        <cfvo type="max"/>
        <color rgb="FF3CCC7A"/>
      </dataBar>
      <extLst>
        <ext xmlns:x14="http://schemas.microsoft.com/office/spreadsheetml/2009/9/main" uri="{B025F937-C7B1-47D3-B67F-A62EFF666E3E}">
          <x14:id>{99D2901E-C5E7-40D7-93FD-E146C335BC32}</x14:id>
        </ext>
      </extLst>
    </cfRule>
  </conditionalFormatting>
  <conditionalFormatting sqref="M8:M47">
    <cfRule type="dataBar" priority="25">
      <dataBar>
        <cfvo type="min"/>
        <cfvo type="max"/>
        <color rgb="FF3CCC7A"/>
      </dataBar>
      <extLst>
        <ext xmlns:x14="http://schemas.microsoft.com/office/spreadsheetml/2009/9/main" uri="{B025F937-C7B1-47D3-B67F-A62EFF666E3E}">
          <x14:id>{39267451-35AB-47D2-925A-52227CEC1C92}</x14:id>
        </ext>
      </extLst>
    </cfRule>
  </conditionalFormatting>
  <pageMargins left="0.62992125984252001" right="0.23622047244094499" top="0.78740157480314998" bottom="0.23622047244094499" header="0.31496062992126" footer="0.15748031496063"/>
  <pageSetup paperSize="9" scale="55" orientation="landscape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3A66895E-0D24-493E-BD8C-780A1A9DB3E1}">
            <x14:dataBar minLength="0" maxLength="100" gradient="0">
              <x14:cfvo type="autoMin"/>
              <x14:cfvo type="autoMax"/>
              <x14:negativeFillColor rgb="FFFFB7B7"/>
              <x14:axisColor rgb="FF000000"/>
            </x14:dataBar>
          </x14:cfRule>
          <xm:sqref>E8:E47</xm:sqref>
        </x14:conditionalFormatting>
        <x14:conditionalFormatting xmlns:xm="http://schemas.microsoft.com/office/excel/2006/main">
          <x14:cfRule type="dataBar" id="{99D2901E-C5E7-40D7-93FD-E146C335BC32}">
            <x14:dataBar minLength="0" maxLength="100" gradient="0">
              <x14:cfvo type="autoMin"/>
              <x14:cfvo type="autoMax"/>
              <x14:negativeFillColor rgb="FFFFB7B7"/>
              <x14:axisColor rgb="FF000000"/>
            </x14:dataBar>
          </x14:cfRule>
          <xm:sqref>I8:I47</xm:sqref>
        </x14:conditionalFormatting>
        <x14:conditionalFormatting xmlns:xm="http://schemas.microsoft.com/office/excel/2006/main">
          <x14:cfRule type="dataBar" id="{39267451-35AB-47D2-925A-52227CEC1C92}">
            <x14:dataBar minLength="0" maxLength="100" gradient="0">
              <x14:cfvo type="autoMin"/>
              <x14:cfvo type="autoMax"/>
              <x14:negativeFillColor rgb="FFFFB7B7"/>
              <x14:axisColor rgb="FF000000"/>
            </x14:dataBar>
          </x14:cfRule>
          <xm:sqref>M8:M47</xm:sqref>
        </x14:conditionalFormatting>
      </x14:conditionalFormatting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044AEE-389B-4266-9C8E-0B87A2D23909}">
  <sheetPr codeName="Hoja6">
    <pageSetUpPr fitToPage="1"/>
  </sheetPr>
  <dimension ref="A1:AA36"/>
  <sheetViews>
    <sheetView workbookViewId="0"/>
  </sheetViews>
  <sheetFormatPr baseColWidth="10" defaultColWidth="8.85546875" defaultRowHeight="15" x14ac:dyDescent="0.2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27" ht="19.149999999999999" customHeight="1" x14ac:dyDescent="0.35">
      <c r="A1" s="46" t="s">
        <v>52</v>
      </c>
      <c r="E1" s="19"/>
      <c r="H1" s="18"/>
      <c r="I1" s="18"/>
      <c r="J1" s="18"/>
      <c r="K1" s="18"/>
      <c r="L1" s="18"/>
      <c r="M1" s="18"/>
      <c r="AA1" s="53" t="str">
        <f>"Acumulado "&amp;E6</f>
        <v>Acumulado 2024</v>
      </c>
    </row>
    <row r="2" spans="1:27" ht="15.6" customHeight="1" x14ac:dyDescent="0.3">
      <c r="A2" s="153"/>
      <c r="H2" s="17"/>
      <c r="I2" s="17"/>
      <c r="J2" s="17"/>
      <c r="K2" s="17"/>
      <c r="L2" s="17"/>
      <c r="M2" s="17"/>
      <c r="AA2" s="53" t="str">
        <f>"Acumulado "&amp;D6</f>
        <v>Acumulado 2023</v>
      </c>
    </row>
    <row r="3" spans="1:27" ht="15.6" customHeight="1" x14ac:dyDescent="0.3">
      <c r="H3" s="17"/>
      <c r="I3" s="17"/>
      <c r="J3" s="17"/>
      <c r="K3" s="17"/>
      <c r="L3" s="17"/>
      <c r="M3" s="17"/>
    </row>
    <row r="4" spans="1:27" ht="15.6" customHeight="1" x14ac:dyDescent="0.25">
      <c r="A4" s="45" t="s">
        <v>53</v>
      </c>
    </row>
    <row r="5" spans="1:27" ht="15.6" customHeight="1" x14ac:dyDescent="0.25">
      <c r="A5" s="210" t="s">
        <v>1</v>
      </c>
      <c r="B5" s="12" t="s">
        <v>160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27" ht="15.6" customHeight="1" x14ac:dyDescent="0.25">
      <c r="A6" s="210"/>
      <c r="B6" s="178">
        <v>2023</v>
      </c>
      <c r="C6" s="178">
        <v>2024</v>
      </c>
      <c r="D6" s="178">
        <v>2023</v>
      </c>
      <c r="E6" s="178">
        <v>2024</v>
      </c>
      <c r="F6" s="168" t="s">
        <v>7</v>
      </c>
      <c r="G6" s="20"/>
    </row>
    <row r="7" spans="1:27" ht="15.6" customHeight="1" x14ac:dyDescent="0.25">
      <c r="A7" s="202" t="s">
        <v>18</v>
      </c>
      <c r="B7" s="203">
        <v>769614.05099999998</v>
      </c>
      <c r="C7" s="203">
        <v>1325918.388</v>
      </c>
      <c r="D7" s="203">
        <v>6933558.4369999999</v>
      </c>
      <c r="E7" s="203">
        <v>7650565.3499999996</v>
      </c>
      <c r="F7" s="204">
        <v>10.341110117047389</v>
      </c>
      <c r="G7" s="51"/>
    </row>
    <row r="8" spans="1:27" ht="15.6" customHeight="1" x14ac:dyDescent="0.25">
      <c r="A8" s="202" t="s">
        <v>11</v>
      </c>
      <c r="B8" s="203">
        <v>273749</v>
      </c>
      <c r="C8" s="203">
        <v>263060.12800000003</v>
      </c>
      <c r="D8" s="203">
        <v>1639784</v>
      </c>
      <c r="E8" s="203">
        <v>1597597.2409999999</v>
      </c>
      <c r="F8" s="204">
        <v>-2.5727021973625881</v>
      </c>
      <c r="G8" s="20"/>
    </row>
    <row r="9" spans="1:27" ht="15.6" customHeight="1" x14ac:dyDescent="0.25">
      <c r="A9" s="202" t="s">
        <v>8</v>
      </c>
      <c r="B9" s="203">
        <v>530521.00300000003</v>
      </c>
      <c r="C9" s="203">
        <v>450132.23600000009</v>
      </c>
      <c r="D9" s="203">
        <v>2668527.4530000002</v>
      </c>
      <c r="E9" s="203">
        <v>2658992.5630000001</v>
      </c>
      <c r="F9" s="204">
        <v>-0.35730904657849288</v>
      </c>
      <c r="G9" s="20"/>
    </row>
    <row r="10" spans="1:27" ht="15.6" customHeight="1" x14ac:dyDescent="0.25">
      <c r="A10" s="202" t="s">
        <v>10</v>
      </c>
      <c r="B10" s="203">
        <v>416128.783</v>
      </c>
      <c r="C10" s="203">
        <v>353459.37800000003</v>
      </c>
      <c r="D10" s="203">
        <v>2429778.6430000002</v>
      </c>
      <c r="E10" s="203">
        <v>2265816.642</v>
      </c>
      <c r="F10" s="204">
        <v>-6.7480221489460348</v>
      </c>
    </row>
    <row r="11" spans="1:27" ht="15.6" customHeight="1" x14ac:dyDescent="0.25">
      <c r="A11" s="202" t="s">
        <v>9</v>
      </c>
      <c r="B11" s="203">
        <v>8642348.6349999998</v>
      </c>
      <c r="C11" s="203">
        <v>8025468.0120000001</v>
      </c>
      <c r="D11" s="203">
        <v>52515463.691</v>
      </c>
      <c r="E11" s="203">
        <v>53187633.395999998</v>
      </c>
      <c r="F11" s="204">
        <v>1.279946243938795</v>
      </c>
    </row>
    <row r="12" spans="1:27" ht="15.6" customHeight="1" x14ac:dyDescent="0.25">
      <c r="A12" s="202" t="s">
        <v>6</v>
      </c>
      <c r="B12" s="203">
        <v>566485.83100000001</v>
      </c>
      <c r="C12" s="203">
        <v>391260.36599999998</v>
      </c>
      <c r="D12" s="203">
        <v>2832482.73</v>
      </c>
      <c r="E12" s="203">
        <v>2440875.7779999999</v>
      </c>
      <c r="F12" s="204">
        <v>-13.82557245106311</v>
      </c>
    </row>
    <row r="13" spans="1:27" ht="15.6" customHeight="1" x14ac:dyDescent="0.25">
      <c r="A13" s="202" t="s">
        <v>175</v>
      </c>
      <c r="B13" s="203">
        <v>1582392.385</v>
      </c>
      <c r="C13" s="203">
        <v>1627330.43</v>
      </c>
      <c r="D13" s="203">
        <v>8070100.0530000003</v>
      </c>
      <c r="E13" s="203">
        <v>8514144.5390000008</v>
      </c>
      <c r="F13" s="204">
        <v>5.5023417687979048</v>
      </c>
    </row>
    <row r="14" spans="1:27" ht="15.6" customHeight="1" x14ac:dyDescent="0.25">
      <c r="A14" s="202" t="s">
        <v>153</v>
      </c>
      <c r="B14" s="203">
        <v>5393355.6710000001</v>
      </c>
      <c r="C14" s="203">
        <v>6547414.5710000005</v>
      </c>
      <c r="D14" s="203">
        <v>32450211.743000001</v>
      </c>
      <c r="E14" s="203">
        <v>35827853.045000002</v>
      </c>
      <c r="F14" s="204">
        <v>10.408688019512249</v>
      </c>
    </row>
    <row r="15" spans="1:27" ht="15.6" customHeight="1" x14ac:dyDescent="0.25">
      <c r="A15" s="202" t="s">
        <v>150</v>
      </c>
      <c r="B15" s="203">
        <v>3032777</v>
      </c>
      <c r="C15" s="203">
        <v>3145068</v>
      </c>
      <c r="D15" s="203">
        <v>16488087</v>
      </c>
      <c r="E15" s="203">
        <v>18092998</v>
      </c>
      <c r="F15" s="204">
        <v>9.7337611088539262</v>
      </c>
    </row>
    <row r="16" spans="1:27" ht="15.6" customHeight="1" x14ac:dyDescent="0.5">
      <c r="A16" s="202" t="s">
        <v>149</v>
      </c>
      <c r="B16" s="203">
        <v>2891759.2390000001</v>
      </c>
      <c r="C16" s="203">
        <v>2756427.4</v>
      </c>
      <c r="D16" s="203">
        <v>18405724.543000001</v>
      </c>
      <c r="E16" s="203">
        <v>18539902.103</v>
      </c>
      <c r="F16" s="204">
        <v>0.72899906595110053</v>
      </c>
      <c r="G16" s="15"/>
    </row>
    <row r="17" spans="1:7" ht="15.6" customHeight="1" x14ac:dyDescent="0.35">
      <c r="A17" s="202" t="s">
        <v>155</v>
      </c>
      <c r="B17" s="203">
        <v>1447749.1629999999</v>
      </c>
      <c r="C17" s="203">
        <v>1521452.0179999999</v>
      </c>
      <c r="D17" s="203">
        <v>8868138.0380000006</v>
      </c>
      <c r="E17" s="203">
        <v>8683473.9690000005</v>
      </c>
      <c r="F17" s="204">
        <v>-2.082331919154996</v>
      </c>
      <c r="G17" s="16"/>
    </row>
    <row r="18" spans="1:7" ht="15.6" customHeight="1" x14ac:dyDescent="0.25">
      <c r="A18" s="202" t="s">
        <v>152</v>
      </c>
      <c r="B18" s="203">
        <v>158717.32500000001</v>
      </c>
      <c r="C18" s="203">
        <v>178371</v>
      </c>
      <c r="D18" s="203">
        <v>902305.72399999993</v>
      </c>
      <c r="E18" s="203">
        <v>843929</v>
      </c>
      <c r="F18" s="204">
        <v>-6.4697277704513283</v>
      </c>
    </row>
    <row r="19" spans="1:7" ht="15.6" customHeight="1" x14ac:dyDescent="0.25">
      <c r="A19" s="202" t="s">
        <v>148</v>
      </c>
      <c r="B19" s="203">
        <v>887629.99300000002</v>
      </c>
      <c r="C19" s="203">
        <v>613313.82499999995</v>
      </c>
      <c r="D19" s="203">
        <v>4794199.7970000003</v>
      </c>
      <c r="E19" s="203">
        <v>3656027.5150000001</v>
      </c>
      <c r="F19" s="204">
        <v>-23.74061011625378</v>
      </c>
    </row>
    <row r="20" spans="1:7" ht="15.6" customHeight="1" x14ac:dyDescent="0.25">
      <c r="A20" s="202" t="s">
        <v>147</v>
      </c>
      <c r="B20" s="203">
        <v>1740726.5989999999</v>
      </c>
      <c r="C20" s="203">
        <v>1251025.7009999999</v>
      </c>
      <c r="D20" s="203">
        <v>10589909.939999999</v>
      </c>
      <c r="E20" s="203">
        <v>7755277.8909999998</v>
      </c>
      <c r="F20" s="204">
        <v>-26.76729136565254</v>
      </c>
    </row>
    <row r="21" spans="1:7" ht="15.6" customHeight="1" x14ac:dyDescent="0.25">
      <c r="A21" s="202" t="s">
        <v>154</v>
      </c>
      <c r="B21" s="203">
        <v>2493272.1919999998</v>
      </c>
      <c r="C21" s="203">
        <v>2370887.003</v>
      </c>
      <c r="D21" s="203">
        <v>14872800.765000001</v>
      </c>
      <c r="E21" s="203">
        <v>15694609.546</v>
      </c>
      <c r="F21" s="204">
        <v>5.5255818590265307</v>
      </c>
    </row>
    <row r="22" spans="1:7" ht="15.6" customHeight="1" x14ac:dyDescent="0.25">
      <c r="A22" s="202" t="s">
        <v>151</v>
      </c>
      <c r="B22" s="203">
        <v>2305350.21</v>
      </c>
      <c r="C22" s="203">
        <v>2872057.594</v>
      </c>
      <c r="D22" s="203">
        <v>14033743.392000001</v>
      </c>
      <c r="E22" s="203">
        <v>15835206.225</v>
      </c>
      <c r="F22" s="204">
        <v>12.83665222229253</v>
      </c>
    </row>
    <row r="23" spans="1:7" ht="15.6" customHeight="1" x14ac:dyDescent="0.25">
      <c r="A23" s="202" t="s">
        <v>171</v>
      </c>
      <c r="B23" s="203">
        <v>194416.54500000001</v>
      </c>
      <c r="C23" s="203">
        <v>455937.78500000009</v>
      </c>
      <c r="D23" s="203">
        <v>1193253.6000000001</v>
      </c>
      <c r="E23" s="203">
        <v>2254390.1779999998</v>
      </c>
      <c r="F23" s="204">
        <v>88.928001390483985</v>
      </c>
    </row>
    <row r="24" spans="1:7" ht="15.6" customHeight="1" x14ac:dyDescent="0.25">
      <c r="A24" s="202" t="s">
        <v>146</v>
      </c>
      <c r="B24" s="203">
        <v>220580.66099999999</v>
      </c>
      <c r="C24" s="203">
        <v>173513.859</v>
      </c>
      <c r="D24" s="203">
        <v>1034362.831</v>
      </c>
      <c r="E24" s="203">
        <v>1228650.5900000001</v>
      </c>
      <c r="F24" s="204">
        <v>18.7833275884601</v>
      </c>
    </row>
    <row r="25" spans="1:7" ht="15.6" customHeight="1" x14ac:dyDescent="0.25">
      <c r="A25" s="202" t="s">
        <v>145</v>
      </c>
      <c r="B25" s="203">
        <v>42775</v>
      </c>
      <c r="C25" s="203">
        <v>37885</v>
      </c>
      <c r="D25" s="203">
        <v>262583</v>
      </c>
      <c r="E25" s="203">
        <v>257962</v>
      </c>
      <c r="F25" s="204">
        <v>-1.7598245126302889</v>
      </c>
    </row>
    <row r="26" spans="1:7" ht="15.6" customHeight="1" x14ac:dyDescent="0.25">
      <c r="A26" s="202" t="s">
        <v>157</v>
      </c>
      <c r="B26" s="203">
        <v>291957.076</v>
      </c>
      <c r="C26" s="203">
        <v>176362.486</v>
      </c>
      <c r="D26" s="203">
        <v>1385399.9720000001</v>
      </c>
      <c r="E26" s="203">
        <v>1394235.5530000001</v>
      </c>
      <c r="F26" s="204">
        <v>0.63776390779369763</v>
      </c>
    </row>
    <row r="27" spans="1:7" ht="15.6" customHeight="1" x14ac:dyDescent="0.25">
      <c r="A27" s="202" t="s">
        <v>173</v>
      </c>
      <c r="B27" s="203">
        <v>330777.43</v>
      </c>
      <c r="C27" s="203">
        <v>293654.51500000001</v>
      </c>
      <c r="D27" s="203">
        <v>1847453.5549999999</v>
      </c>
      <c r="E27" s="203">
        <v>1700369.47</v>
      </c>
      <c r="F27" s="204">
        <v>-7.9614496722760606</v>
      </c>
    </row>
    <row r="28" spans="1:7" ht="15.6" customHeight="1" x14ac:dyDescent="0.25">
      <c r="A28" s="202" t="s">
        <v>177</v>
      </c>
      <c r="B28" s="203">
        <v>1070548.2220000001</v>
      </c>
      <c r="C28" s="203">
        <v>1120075.334</v>
      </c>
      <c r="D28" s="203">
        <v>6442808.9859999996</v>
      </c>
      <c r="E28" s="203">
        <v>7293498.5590000004</v>
      </c>
      <c r="F28" s="204">
        <v>13.20370625372443</v>
      </c>
    </row>
    <row r="29" spans="1:7" ht="15.6" customHeight="1" x14ac:dyDescent="0.25">
      <c r="A29" s="202" t="s">
        <v>178</v>
      </c>
      <c r="B29" s="203">
        <v>587046.17299999995</v>
      </c>
      <c r="C29" s="203">
        <v>517465.37400000001</v>
      </c>
      <c r="D29" s="203">
        <v>3487401.3960000002</v>
      </c>
      <c r="E29" s="203">
        <v>3574726.639</v>
      </c>
      <c r="F29" s="204">
        <v>2.5040204176141292</v>
      </c>
    </row>
    <row r="30" spans="1:7" ht="15.6" customHeight="1" x14ac:dyDescent="0.25">
      <c r="A30" s="202" t="s">
        <v>179</v>
      </c>
      <c r="B30" s="203">
        <v>312945</v>
      </c>
      <c r="C30" s="203">
        <v>327947</v>
      </c>
      <c r="D30" s="203">
        <v>1911787</v>
      </c>
      <c r="E30" s="203">
        <v>2091672</v>
      </c>
      <c r="F30" s="204">
        <v>9.4092595043276219</v>
      </c>
    </row>
    <row r="31" spans="1:7" ht="15.6" customHeight="1" x14ac:dyDescent="0.25">
      <c r="A31" s="202" t="s">
        <v>180</v>
      </c>
      <c r="B31" s="203">
        <v>2660281.46</v>
      </c>
      <c r="C31" s="203">
        <v>2546259.372</v>
      </c>
      <c r="D31" s="203">
        <v>16356799.897</v>
      </c>
      <c r="E31" s="203">
        <v>16033703.369000001</v>
      </c>
      <c r="F31" s="204">
        <v>-1.975304032784919</v>
      </c>
    </row>
    <row r="32" spans="1:7" ht="15.6" customHeight="1" x14ac:dyDescent="0.25">
      <c r="A32" s="202" t="s">
        <v>181</v>
      </c>
      <c r="B32" s="203">
        <v>6339466.6229999997</v>
      </c>
      <c r="C32" s="203">
        <v>7177284.523</v>
      </c>
      <c r="D32" s="203">
        <v>38425028.969999999</v>
      </c>
      <c r="E32" s="203">
        <v>41231934.181999996</v>
      </c>
      <c r="F32" s="204">
        <v>7.3048876923201931</v>
      </c>
    </row>
    <row r="33" spans="1:6" ht="15.6" customHeight="1" x14ac:dyDescent="0.25">
      <c r="A33" s="202" t="s">
        <v>182</v>
      </c>
      <c r="B33" s="203">
        <v>452897.41200000001</v>
      </c>
      <c r="C33" s="203">
        <v>533796.951</v>
      </c>
      <c r="D33" s="203">
        <v>2451913.773</v>
      </c>
      <c r="E33" s="203">
        <v>2697003.858</v>
      </c>
      <c r="F33" s="204">
        <v>9.9958688473829937</v>
      </c>
    </row>
    <row r="34" spans="1:6" ht="15.6" customHeight="1" x14ac:dyDescent="0.25">
      <c r="A34" s="202" t="s">
        <v>183</v>
      </c>
      <c r="B34" s="203">
        <v>164717</v>
      </c>
      <c r="C34" s="203">
        <v>98202</v>
      </c>
      <c r="D34" s="203">
        <v>794862</v>
      </c>
      <c r="E34" s="203">
        <v>711898</v>
      </c>
      <c r="F34" s="204">
        <v>-10.43753506898052</v>
      </c>
    </row>
    <row r="35" spans="1:6" ht="15.6" customHeight="1" x14ac:dyDescent="0.25">
      <c r="A35" s="193" t="s">
        <v>158</v>
      </c>
      <c r="B35" s="192">
        <f>SUM(B7:B34)</f>
        <v>45800985.681999996</v>
      </c>
      <c r="C35" s="91">
        <f>SUM(C7:C34)</f>
        <v>47151030.248999991</v>
      </c>
      <c r="D35" s="90">
        <f>SUM(D7:D34)</f>
        <v>274088470.92900002</v>
      </c>
      <c r="E35" s="92">
        <f>SUM(E7:E34)</f>
        <v>283714947.20099998</v>
      </c>
      <c r="F35" s="191">
        <f>E35*100/D35-100</f>
        <v>3.5121784726558616</v>
      </c>
    </row>
    <row r="36" spans="1:6" ht="15.6" customHeight="1" x14ac:dyDescent="0.25">
      <c r="A36" s="87" t="s">
        <v>54</v>
      </c>
      <c r="B36" s="86"/>
      <c r="D36" s="86"/>
      <c r="E36" s="37"/>
    </row>
  </sheetData>
  <mergeCells count="3">
    <mergeCell ref="B5:C5"/>
    <mergeCell ref="D5:F5"/>
    <mergeCell ref="A5:A6"/>
  </mergeCells>
  <conditionalFormatting sqref="A7:F34">
    <cfRule type="expression" dxfId="67" priority="2">
      <formula>MOD(ROW(),2)=0</formula>
    </cfRule>
  </conditionalFormatting>
  <conditionalFormatting sqref="F7:F35">
    <cfRule type="expression" dxfId="66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EF5DE6-4C68-4E98-88A5-EBA5C96AEDF4}">
  <sheetPr codeName="Hoja7">
    <pageSetUpPr fitToPage="1"/>
  </sheetPr>
  <dimension ref="A1:N36"/>
  <sheetViews>
    <sheetView workbookViewId="0"/>
  </sheetViews>
  <sheetFormatPr baseColWidth="10" defaultColWidth="8.85546875" defaultRowHeight="15" x14ac:dyDescent="0.2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14" ht="19.149999999999999" customHeight="1" x14ac:dyDescent="0.35">
      <c r="A1" s="46" t="s">
        <v>56</v>
      </c>
      <c r="E1" s="19"/>
      <c r="H1" s="18"/>
      <c r="I1" s="18"/>
      <c r="J1" s="18"/>
      <c r="K1" s="18"/>
      <c r="L1" s="18"/>
      <c r="M1" s="18"/>
    </row>
    <row r="2" spans="1:14" ht="15.6" customHeight="1" x14ac:dyDescent="0.3">
      <c r="A2" s="93" t="s">
        <v>161</v>
      </c>
      <c r="H2" s="17"/>
      <c r="I2" s="17"/>
      <c r="J2" s="17"/>
      <c r="K2" s="17"/>
      <c r="L2" s="17"/>
      <c r="M2" s="17"/>
    </row>
    <row r="3" spans="1:14" ht="15.6" customHeight="1" x14ac:dyDescent="0.3">
      <c r="H3" s="17"/>
      <c r="I3" s="17"/>
      <c r="J3" s="17"/>
      <c r="K3" s="17"/>
      <c r="L3" s="17"/>
      <c r="M3" s="17"/>
    </row>
    <row r="4" spans="1:14" ht="15.6" customHeight="1" x14ac:dyDescent="0.25">
      <c r="A4" s="45" t="s">
        <v>53</v>
      </c>
    </row>
    <row r="5" spans="1:14" ht="15.6" customHeight="1" x14ac:dyDescent="0.25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 x14ac:dyDescent="0.25">
      <c r="A6" s="210"/>
      <c r="B6" s="178">
        <v>2023</v>
      </c>
      <c r="C6" s="178">
        <v>2024</v>
      </c>
      <c r="D6" s="178">
        <v>2023</v>
      </c>
      <c r="E6" s="178">
        <v>2024</v>
      </c>
      <c r="F6" s="168" t="s">
        <v>7</v>
      </c>
      <c r="G6" s="20"/>
    </row>
    <row r="7" spans="1:14" ht="15.6" customHeight="1" x14ac:dyDescent="0.25">
      <c r="A7" s="202" t="s">
        <v>18</v>
      </c>
      <c r="B7" s="203">
        <v>757435</v>
      </c>
      <c r="C7" s="203">
        <v>1312502</v>
      </c>
      <c r="D7" s="203">
        <v>6891745</v>
      </c>
      <c r="E7" s="203">
        <v>7612193</v>
      </c>
      <c r="F7" s="204">
        <v>10.45378202472668</v>
      </c>
      <c r="G7" s="27"/>
    </row>
    <row r="8" spans="1:14" ht="15.6" customHeight="1" x14ac:dyDescent="0.25">
      <c r="A8" s="202" t="s">
        <v>11</v>
      </c>
      <c r="B8" s="203">
        <v>271621</v>
      </c>
      <c r="C8" s="203">
        <v>261740</v>
      </c>
      <c r="D8" s="203">
        <v>1627499</v>
      </c>
      <c r="E8" s="203">
        <v>1586467</v>
      </c>
      <c r="F8" s="204">
        <v>-2.5211689838211839</v>
      </c>
      <c r="G8" s="20"/>
    </row>
    <row r="9" spans="1:14" ht="15.6" customHeight="1" x14ac:dyDescent="0.25">
      <c r="A9" s="202" t="s">
        <v>8</v>
      </c>
      <c r="B9" s="203">
        <v>520674</v>
      </c>
      <c r="C9" s="203">
        <v>442106</v>
      </c>
      <c r="D9" s="203">
        <v>2629541</v>
      </c>
      <c r="E9" s="203">
        <v>2620064</v>
      </c>
      <c r="F9" s="204">
        <v>-0.36040510492135519</v>
      </c>
      <c r="G9" s="20"/>
    </row>
    <row r="10" spans="1:14" ht="15.6" customHeight="1" x14ac:dyDescent="0.25">
      <c r="A10" s="202" t="s">
        <v>10</v>
      </c>
      <c r="B10" s="203">
        <v>409220</v>
      </c>
      <c r="C10" s="203">
        <v>347679</v>
      </c>
      <c r="D10" s="203">
        <v>2397565</v>
      </c>
      <c r="E10" s="203">
        <v>2238205</v>
      </c>
      <c r="F10" s="204">
        <v>-6.6467436753539459</v>
      </c>
    </row>
    <row r="11" spans="1:14" ht="15.6" customHeight="1" x14ac:dyDescent="0.25">
      <c r="A11" s="202" t="s">
        <v>9</v>
      </c>
      <c r="B11" s="203">
        <v>7997524</v>
      </c>
      <c r="C11" s="203">
        <v>7447362</v>
      </c>
      <c r="D11" s="203">
        <v>49009334</v>
      </c>
      <c r="E11" s="203">
        <v>49602955</v>
      </c>
      <c r="F11" s="204">
        <v>1.211240699577758</v>
      </c>
    </row>
    <row r="12" spans="1:14" ht="15.6" customHeight="1" x14ac:dyDescent="0.25">
      <c r="A12" s="202" t="s">
        <v>6</v>
      </c>
      <c r="B12" s="203">
        <v>557961</v>
      </c>
      <c r="C12" s="203">
        <v>381937</v>
      </c>
      <c r="D12" s="203">
        <v>2768362</v>
      </c>
      <c r="E12" s="203">
        <v>2381653</v>
      </c>
      <c r="F12" s="204">
        <v>-13.968874012863919</v>
      </c>
    </row>
    <row r="13" spans="1:14" ht="15.6" customHeight="1" x14ac:dyDescent="0.25">
      <c r="A13" s="202" t="s">
        <v>175</v>
      </c>
      <c r="B13" s="203">
        <v>1563071</v>
      </c>
      <c r="C13" s="203">
        <v>1605731</v>
      </c>
      <c r="D13" s="203">
        <v>8011900</v>
      </c>
      <c r="E13" s="203">
        <v>8439590</v>
      </c>
      <c r="F13" s="204">
        <v>5.3381844506296829</v>
      </c>
    </row>
    <row r="14" spans="1:14" ht="15.6" customHeight="1" x14ac:dyDescent="0.25">
      <c r="A14" s="202" t="s">
        <v>153</v>
      </c>
      <c r="B14" s="203">
        <v>5276566</v>
      </c>
      <c r="C14" s="203">
        <v>6372123</v>
      </c>
      <c r="D14" s="203">
        <v>31688968</v>
      </c>
      <c r="E14" s="203">
        <v>34983752</v>
      </c>
      <c r="F14" s="204">
        <v>10.39725875579161</v>
      </c>
    </row>
    <row r="15" spans="1:14" ht="15.6" customHeight="1" x14ac:dyDescent="0.25">
      <c r="A15" s="202" t="s">
        <v>150</v>
      </c>
      <c r="B15" s="203">
        <v>3021296</v>
      </c>
      <c r="C15" s="203">
        <v>3132011</v>
      </c>
      <c r="D15" s="203">
        <v>16422961</v>
      </c>
      <c r="E15" s="203">
        <v>18021418</v>
      </c>
      <c r="F15" s="204">
        <v>9.7330621439093647</v>
      </c>
    </row>
    <row r="16" spans="1:14" ht="15.6" customHeight="1" x14ac:dyDescent="0.5">
      <c r="A16" s="202" t="s">
        <v>149</v>
      </c>
      <c r="B16" s="203">
        <v>2867619</v>
      </c>
      <c r="C16" s="203">
        <v>2740131</v>
      </c>
      <c r="D16" s="203">
        <v>18301969</v>
      </c>
      <c r="E16" s="203">
        <v>18444690</v>
      </c>
      <c r="F16" s="204">
        <v>0.77981227047210666</v>
      </c>
      <c r="G16" s="15"/>
    </row>
    <row r="17" spans="1:7" ht="15.6" customHeight="1" x14ac:dyDescent="0.35">
      <c r="A17" s="202" t="s">
        <v>155</v>
      </c>
      <c r="B17" s="203">
        <v>1444690</v>
      </c>
      <c r="C17" s="203">
        <v>1518344</v>
      </c>
      <c r="D17" s="203">
        <v>8852102</v>
      </c>
      <c r="E17" s="203">
        <v>8667272</v>
      </c>
      <c r="F17" s="204">
        <v>-2.08797865185015</v>
      </c>
      <c r="G17" s="16"/>
    </row>
    <row r="18" spans="1:7" ht="15.6" customHeight="1" x14ac:dyDescent="0.25">
      <c r="A18" s="202" t="s">
        <v>152</v>
      </c>
      <c r="B18" s="203">
        <v>100178</v>
      </c>
      <c r="C18" s="203">
        <v>121002</v>
      </c>
      <c r="D18" s="203">
        <v>573824</v>
      </c>
      <c r="E18" s="203">
        <v>588056</v>
      </c>
      <c r="F18" s="204">
        <v>2.4802029890698241</v>
      </c>
    </row>
    <row r="19" spans="1:7" ht="15.6" customHeight="1" x14ac:dyDescent="0.25">
      <c r="A19" s="202" t="s">
        <v>148</v>
      </c>
      <c r="B19" s="203">
        <v>884663</v>
      </c>
      <c r="C19" s="203">
        <v>612061</v>
      </c>
      <c r="D19" s="203">
        <v>4785861</v>
      </c>
      <c r="E19" s="203">
        <v>3649182</v>
      </c>
      <c r="F19" s="204">
        <v>-23.750773371813349</v>
      </c>
    </row>
    <row r="20" spans="1:7" ht="15.6" customHeight="1" x14ac:dyDescent="0.25">
      <c r="A20" s="202" t="s">
        <v>147</v>
      </c>
      <c r="B20" s="203">
        <v>1739726</v>
      </c>
      <c r="C20" s="203">
        <v>1248304</v>
      </c>
      <c r="D20" s="203">
        <v>10574149</v>
      </c>
      <c r="E20" s="203">
        <v>7735503</v>
      </c>
      <c r="F20" s="204">
        <v>-26.845148484289371</v>
      </c>
    </row>
    <row r="21" spans="1:7" ht="15.6" customHeight="1" x14ac:dyDescent="0.25">
      <c r="A21" s="202" t="s">
        <v>154</v>
      </c>
      <c r="B21" s="203">
        <v>2466844</v>
      </c>
      <c r="C21" s="203">
        <v>2355359</v>
      </c>
      <c r="D21" s="203">
        <v>14749580</v>
      </c>
      <c r="E21" s="203">
        <v>15602599</v>
      </c>
      <c r="F21" s="204">
        <v>5.7833443392964341</v>
      </c>
    </row>
    <row r="22" spans="1:7" ht="15.6" customHeight="1" x14ac:dyDescent="0.25">
      <c r="A22" s="202" t="s">
        <v>151</v>
      </c>
      <c r="B22" s="203">
        <v>2136509</v>
      </c>
      <c r="C22" s="203">
        <v>2639453</v>
      </c>
      <c r="D22" s="203">
        <v>12803149</v>
      </c>
      <c r="E22" s="203">
        <v>14329061</v>
      </c>
      <c r="F22" s="204">
        <v>11.91825542294322</v>
      </c>
    </row>
    <row r="23" spans="1:7" ht="15.6" customHeight="1" x14ac:dyDescent="0.25">
      <c r="A23" s="202" t="s">
        <v>171</v>
      </c>
      <c r="B23" s="203">
        <v>187985</v>
      </c>
      <c r="C23" s="203">
        <v>449666</v>
      </c>
      <c r="D23" s="203">
        <v>1150625</v>
      </c>
      <c r="E23" s="203">
        <v>2217269</v>
      </c>
      <c r="F23" s="204">
        <v>92.701271048343301</v>
      </c>
    </row>
    <row r="24" spans="1:7" ht="15.6" customHeight="1" x14ac:dyDescent="0.25">
      <c r="A24" s="202" t="s">
        <v>146</v>
      </c>
      <c r="B24" s="203">
        <v>217306</v>
      </c>
      <c r="C24" s="203">
        <v>170969</v>
      </c>
      <c r="D24" s="203">
        <v>1021173</v>
      </c>
      <c r="E24" s="203">
        <v>1214636</v>
      </c>
      <c r="F24" s="204">
        <v>18.945173834404159</v>
      </c>
    </row>
    <row r="25" spans="1:7" ht="15.6" customHeight="1" x14ac:dyDescent="0.25">
      <c r="A25" s="202" t="s">
        <v>145</v>
      </c>
      <c r="B25" s="203">
        <v>41557</v>
      </c>
      <c r="C25" s="203">
        <v>37885</v>
      </c>
      <c r="D25" s="203">
        <v>259428</v>
      </c>
      <c r="E25" s="203">
        <v>257856</v>
      </c>
      <c r="F25" s="204">
        <v>-0.60594847125213391</v>
      </c>
    </row>
    <row r="26" spans="1:7" ht="15.6" customHeight="1" x14ac:dyDescent="0.25">
      <c r="A26" s="202" t="s">
        <v>157</v>
      </c>
      <c r="B26" s="203">
        <v>289573</v>
      </c>
      <c r="C26" s="203">
        <v>174091</v>
      </c>
      <c r="D26" s="203">
        <v>1372818</v>
      </c>
      <c r="E26" s="203">
        <v>1381975</v>
      </c>
      <c r="F26" s="204">
        <v>0.66702213986121706</v>
      </c>
    </row>
    <row r="27" spans="1:7" ht="15.6" customHeight="1" x14ac:dyDescent="0.25">
      <c r="A27" s="202" t="s">
        <v>173</v>
      </c>
      <c r="B27" s="203">
        <v>327097</v>
      </c>
      <c r="C27" s="203">
        <v>290754</v>
      </c>
      <c r="D27" s="203">
        <v>1822334</v>
      </c>
      <c r="E27" s="203">
        <v>1677026</v>
      </c>
      <c r="F27" s="204">
        <v>-7.973730391904013</v>
      </c>
    </row>
    <row r="28" spans="1:7" ht="15.6" customHeight="1" x14ac:dyDescent="0.25">
      <c r="A28" s="202" t="s">
        <v>177</v>
      </c>
      <c r="B28" s="203">
        <v>1017725</v>
      </c>
      <c r="C28" s="203">
        <v>1063026</v>
      </c>
      <c r="D28" s="203">
        <v>6052262</v>
      </c>
      <c r="E28" s="203">
        <v>6828771</v>
      </c>
      <c r="F28" s="204">
        <v>12.830062545210369</v>
      </c>
    </row>
    <row r="29" spans="1:7" ht="15.6" customHeight="1" x14ac:dyDescent="0.25">
      <c r="A29" s="202" t="s">
        <v>178</v>
      </c>
      <c r="B29" s="203">
        <v>581566</v>
      </c>
      <c r="C29" s="203">
        <v>512253</v>
      </c>
      <c r="D29" s="203">
        <v>3462822</v>
      </c>
      <c r="E29" s="203">
        <v>3544212</v>
      </c>
      <c r="F29" s="204">
        <v>2.3503951401487062</v>
      </c>
    </row>
    <row r="30" spans="1:7" ht="15.6" customHeight="1" x14ac:dyDescent="0.25">
      <c r="A30" s="202" t="s">
        <v>179</v>
      </c>
      <c r="B30" s="203">
        <v>310303</v>
      </c>
      <c r="C30" s="203">
        <v>324634</v>
      </c>
      <c r="D30" s="203">
        <v>1893928</v>
      </c>
      <c r="E30" s="203">
        <v>2075061</v>
      </c>
      <c r="F30" s="204">
        <v>9.5638799363017029</v>
      </c>
    </row>
    <row r="31" spans="1:7" ht="15.6" customHeight="1" x14ac:dyDescent="0.25">
      <c r="A31" s="202" t="s">
        <v>180</v>
      </c>
      <c r="B31" s="203">
        <v>2645912</v>
      </c>
      <c r="C31" s="203">
        <v>2535988</v>
      </c>
      <c r="D31" s="203">
        <v>16267272</v>
      </c>
      <c r="E31" s="203">
        <v>15924289</v>
      </c>
      <c r="F31" s="204">
        <v>-2.1084235881713909</v>
      </c>
    </row>
    <row r="32" spans="1:7" ht="15.6" customHeight="1" x14ac:dyDescent="0.25">
      <c r="A32" s="202" t="s">
        <v>181</v>
      </c>
      <c r="B32" s="203">
        <v>6306147</v>
      </c>
      <c r="C32" s="203">
        <v>7137206</v>
      </c>
      <c r="D32" s="203">
        <v>38211209</v>
      </c>
      <c r="E32" s="203">
        <v>40985884</v>
      </c>
      <c r="F32" s="204">
        <v>7.2614164079445942</v>
      </c>
    </row>
    <row r="33" spans="1:6" ht="15.6" customHeight="1" x14ac:dyDescent="0.25">
      <c r="A33" s="202" t="s">
        <v>182</v>
      </c>
      <c r="B33" s="203">
        <v>433864</v>
      </c>
      <c r="C33" s="203">
        <v>515020</v>
      </c>
      <c r="D33" s="203">
        <v>2369170</v>
      </c>
      <c r="E33" s="203">
        <v>2621714</v>
      </c>
      <c r="F33" s="204">
        <v>10.6595980870938</v>
      </c>
    </row>
    <row r="34" spans="1:6" ht="15.6" customHeight="1" x14ac:dyDescent="0.25">
      <c r="A34" s="202" t="s">
        <v>183</v>
      </c>
      <c r="B34" s="203">
        <v>163776</v>
      </c>
      <c r="C34" s="203">
        <v>97441</v>
      </c>
      <c r="D34" s="203">
        <v>790723</v>
      </c>
      <c r="E34" s="203">
        <v>706959</v>
      </c>
      <c r="F34" s="204">
        <v>-10.59334305439452</v>
      </c>
    </row>
    <row r="35" spans="1:6" ht="15.6" customHeight="1" x14ac:dyDescent="0.25">
      <c r="A35" s="170" t="s">
        <v>158</v>
      </c>
      <c r="B35" s="192">
        <f>SUM(B7:B34)</f>
        <v>44538408</v>
      </c>
      <c r="C35" s="192">
        <f>SUM(C7:C34)</f>
        <v>45846778</v>
      </c>
      <c r="D35" s="90">
        <f>SUM(D7:D34)</f>
        <v>266762273</v>
      </c>
      <c r="E35" s="92">
        <f>SUM(E7:E34)</f>
        <v>275938312</v>
      </c>
      <c r="F35" s="154">
        <f>E35*100/D35-100</f>
        <v>3.4397813816798646</v>
      </c>
    </row>
    <row r="36" spans="1:6" ht="15.6" customHeight="1" x14ac:dyDescent="0.25">
      <c r="A36" s="87" t="s">
        <v>54</v>
      </c>
      <c r="B36" s="86"/>
      <c r="D36" s="86"/>
      <c r="E36" s="37"/>
      <c r="F36" s="37"/>
    </row>
  </sheetData>
  <mergeCells count="3">
    <mergeCell ref="B5:C5"/>
    <mergeCell ref="D5:F5"/>
    <mergeCell ref="A5:A6"/>
  </mergeCells>
  <conditionalFormatting sqref="A7:F34">
    <cfRule type="expression" dxfId="65" priority="2">
      <formula>MOD(ROW(),2)=0</formula>
    </cfRule>
  </conditionalFormatting>
  <conditionalFormatting sqref="F7:F35">
    <cfRule type="expression" dxfId="64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50421F-7B1B-4E54-860C-F3C7FBB7336D}">
  <sheetPr codeName="Hoja8">
    <pageSetUpPr fitToPage="1"/>
  </sheetPr>
  <dimension ref="A1:N36"/>
  <sheetViews>
    <sheetView workbookViewId="0"/>
  </sheetViews>
  <sheetFormatPr baseColWidth="10" defaultColWidth="8.85546875" defaultRowHeight="15" x14ac:dyDescent="0.2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14" ht="19.149999999999999" customHeight="1" x14ac:dyDescent="0.35">
      <c r="A1" s="46" t="s">
        <v>57</v>
      </c>
      <c r="E1" s="19"/>
      <c r="H1" s="18"/>
      <c r="I1" s="18"/>
      <c r="J1" s="18"/>
      <c r="K1" s="18"/>
      <c r="L1" s="18"/>
      <c r="M1" s="18"/>
    </row>
    <row r="2" spans="1:14" ht="15.6" customHeight="1" x14ac:dyDescent="0.3">
      <c r="A2" s="153"/>
      <c r="H2" s="17"/>
      <c r="I2" s="17"/>
      <c r="J2" s="17"/>
      <c r="K2" s="17"/>
      <c r="L2" s="17"/>
      <c r="M2" s="17"/>
    </row>
    <row r="3" spans="1:14" ht="15.6" customHeight="1" x14ac:dyDescent="0.3">
      <c r="H3" s="17"/>
      <c r="I3" s="17"/>
      <c r="J3" s="17"/>
      <c r="K3" s="17"/>
      <c r="L3" s="17"/>
      <c r="M3" s="17"/>
    </row>
    <row r="4" spans="1:14" ht="15.6" customHeight="1" x14ac:dyDescent="0.25">
      <c r="A4" s="45" t="s">
        <v>53</v>
      </c>
    </row>
    <row r="5" spans="1:14" ht="15.6" customHeight="1" x14ac:dyDescent="0.25">
      <c r="A5" s="211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 x14ac:dyDescent="0.25">
      <c r="A6" s="211"/>
      <c r="B6" s="178">
        <v>2023</v>
      </c>
      <c r="C6" s="178">
        <v>2024</v>
      </c>
      <c r="D6" s="178">
        <v>2023</v>
      </c>
      <c r="E6" s="178">
        <v>2024</v>
      </c>
      <c r="F6" s="168" t="s">
        <v>7</v>
      </c>
      <c r="G6" s="20"/>
    </row>
    <row r="7" spans="1:14" ht="15.6" customHeight="1" x14ac:dyDescent="0.25">
      <c r="A7" s="202" t="s">
        <v>18</v>
      </c>
      <c r="B7" s="203">
        <v>387312</v>
      </c>
      <c r="C7" s="203">
        <v>827486</v>
      </c>
      <c r="D7" s="203">
        <v>3612822</v>
      </c>
      <c r="E7" s="203">
        <v>5125074</v>
      </c>
      <c r="F7" s="204">
        <v>41.857916055648467</v>
      </c>
      <c r="G7" s="51"/>
    </row>
    <row r="8" spans="1:14" ht="15.6" customHeight="1" x14ac:dyDescent="0.25">
      <c r="A8" s="202" t="s">
        <v>11</v>
      </c>
      <c r="B8" s="203">
        <v>5017</v>
      </c>
      <c r="C8" s="203">
        <v>6517</v>
      </c>
      <c r="D8" s="203">
        <v>20987</v>
      </c>
      <c r="E8" s="203">
        <v>32660</v>
      </c>
      <c r="F8" s="204">
        <v>55.620145804545672</v>
      </c>
      <c r="G8" s="20"/>
    </row>
    <row r="9" spans="1:14" ht="15.6" customHeight="1" x14ac:dyDescent="0.25">
      <c r="A9" s="202" t="s">
        <v>8</v>
      </c>
      <c r="B9" s="203">
        <v>0</v>
      </c>
      <c r="C9" s="203">
        <v>12950</v>
      </c>
      <c r="D9" s="203">
        <v>8227</v>
      </c>
      <c r="E9" s="203">
        <v>88583</v>
      </c>
      <c r="F9" s="204">
        <v>976.73514039139422</v>
      </c>
      <c r="G9" s="20"/>
    </row>
    <row r="10" spans="1:14" ht="15.6" customHeight="1" x14ac:dyDescent="0.25">
      <c r="A10" s="202" t="s">
        <v>10</v>
      </c>
      <c r="B10" s="203">
        <v>75208</v>
      </c>
      <c r="C10" s="203">
        <v>22801</v>
      </c>
      <c r="D10" s="203">
        <v>357481</v>
      </c>
      <c r="E10" s="203">
        <v>297990</v>
      </c>
      <c r="F10" s="204">
        <v>-16.641723616080299</v>
      </c>
    </row>
    <row r="11" spans="1:14" ht="15.6" customHeight="1" x14ac:dyDescent="0.25">
      <c r="A11" s="202" t="s">
        <v>9</v>
      </c>
      <c r="B11" s="203">
        <v>2097054</v>
      </c>
      <c r="C11" s="203">
        <v>1978425</v>
      </c>
      <c r="D11" s="203">
        <v>13057551</v>
      </c>
      <c r="E11" s="203">
        <v>14393964</v>
      </c>
      <c r="F11" s="204">
        <v>10.234790582093069</v>
      </c>
    </row>
    <row r="12" spans="1:14" ht="15.6" customHeight="1" x14ac:dyDescent="0.25">
      <c r="A12" s="202" t="s">
        <v>6</v>
      </c>
      <c r="B12" s="203">
        <v>103695</v>
      </c>
      <c r="C12" s="203">
        <v>40714</v>
      </c>
      <c r="D12" s="203">
        <v>632694</v>
      </c>
      <c r="E12" s="203">
        <v>326779</v>
      </c>
      <c r="F12" s="204">
        <v>-48.351177662503517</v>
      </c>
    </row>
    <row r="13" spans="1:14" ht="15.6" customHeight="1" x14ac:dyDescent="0.25">
      <c r="A13" s="202" t="s">
        <v>175</v>
      </c>
      <c r="B13" s="203">
        <v>139558</v>
      </c>
      <c r="C13" s="203">
        <v>189905</v>
      </c>
      <c r="D13" s="203">
        <v>659551</v>
      </c>
      <c r="E13" s="203">
        <v>768374</v>
      </c>
      <c r="F13" s="204">
        <v>16.499558032661611</v>
      </c>
    </row>
    <row r="14" spans="1:14" ht="15.6" customHeight="1" x14ac:dyDescent="0.25">
      <c r="A14" s="202" t="s">
        <v>153</v>
      </c>
      <c r="B14" s="203">
        <v>884497</v>
      </c>
      <c r="C14" s="203">
        <v>1340964</v>
      </c>
      <c r="D14" s="203">
        <v>6675525</v>
      </c>
      <c r="E14" s="203">
        <v>6751792</v>
      </c>
      <c r="F14" s="204">
        <v>1.1424869205043819</v>
      </c>
    </row>
    <row r="15" spans="1:14" ht="15.6" customHeight="1" x14ac:dyDescent="0.25">
      <c r="A15" s="202" t="s">
        <v>150</v>
      </c>
      <c r="B15" s="203">
        <v>1885238</v>
      </c>
      <c r="C15" s="203">
        <v>2058709</v>
      </c>
      <c r="D15" s="203">
        <v>10131268</v>
      </c>
      <c r="E15" s="203">
        <v>11743120</v>
      </c>
      <c r="F15" s="204">
        <v>15.90967685387456</v>
      </c>
    </row>
    <row r="16" spans="1:14" ht="15.6" customHeight="1" x14ac:dyDescent="0.5">
      <c r="A16" s="202" t="s">
        <v>149</v>
      </c>
      <c r="B16" s="203">
        <v>2097584</v>
      </c>
      <c r="C16" s="203">
        <v>2049330</v>
      </c>
      <c r="D16" s="203">
        <v>13904601</v>
      </c>
      <c r="E16" s="203">
        <v>13477953</v>
      </c>
      <c r="F16" s="204">
        <v>-3.068394411317513</v>
      </c>
      <c r="G16" s="15"/>
    </row>
    <row r="17" spans="1:7" ht="15.6" customHeight="1" x14ac:dyDescent="0.35">
      <c r="A17" s="202" t="s">
        <v>155</v>
      </c>
      <c r="B17" s="203">
        <v>712627</v>
      </c>
      <c r="C17" s="203">
        <v>680638</v>
      </c>
      <c r="D17" s="203">
        <v>4723395</v>
      </c>
      <c r="E17" s="203">
        <v>4384640</v>
      </c>
      <c r="F17" s="204">
        <v>-7.1718541430475264</v>
      </c>
      <c r="G17" s="16"/>
    </row>
    <row r="18" spans="1:7" ht="15.6" customHeight="1" x14ac:dyDescent="0.25">
      <c r="A18" s="202" t="s">
        <v>152</v>
      </c>
      <c r="B18" s="203">
        <v>55024</v>
      </c>
      <c r="C18" s="203">
        <v>75437</v>
      </c>
      <c r="D18" s="203">
        <v>306938</v>
      </c>
      <c r="E18" s="203">
        <v>298404</v>
      </c>
      <c r="F18" s="204">
        <v>-2.780366067414263</v>
      </c>
    </row>
    <row r="19" spans="1:7" ht="15.6" customHeight="1" x14ac:dyDescent="0.25">
      <c r="A19" s="202" t="s">
        <v>148</v>
      </c>
      <c r="B19" s="203">
        <v>362760</v>
      </c>
      <c r="C19" s="203">
        <v>276603</v>
      </c>
      <c r="D19" s="203">
        <v>2318622</v>
      </c>
      <c r="E19" s="203">
        <v>1285928</v>
      </c>
      <c r="F19" s="204">
        <v>-44.539127119470102</v>
      </c>
    </row>
    <row r="20" spans="1:7" ht="15.6" customHeight="1" x14ac:dyDescent="0.25">
      <c r="A20" s="202" t="s">
        <v>147</v>
      </c>
      <c r="B20" s="203">
        <v>74648</v>
      </c>
      <c r="C20" s="203">
        <v>156690</v>
      </c>
      <c r="D20" s="203">
        <v>460499</v>
      </c>
      <c r="E20" s="203">
        <v>850824</v>
      </c>
      <c r="F20" s="204">
        <v>84.761313271038603</v>
      </c>
    </row>
    <row r="21" spans="1:7" ht="15.6" customHeight="1" x14ac:dyDescent="0.25">
      <c r="A21" s="202" t="s">
        <v>154</v>
      </c>
      <c r="B21" s="203">
        <v>1733376</v>
      </c>
      <c r="C21" s="203">
        <v>1744724</v>
      </c>
      <c r="D21" s="203">
        <v>11454356</v>
      </c>
      <c r="E21" s="203">
        <v>12106940</v>
      </c>
      <c r="F21" s="204">
        <v>5.6972561355697309</v>
      </c>
    </row>
    <row r="22" spans="1:7" ht="15.6" customHeight="1" x14ac:dyDescent="0.25">
      <c r="A22" s="202" t="s">
        <v>151</v>
      </c>
      <c r="B22" s="203">
        <v>458939</v>
      </c>
      <c r="C22" s="203">
        <v>863165</v>
      </c>
      <c r="D22" s="203">
        <v>3720131</v>
      </c>
      <c r="E22" s="203">
        <v>4191170</v>
      </c>
      <c r="F22" s="204">
        <v>12.661892820441</v>
      </c>
    </row>
    <row r="23" spans="1:7" ht="15.6" customHeight="1" x14ac:dyDescent="0.25">
      <c r="A23" s="202" t="s">
        <v>171</v>
      </c>
      <c r="B23" s="203">
        <v>1500</v>
      </c>
      <c r="C23" s="203">
        <v>19093</v>
      </c>
      <c r="D23" s="203">
        <v>42053</v>
      </c>
      <c r="E23" s="203">
        <v>70349</v>
      </c>
      <c r="F23" s="204">
        <v>67.286519392195572</v>
      </c>
    </row>
    <row r="24" spans="1:7" ht="15.6" customHeight="1" x14ac:dyDescent="0.25">
      <c r="A24" s="202" t="s">
        <v>146</v>
      </c>
      <c r="B24" s="203">
        <v>0</v>
      </c>
      <c r="C24" s="203">
        <v>0</v>
      </c>
      <c r="D24" s="203">
        <v>0</v>
      </c>
      <c r="E24" s="203">
        <v>0</v>
      </c>
      <c r="F24" s="204" t="s">
        <v>156</v>
      </c>
    </row>
    <row r="25" spans="1:7" ht="15.6" customHeight="1" x14ac:dyDescent="0.25">
      <c r="A25" s="202" t="s">
        <v>145</v>
      </c>
      <c r="B25" s="203">
        <v>4263</v>
      </c>
      <c r="C25" s="203">
        <v>6046</v>
      </c>
      <c r="D25" s="203">
        <v>29302</v>
      </c>
      <c r="E25" s="203">
        <v>31256</v>
      </c>
      <c r="F25" s="204">
        <v>6.6684867927103966</v>
      </c>
    </row>
    <row r="26" spans="1:7" ht="15.6" customHeight="1" x14ac:dyDescent="0.25">
      <c r="A26" s="202" t="s">
        <v>157</v>
      </c>
      <c r="B26" s="203">
        <v>110533</v>
      </c>
      <c r="C26" s="203">
        <v>110514</v>
      </c>
      <c r="D26" s="203">
        <v>672049</v>
      </c>
      <c r="E26" s="203">
        <v>674037</v>
      </c>
      <c r="F26" s="204">
        <v>0.29581176372556678</v>
      </c>
    </row>
    <row r="27" spans="1:7" ht="15.6" customHeight="1" x14ac:dyDescent="0.25">
      <c r="A27" s="202" t="s">
        <v>173</v>
      </c>
      <c r="B27" s="203">
        <v>0</v>
      </c>
      <c r="C27" s="203">
        <v>0</v>
      </c>
      <c r="D27" s="203">
        <v>0</v>
      </c>
      <c r="E27" s="203">
        <v>0</v>
      </c>
      <c r="F27" s="204" t="s">
        <v>156</v>
      </c>
    </row>
    <row r="28" spans="1:7" ht="15.6" customHeight="1" x14ac:dyDescent="0.25">
      <c r="A28" s="202" t="s">
        <v>177</v>
      </c>
      <c r="B28" s="203">
        <v>284461</v>
      </c>
      <c r="C28" s="203">
        <v>343133</v>
      </c>
      <c r="D28" s="203">
        <v>1871584</v>
      </c>
      <c r="E28" s="203">
        <v>2293776</v>
      </c>
      <c r="F28" s="204">
        <v>22.558004342845422</v>
      </c>
    </row>
    <row r="29" spans="1:7" ht="15.6" customHeight="1" x14ac:dyDescent="0.25">
      <c r="A29" s="202" t="s">
        <v>178</v>
      </c>
      <c r="B29" s="203">
        <v>21697</v>
      </c>
      <c r="C29" s="203">
        <v>13001</v>
      </c>
      <c r="D29" s="203">
        <v>128564</v>
      </c>
      <c r="E29" s="203">
        <v>84542</v>
      </c>
      <c r="F29" s="204">
        <v>-34.24131172023273</v>
      </c>
    </row>
    <row r="30" spans="1:7" ht="15.6" customHeight="1" x14ac:dyDescent="0.25">
      <c r="A30" s="202" t="s">
        <v>179</v>
      </c>
      <c r="B30" s="203">
        <v>15692</v>
      </c>
      <c r="C30" s="203">
        <v>45922</v>
      </c>
      <c r="D30" s="203">
        <v>215798</v>
      </c>
      <c r="E30" s="203">
        <v>311940</v>
      </c>
      <c r="F30" s="204">
        <v>44.551849414730441</v>
      </c>
    </row>
    <row r="31" spans="1:7" ht="15.6" customHeight="1" x14ac:dyDescent="0.25">
      <c r="A31" s="202" t="s">
        <v>180</v>
      </c>
      <c r="B31" s="203">
        <v>1582849</v>
      </c>
      <c r="C31" s="203">
        <v>1670858</v>
      </c>
      <c r="D31" s="203">
        <v>10001961</v>
      </c>
      <c r="E31" s="203">
        <v>10438895</v>
      </c>
      <c r="F31" s="204">
        <v>4.3684833404169439</v>
      </c>
    </row>
    <row r="32" spans="1:7" ht="15.6" customHeight="1" x14ac:dyDescent="0.25">
      <c r="A32" s="202" t="s">
        <v>181</v>
      </c>
      <c r="B32" s="203">
        <v>330355</v>
      </c>
      <c r="C32" s="203">
        <v>257776</v>
      </c>
      <c r="D32" s="203">
        <v>2657304</v>
      </c>
      <c r="E32" s="203">
        <v>1711555</v>
      </c>
      <c r="F32" s="204">
        <v>-35.590545906678337</v>
      </c>
    </row>
    <row r="33" spans="1:6" ht="15.6" customHeight="1" x14ac:dyDescent="0.25">
      <c r="A33" s="202" t="s">
        <v>182</v>
      </c>
      <c r="B33" s="203">
        <v>0</v>
      </c>
      <c r="C33" s="203">
        <v>0</v>
      </c>
      <c r="D33" s="203">
        <v>17713</v>
      </c>
      <c r="E33" s="203">
        <v>15006</v>
      </c>
      <c r="F33" s="204">
        <v>-15.282560831028061</v>
      </c>
    </row>
    <row r="34" spans="1:6" ht="15.6" customHeight="1" x14ac:dyDescent="0.25">
      <c r="A34" s="202" t="s">
        <v>183</v>
      </c>
      <c r="B34" s="203">
        <v>16719</v>
      </c>
      <c r="C34" s="203">
        <v>10848</v>
      </c>
      <c r="D34" s="203">
        <v>139539</v>
      </c>
      <c r="E34" s="203">
        <v>138468</v>
      </c>
      <c r="F34" s="204">
        <v>-0.7675273579429388</v>
      </c>
    </row>
    <row r="35" spans="1:6" ht="15.6" customHeight="1" x14ac:dyDescent="0.25">
      <c r="A35" s="170" t="s">
        <v>158</v>
      </c>
      <c r="B35" s="90">
        <f>SUM(B7:B34)</f>
        <v>13440606</v>
      </c>
      <c r="C35" s="91">
        <f>SUM(C7:C34)</f>
        <v>14802249</v>
      </c>
      <c r="D35" s="90">
        <f>SUM(D7:D34)</f>
        <v>87820515</v>
      </c>
      <c r="E35" s="92">
        <f>SUM(E7:E34)</f>
        <v>91894019</v>
      </c>
      <c r="F35" s="154">
        <f>E35*100/D35-100</f>
        <v>4.6384423958342751</v>
      </c>
    </row>
    <row r="36" spans="1:6" ht="15.6" customHeight="1" x14ac:dyDescent="0.25">
      <c r="A36" s="87" t="s">
        <v>58</v>
      </c>
      <c r="B36" s="86"/>
      <c r="D36" s="86"/>
      <c r="E36" s="37"/>
      <c r="F36" s="37"/>
    </row>
  </sheetData>
  <mergeCells count="3">
    <mergeCell ref="B5:C5"/>
    <mergeCell ref="D5:F5"/>
    <mergeCell ref="A5:A6"/>
  </mergeCells>
  <conditionalFormatting sqref="A7:F34">
    <cfRule type="expression" dxfId="63" priority="2">
      <formula>MOD(ROW(),2)=0</formula>
    </cfRule>
  </conditionalFormatting>
  <conditionalFormatting sqref="F7:F35">
    <cfRule type="expression" dxfId="62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6EEB40-1C91-45BA-81E2-AD3EA6589430}">
  <sheetPr codeName="Hoja9">
    <pageSetUpPr fitToPage="1"/>
  </sheetPr>
  <dimension ref="A1:N36"/>
  <sheetViews>
    <sheetView workbookViewId="0"/>
  </sheetViews>
  <sheetFormatPr baseColWidth="10" defaultColWidth="8.85546875" defaultRowHeight="15" x14ac:dyDescent="0.2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14" ht="19.149999999999999" customHeight="1" x14ac:dyDescent="0.35">
      <c r="A1" s="46" t="s">
        <v>59</v>
      </c>
      <c r="E1" s="19"/>
      <c r="H1" s="18"/>
      <c r="I1" s="18"/>
      <c r="J1" s="18"/>
      <c r="K1" s="18"/>
      <c r="L1" s="18"/>
      <c r="M1" s="18"/>
    </row>
    <row r="2" spans="1:14" ht="15.6" customHeight="1" x14ac:dyDescent="0.3">
      <c r="A2" s="153"/>
      <c r="H2" s="17"/>
      <c r="I2" s="17"/>
      <c r="J2" s="17"/>
      <c r="K2" s="17"/>
      <c r="L2" s="17"/>
      <c r="M2" s="17"/>
    </row>
    <row r="3" spans="1:14" ht="15.6" customHeight="1" x14ac:dyDescent="0.3">
      <c r="H3" s="17"/>
      <c r="I3" s="17"/>
      <c r="J3" s="17"/>
      <c r="K3" s="17"/>
      <c r="L3" s="17"/>
      <c r="M3" s="17"/>
    </row>
    <row r="4" spans="1:14" ht="15.6" customHeight="1" x14ac:dyDescent="0.25">
      <c r="A4" s="45" t="s">
        <v>53</v>
      </c>
    </row>
    <row r="5" spans="1:14" ht="15.6" customHeight="1" x14ac:dyDescent="0.25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 x14ac:dyDescent="0.25">
      <c r="A6" s="210"/>
      <c r="B6" s="178">
        <v>2023</v>
      </c>
      <c r="C6" s="178">
        <v>2024</v>
      </c>
      <c r="D6" s="178">
        <v>2023</v>
      </c>
      <c r="E6" s="178">
        <v>2024</v>
      </c>
      <c r="F6" s="168" t="s">
        <v>7</v>
      </c>
      <c r="G6" s="20"/>
    </row>
    <row r="7" spans="1:14" ht="15.6" customHeight="1" x14ac:dyDescent="0.25">
      <c r="A7" s="202" t="s">
        <v>18</v>
      </c>
      <c r="B7" s="203">
        <v>337636</v>
      </c>
      <c r="C7" s="203">
        <v>453816</v>
      </c>
      <c r="D7" s="203">
        <v>2954381</v>
      </c>
      <c r="E7" s="203">
        <v>2230813</v>
      </c>
      <c r="F7" s="204">
        <v>-24.491357072767531</v>
      </c>
      <c r="G7" s="51"/>
    </row>
    <row r="8" spans="1:14" ht="15.6" customHeight="1" x14ac:dyDescent="0.25">
      <c r="A8" s="202" t="s">
        <v>11</v>
      </c>
      <c r="B8" s="203">
        <v>163911</v>
      </c>
      <c r="C8" s="203">
        <v>157593</v>
      </c>
      <c r="D8" s="203">
        <v>1010798</v>
      </c>
      <c r="E8" s="203">
        <v>977686</v>
      </c>
      <c r="F8" s="204">
        <v>-3.2758276134301809</v>
      </c>
      <c r="G8" s="20"/>
    </row>
    <row r="9" spans="1:14" ht="15.6" customHeight="1" x14ac:dyDescent="0.25">
      <c r="A9" s="202" t="s">
        <v>8</v>
      </c>
      <c r="B9" s="203">
        <v>401840</v>
      </c>
      <c r="C9" s="203">
        <v>295868</v>
      </c>
      <c r="D9" s="203">
        <v>2010849</v>
      </c>
      <c r="E9" s="203">
        <v>1806149</v>
      </c>
      <c r="F9" s="204">
        <v>-10.17977978455866</v>
      </c>
      <c r="G9" s="20"/>
    </row>
    <row r="10" spans="1:14" ht="15.6" customHeight="1" x14ac:dyDescent="0.25">
      <c r="A10" s="202" t="s">
        <v>10</v>
      </c>
      <c r="B10" s="203">
        <v>229811</v>
      </c>
      <c r="C10" s="203">
        <v>221866</v>
      </c>
      <c r="D10" s="203">
        <v>1476416</v>
      </c>
      <c r="E10" s="203">
        <v>1312350</v>
      </c>
      <c r="F10" s="204">
        <v>-11.11245069140405</v>
      </c>
    </row>
    <row r="11" spans="1:14" ht="15.6" customHeight="1" x14ac:dyDescent="0.25">
      <c r="A11" s="202" t="s">
        <v>9</v>
      </c>
      <c r="B11" s="203">
        <v>26186</v>
      </c>
      <c r="C11" s="203">
        <v>3753</v>
      </c>
      <c r="D11" s="203">
        <v>298596</v>
      </c>
      <c r="E11" s="203">
        <v>73911</v>
      </c>
      <c r="F11" s="204">
        <v>-75.247156693324769</v>
      </c>
    </row>
    <row r="12" spans="1:14" ht="15.6" customHeight="1" x14ac:dyDescent="0.25">
      <c r="A12" s="202" t="s">
        <v>6</v>
      </c>
      <c r="B12" s="203">
        <v>269247</v>
      </c>
      <c r="C12" s="203">
        <v>153153</v>
      </c>
      <c r="D12" s="203">
        <v>1080653</v>
      </c>
      <c r="E12" s="203">
        <v>915280</v>
      </c>
      <c r="F12" s="204">
        <v>-15.303062130026939</v>
      </c>
    </row>
    <row r="13" spans="1:14" ht="15.6" customHeight="1" x14ac:dyDescent="0.25">
      <c r="A13" s="202" t="s">
        <v>175</v>
      </c>
      <c r="B13" s="203">
        <v>35367</v>
      </c>
      <c r="C13" s="203">
        <v>30374</v>
      </c>
      <c r="D13" s="203">
        <v>215132</v>
      </c>
      <c r="E13" s="203">
        <v>185143</v>
      </c>
      <c r="F13" s="204">
        <v>-13.93981369577747</v>
      </c>
    </row>
    <row r="14" spans="1:14" ht="15.6" customHeight="1" x14ac:dyDescent="0.25">
      <c r="A14" s="202" t="s">
        <v>153</v>
      </c>
      <c r="B14" s="203">
        <v>580465</v>
      </c>
      <c r="C14" s="203">
        <v>493138</v>
      </c>
      <c r="D14" s="203">
        <v>2698372</v>
      </c>
      <c r="E14" s="203">
        <v>2335109</v>
      </c>
      <c r="F14" s="204">
        <v>-13.46230245496173</v>
      </c>
    </row>
    <row r="15" spans="1:14" ht="15.6" customHeight="1" x14ac:dyDescent="0.25">
      <c r="A15" s="202" t="s">
        <v>150</v>
      </c>
      <c r="B15" s="203">
        <v>382506</v>
      </c>
      <c r="C15" s="203">
        <v>282650</v>
      </c>
      <c r="D15" s="203">
        <v>2051535</v>
      </c>
      <c r="E15" s="203">
        <v>2004478</v>
      </c>
      <c r="F15" s="204">
        <v>-2.2937459024583968</v>
      </c>
    </row>
    <row r="16" spans="1:14" ht="15.6" customHeight="1" x14ac:dyDescent="0.5">
      <c r="A16" s="202" t="s">
        <v>149</v>
      </c>
      <c r="B16" s="203">
        <v>692575</v>
      </c>
      <c r="C16" s="203">
        <v>627556</v>
      </c>
      <c r="D16" s="203">
        <v>3931690</v>
      </c>
      <c r="E16" s="203">
        <v>4426962</v>
      </c>
      <c r="F16" s="204">
        <v>12.596923969082001</v>
      </c>
      <c r="G16" s="15"/>
    </row>
    <row r="17" spans="1:7" ht="15.6" customHeight="1" x14ac:dyDescent="0.35">
      <c r="A17" s="202" t="s">
        <v>155</v>
      </c>
      <c r="B17" s="203">
        <v>620519</v>
      </c>
      <c r="C17" s="203">
        <v>729164</v>
      </c>
      <c r="D17" s="203">
        <v>3500199</v>
      </c>
      <c r="E17" s="203">
        <v>3733932</v>
      </c>
      <c r="F17" s="204">
        <v>6.6777060389995038</v>
      </c>
      <c r="G17" s="16"/>
    </row>
    <row r="18" spans="1:7" ht="15.6" customHeight="1" x14ac:dyDescent="0.25">
      <c r="A18" s="202" t="s">
        <v>152</v>
      </c>
      <c r="B18" s="203">
        <v>0</v>
      </c>
      <c r="C18" s="203">
        <v>0</v>
      </c>
      <c r="D18" s="203">
        <v>4326</v>
      </c>
      <c r="E18" s="203">
        <v>2726</v>
      </c>
      <c r="F18" s="204">
        <v>-36.985668053629219</v>
      </c>
    </row>
    <row r="19" spans="1:7" ht="15.6" customHeight="1" x14ac:dyDescent="0.25">
      <c r="A19" s="202" t="s">
        <v>148</v>
      </c>
      <c r="B19" s="203">
        <v>434602</v>
      </c>
      <c r="C19" s="203">
        <v>276429</v>
      </c>
      <c r="D19" s="203">
        <v>1846981</v>
      </c>
      <c r="E19" s="203">
        <v>2012143</v>
      </c>
      <c r="F19" s="204">
        <v>8.9422684911214532</v>
      </c>
    </row>
    <row r="20" spans="1:7" ht="15.6" customHeight="1" x14ac:dyDescent="0.25">
      <c r="A20" s="202" t="s">
        <v>147</v>
      </c>
      <c r="B20" s="203">
        <v>1524721</v>
      </c>
      <c r="C20" s="203">
        <v>944083</v>
      </c>
      <c r="D20" s="203">
        <v>9337726</v>
      </c>
      <c r="E20" s="203">
        <v>5886192</v>
      </c>
      <c r="F20" s="204">
        <v>-36.963324903729237</v>
      </c>
    </row>
    <row r="21" spans="1:7" ht="15.6" customHeight="1" x14ac:dyDescent="0.25">
      <c r="A21" s="202" t="s">
        <v>154</v>
      </c>
      <c r="B21" s="203">
        <v>607621</v>
      </c>
      <c r="C21" s="203">
        <v>443464</v>
      </c>
      <c r="D21" s="203">
        <v>2654400</v>
      </c>
      <c r="E21" s="203">
        <v>2557997</v>
      </c>
      <c r="F21" s="204">
        <v>-3.6318188667872269</v>
      </c>
    </row>
    <row r="22" spans="1:7" ht="15.6" customHeight="1" x14ac:dyDescent="0.25">
      <c r="A22" s="202" t="s">
        <v>151</v>
      </c>
      <c r="B22" s="203">
        <v>41430</v>
      </c>
      <c r="C22" s="203">
        <v>54740</v>
      </c>
      <c r="D22" s="203">
        <v>206157</v>
      </c>
      <c r="E22" s="203">
        <v>203663</v>
      </c>
      <c r="F22" s="204">
        <v>-1.2097576119171261</v>
      </c>
    </row>
    <row r="23" spans="1:7" ht="15.6" customHeight="1" x14ac:dyDescent="0.25">
      <c r="A23" s="202" t="s">
        <v>171</v>
      </c>
      <c r="B23" s="203">
        <v>88206</v>
      </c>
      <c r="C23" s="203">
        <v>100893</v>
      </c>
      <c r="D23" s="203">
        <v>651126</v>
      </c>
      <c r="E23" s="203">
        <v>722079</v>
      </c>
      <c r="F23" s="204">
        <v>10.8969692501912</v>
      </c>
    </row>
    <row r="24" spans="1:7" ht="15.6" customHeight="1" x14ac:dyDescent="0.25">
      <c r="A24" s="202" t="s">
        <v>146</v>
      </c>
      <c r="B24" s="203">
        <v>128260</v>
      </c>
      <c r="C24" s="203">
        <v>64749</v>
      </c>
      <c r="D24" s="203">
        <v>461896</v>
      </c>
      <c r="E24" s="203">
        <v>641489</v>
      </c>
      <c r="F24" s="204">
        <v>38.881696312589838</v>
      </c>
    </row>
    <row r="25" spans="1:7" ht="15.6" customHeight="1" x14ac:dyDescent="0.25">
      <c r="A25" s="202" t="s">
        <v>145</v>
      </c>
      <c r="B25" s="203">
        <v>0</v>
      </c>
      <c r="C25" s="203">
        <v>0</v>
      </c>
      <c r="D25" s="203">
        <v>8004</v>
      </c>
      <c r="E25" s="203">
        <v>7000</v>
      </c>
      <c r="F25" s="204">
        <v>-12.54372813593203</v>
      </c>
    </row>
    <row r="26" spans="1:7" ht="15.6" customHeight="1" x14ac:dyDescent="0.25">
      <c r="A26" s="202" t="s">
        <v>157</v>
      </c>
      <c r="B26" s="203">
        <v>121426</v>
      </c>
      <c r="C26" s="203">
        <v>26497</v>
      </c>
      <c r="D26" s="203">
        <v>387849</v>
      </c>
      <c r="E26" s="203">
        <v>396583</v>
      </c>
      <c r="F26" s="204">
        <v>2.2519073144445372</v>
      </c>
    </row>
    <row r="27" spans="1:7" ht="15.6" customHeight="1" x14ac:dyDescent="0.25">
      <c r="A27" s="202" t="s">
        <v>173</v>
      </c>
      <c r="B27" s="203">
        <v>113579</v>
      </c>
      <c r="C27" s="203">
        <v>76679</v>
      </c>
      <c r="D27" s="203">
        <v>528227</v>
      </c>
      <c r="E27" s="203">
        <v>397811</v>
      </c>
      <c r="F27" s="204">
        <v>-24.689385434671081</v>
      </c>
    </row>
    <row r="28" spans="1:7" ht="15.6" customHeight="1" x14ac:dyDescent="0.25">
      <c r="A28" s="202" t="s">
        <v>177</v>
      </c>
      <c r="B28" s="203">
        <v>61150</v>
      </c>
      <c r="C28" s="203">
        <v>42800</v>
      </c>
      <c r="D28" s="203">
        <v>200150</v>
      </c>
      <c r="E28" s="203">
        <v>170476</v>
      </c>
      <c r="F28" s="204">
        <v>-14.82588058955783</v>
      </c>
    </row>
    <row r="29" spans="1:7" ht="15.6" customHeight="1" x14ac:dyDescent="0.25">
      <c r="A29" s="202" t="s">
        <v>178</v>
      </c>
      <c r="B29" s="203">
        <v>297935</v>
      </c>
      <c r="C29" s="203">
        <v>186737</v>
      </c>
      <c r="D29" s="203">
        <v>1873115</v>
      </c>
      <c r="E29" s="203">
        <v>1608820</v>
      </c>
      <c r="F29" s="204">
        <v>-14.10991850473677</v>
      </c>
    </row>
    <row r="30" spans="1:7" ht="15.6" customHeight="1" x14ac:dyDescent="0.25">
      <c r="A30" s="202" t="s">
        <v>179</v>
      </c>
      <c r="B30" s="203">
        <v>148856</v>
      </c>
      <c r="C30" s="203">
        <v>143794</v>
      </c>
      <c r="D30" s="203">
        <v>897487</v>
      </c>
      <c r="E30" s="203">
        <v>915357</v>
      </c>
      <c r="F30" s="204">
        <v>1.99111519164066</v>
      </c>
    </row>
    <row r="31" spans="1:7" ht="15.6" customHeight="1" x14ac:dyDescent="0.25">
      <c r="A31" s="202" t="s">
        <v>180</v>
      </c>
      <c r="B31" s="203">
        <v>888203</v>
      </c>
      <c r="C31" s="203">
        <v>749380</v>
      </c>
      <c r="D31" s="203">
        <v>5331185</v>
      </c>
      <c r="E31" s="203">
        <v>4646425</v>
      </c>
      <c r="F31" s="204">
        <v>-12.8444238945</v>
      </c>
    </row>
    <row r="32" spans="1:7" ht="15.6" customHeight="1" x14ac:dyDescent="0.25">
      <c r="A32" s="202" t="s">
        <v>181</v>
      </c>
      <c r="B32" s="203">
        <v>160713</v>
      </c>
      <c r="C32" s="203">
        <v>247938</v>
      </c>
      <c r="D32" s="203">
        <v>1094624</v>
      </c>
      <c r="E32" s="203">
        <v>1475202</v>
      </c>
      <c r="F32" s="204">
        <v>34.767920308708739</v>
      </c>
    </row>
    <row r="33" spans="1:6" ht="15.6" customHeight="1" x14ac:dyDescent="0.25">
      <c r="A33" s="202" t="s">
        <v>182</v>
      </c>
      <c r="B33" s="203">
        <v>27878</v>
      </c>
      <c r="C33" s="203">
        <v>27156</v>
      </c>
      <c r="D33" s="203">
        <v>174991</v>
      </c>
      <c r="E33" s="203">
        <v>123608</v>
      </c>
      <c r="F33" s="204">
        <v>-29.36322439439742</v>
      </c>
    </row>
    <row r="34" spans="1:6" ht="15.6" customHeight="1" x14ac:dyDescent="0.25">
      <c r="A34" s="202" t="s">
        <v>183</v>
      </c>
      <c r="B34" s="203">
        <v>101000</v>
      </c>
      <c r="C34" s="203">
        <v>26400</v>
      </c>
      <c r="D34" s="203">
        <v>299552</v>
      </c>
      <c r="E34" s="203">
        <v>191663</v>
      </c>
      <c r="F34" s="204">
        <v>-36.016785065698109</v>
      </c>
    </row>
    <row r="35" spans="1:6" ht="15.6" customHeight="1" x14ac:dyDescent="0.25">
      <c r="A35" s="170" t="s">
        <v>158</v>
      </c>
      <c r="B35" s="90">
        <f>SUM(B7:B34)</f>
        <v>8485643</v>
      </c>
      <c r="C35" s="91">
        <f>SUM(C7:C34)</f>
        <v>6860670</v>
      </c>
      <c r="D35" s="90">
        <f>SUM(D7:D34)</f>
        <v>47186417</v>
      </c>
      <c r="E35" s="92">
        <f>SUM(E7:E34)</f>
        <v>41961047</v>
      </c>
      <c r="F35" s="154">
        <f>E35*100/D35-100</f>
        <v>-11.073885944762452</v>
      </c>
    </row>
    <row r="36" spans="1:6" ht="15.6" customHeight="1" x14ac:dyDescent="0.25">
      <c r="A36" s="87" t="s">
        <v>58</v>
      </c>
      <c r="B36" s="86"/>
      <c r="D36" s="86"/>
      <c r="E36" s="37"/>
      <c r="F36" s="37"/>
    </row>
  </sheetData>
  <mergeCells count="3">
    <mergeCell ref="B5:C5"/>
    <mergeCell ref="D5:F5"/>
    <mergeCell ref="A5:A6"/>
  </mergeCells>
  <conditionalFormatting sqref="A7:F34">
    <cfRule type="expression" dxfId="61" priority="2">
      <formula>MOD(ROW(),2)=0</formula>
    </cfRule>
  </conditionalFormatting>
  <conditionalFormatting sqref="F7:F35">
    <cfRule type="expression" dxfId="60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4234FE-883C-4C9C-A6A5-B7CF53D553FA}">
  <sheetPr codeName="Hoja10">
    <pageSetUpPr fitToPage="1"/>
  </sheetPr>
  <dimension ref="A1:N36"/>
  <sheetViews>
    <sheetView workbookViewId="0"/>
  </sheetViews>
  <sheetFormatPr baseColWidth="10" defaultColWidth="8.85546875" defaultRowHeight="15" x14ac:dyDescent="0.2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14" ht="19.149999999999999" customHeight="1" x14ac:dyDescent="0.35">
      <c r="A1" s="46" t="s">
        <v>60</v>
      </c>
      <c r="E1" s="19"/>
      <c r="H1" s="18"/>
      <c r="I1" s="18"/>
      <c r="J1" s="18"/>
      <c r="K1" s="18"/>
      <c r="L1" s="18"/>
      <c r="M1" s="18"/>
    </row>
    <row r="2" spans="1:14" ht="15.6" customHeight="1" x14ac:dyDescent="0.3">
      <c r="A2" s="153"/>
      <c r="H2" s="17"/>
      <c r="I2" s="17"/>
      <c r="J2" s="17"/>
      <c r="K2" s="17"/>
      <c r="L2" s="17"/>
      <c r="M2" s="17"/>
    </row>
    <row r="3" spans="1:14" ht="15.6" customHeight="1" x14ac:dyDescent="0.3">
      <c r="H3" s="17"/>
      <c r="I3" s="17"/>
      <c r="J3" s="17"/>
      <c r="K3" s="17"/>
      <c r="L3" s="17"/>
      <c r="M3" s="17"/>
    </row>
    <row r="4" spans="1:14" ht="15.6" customHeight="1" x14ac:dyDescent="0.25">
      <c r="A4" s="45" t="s">
        <v>53</v>
      </c>
    </row>
    <row r="5" spans="1:14" ht="15.6" customHeight="1" x14ac:dyDescent="0.25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 x14ac:dyDescent="0.25">
      <c r="A6" s="210"/>
      <c r="B6" s="178">
        <v>2023</v>
      </c>
      <c r="C6" s="178">
        <v>2024</v>
      </c>
      <c r="D6" s="178">
        <v>2023</v>
      </c>
      <c r="E6" s="178">
        <v>2024</v>
      </c>
      <c r="F6" s="168" t="s">
        <v>7</v>
      </c>
      <c r="G6" s="20"/>
    </row>
    <row r="7" spans="1:14" ht="15.6" customHeight="1" x14ac:dyDescent="0.25">
      <c r="A7" s="202" t="s">
        <v>18</v>
      </c>
      <c r="B7" s="203">
        <v>32487</v>
      </c>
      <c r="C7" s="203">
        <v>31200</v>
      </c>
      <c r="D7" s="203">
        <v>324542</v>
      </c>
      <c r="E7" s="203">
        <v>256306</v>
      </c>
      <c r="F7" s="204">
        <v>-21.025321838159631</v>
      </c>
      <c r="G7" s="27"/>
    </row>
    <row r="8" spans="1:14" ht="15.6" customHeight="1" x14ac:dyDescent="0.25">
      <c r="A8" s="202" t="s">
        <v>11</v>
      </c>
      <c r="B8" s="203">
        <v>102693</v>
      </c>
      <c r="C8" s="203">
        <v>97630</v>
      </c>
      <c r="D8" s="203">
        <v>595714</v>
      </c>
      <c r="E8" s="203">
        <v>576121</v>
      </c>
      <c r="F8" s="204">
        <v>-3.2889943832107349</v>
      </c>
      <c r="G8" s="20"/>
    </row>
    <row r="9" spans="1:14" ht="15.6" customHeight="1" x14ac:dyDescent="0.25">
      <c r="A9" s="202" t="s">
        <v>8</v>
      </c>
      <c r="B9" s="203">
        <v>118834</v>
      </c>
      <c r="C9" s="203">
        <v>133288</v>
      </c>
      <c r="D9" s="203">
        <v>610465</v>
      </c>
      <c r="E9" s="203">
        <v>725332</v>
      </c>
      <c r="F9" s="204">
        <v>18.816312155488031</v>
      </c>
      <c r="G9" s="20"/>
    </row>
    <row r="10" spans="1:14" ht="15.6" customHeight="1" x14ac:dyDescent="0.25">
      <c r="A10" s="202" t="s">
        <v>10</v>
      </c>
      <c r="B10" s="203">
        <v>104201</v>
      </c>
      <c r="C10" s="203">
        <v>103012</v>
      </c>
      <c r="D10" s="203">
        <v>563668</v>
      </c>
      <c r="E10" s="203">
        <v>627865</v>
      </c>
      <c r="F10" s="204">
        <v>11.38915106055337</v>
      </c>
    </row>
    <row r="11" spans="1:14" ht="15.6" customHeight="1" x14ac:dyDescent="0.25">
      <c r="A11" s="202" t="s">
        <v>9</v>
      </c>
      <c r="B11" s="203">
        <v>5874284</v>
      </c>
      <c r="C11" s="203">
        <v>5465184</v>
      </c>
      <c r="D11" s="203">
        <v>35653187</v>
      </c>
      <c r="E11" s="203">
        <v>35135080</v>
      </c>
      <c r="F11" s="204">
        <v>-1.45318565770853</v>
      </c>
    </row>
    <row r="12" spans="1:14" ht="15.6" customHeight="1" x14ac:dyDescent="0.25">
      <c r="A12" s="202" t="s">
        <v>6</v>
      </c>
      <c r="B12" s="203">
        <v>185019</v>
      </c>
      <c r="C12" s="203">
        <v>188070</v>
      </c>
      <c r="D12" s="203">
        <v>1055015</v>
      </c>
      <c r="E12" s="203">
        <v>1139594</v>
      </c>
      <c r="F12" s="204">
        <v>8.0168528409548685</v>
      </c>
    </row>
    <row r="13" spans="1:14" ht="15.6" customHeight="1" x14ac:dyDescent="0.25">
      <c r="A13" s="202" t="s">
        <v>175</v>
      </c>
      <c r="B13" s="203">
        <v>1388146</v>
      </c>
      <c r="C13" s="203">
        <v>1385452</v>
      </c>
      <c r="D13" s="203">
        <v>7137217</v>
      </c>
      <c r="E13" s="203">
        <v>7486073</v>
      </c>
      <c r="F13" s="204">
        <v>4.8878435390152788</v>
      </c>
    </row>
    <row r="14" spans="1:14" ht="15.6" customHeight="1" x14ac:dyDescent="0.25">
      <c r="A14" s="202" t="s">
        <v>153</v>
      </c>
      <c r="B14" s="203">
        <v>3811604</v>
      </c>
      <c r="C14" s="203">
        <v>4538021</v>
      </c>
      <c r="D14" s="203">
        <v>22315071</v>
      </c>
      <c r="E14" s="203">
        <v>25896851</v>
      </c>
      <c r="F14" s="204">
        <v>16.05094601760398</v>
      </c>
    </row>
    <row r="15" spans="1:14" ht="15.6" customHeight="1" x14ac:dyDescent="0.25">
      <c r="A15" s="202" t="s">
        <v>150</v>
      </c>
      <c r="B15" s="203">
        <v>753552</v>
      </c>
      <c r="C15" s="203">
        <v>790652</v>
      </c>
      <c r="D15" s="203">
        <v>4240158</v>
      </c>
      <c r="E15" s="203">
        <v>4273820</v>
      </c>
      <c r="F15" s="204">
        <v>0.79388551087011205</v>
      </c>
    </row>
    <row r="16" spans="1:14" ht="15.6" customHeight="1" x14ac:dyDescent="0.5">
      <c r="A16" s="202" t="s">
        <v>149</v>
      </c>
      <c r="B16" s="203">
        <v>77460</v>
      </c>
      <c r="C16" s="203">
        <v>63245</v>
      </c>
      <c r="D16" s="203">
        <v>465678</v>
      </c>
      <c r="E16" s="203">
        <v>539775</v>
      </c>
      <c r="F16" s="204">
        <v>15.911638514166439</v>
      </c>
      <c r="G16" s="15"/>
    </row>
    <row r="17" spans="1:7" ht="15.6" customHeight="1" x14ac:dyDescent="0.35">
      <c r="A17" s="202" t="s">
        <v>155</v>
      </c>
      <c r="B17" s="203">
        <v>111544</v>
      </c>
      <c r="C17" s="203">
        <v>108542</v>
      </c>
      <c r="D17" s="203">
        <v>628508</v>
      </c>
      <c r="E17" s="203">
        <v>548700</v>
      </c>
      <c r="F17" s="204">
        <v>-12.698008617233199</v>
      </c>
      <c r="G17" s="16"/>
    </row>
    <row r="18" spans="1:7" ht="15.6" customHeight="1" x14ac:dyDescent="0.25">
      <c r="A18" s="202" t="s">
        <v>152</v>
      </c>
      <c r="B18" s="203">
        <v>45154</v>
      </c>
      <c r="C18" s="203">
        <v>45565</v>
      </c>
      <c r="D18" s="203">
        <v>262560</v>
      </c>
      <c r="E18" s="203">
        <v>286926</v>
      </c>
      <c r="F18" s="204">
        <v>9.2801645338208374</v>
      </c>
    </row>
    <row r="19" spans="1:7" ht="15.6" customHeight="1" x14ac:dyDescent="0.25">
      <c r="A19" s="202" t="s">
        <v>148</v>
      </c>
      <c r="B19" s="203">
        <v>87301</v>
      </c>
      <c r="C19" s="203">
        <v>59029</v>
      </c>
      <c r="D19" s="203">
        <v>620258</v>
      </c>
      <c r="E19" s="203">
        <v>351111</v>
      </c>
      <c r="F19" s="204">
        <v>-43.392749468769438</v>
      </c>
    </row>
    <row r="20" spans="1:7" ht="15.6" customHeight="1" x14ac:dyDescent="0.25">
      <c r="A20" s="202" t="s">
        <v>147</v>
      </c>
      <c r="B20" s="203">
        <v>140357</v>
      </c>
      <c r="C20" s="203">
        <v>147531</v>
      </c>
      <c r="D20" s="203">
        <v>775924</v>
      </c>
      <c r="E20" s="203">
        <v>998487</v>
      </c>
      <c r="F20" s="204">
        <v>28.683608188430838</v>
      </c>
    </row>
    <row r="21" spans="1:7" ht="15.6" customHeight="1" x14ac:dyDescent="0.25">
      <c r="A21" s="202" t="s">
        <v>154</v>
      </c>
      <c r="B21" s="203">
        <v>125847</v>
      </c>
      <c r="C21" s="203">
        <v>167171</v>
      </c>
      <c r="D21" s="203">
        <v>640824</v>
      </c>
      <c r="E21" s="203">
        <v>937662</v>
      </c>
      <c r="F21" s="204">
        <v>46.32129882775925</v>
      </c>
    </row>
    <row r="22" spans="1:7" ht="15.6" customHeight="1" x14ac:dyDescent="0.25">
      <c r="A22" s="202" t="s">
        <v>151</v>
      </c>
      <c r="B22" s="203">
        <v>1636140</v>
      </c>
      <c r="C22" s="203">
        <v>1721548</v>
      </c>
      <c r="D22" s="203">
        <v>8876861</v>
      </c>
      <c r="E22" s="203">
        <v>9934228</v>
      </c>
      <c r="F22" s="204">
        <v>11.91149664278848</v>
      </c>
    </row>
    <row r="23" spans="1:7" ht="15.6" customHeight="1" x14ac:dyDescent="0.25">
      <c r="A23" s="202" t="s">
        <v>171</v>
      </c>
      <c r="B23" s="203">
        <v>98279</v>
      </c>
      <c r="C23" s="203">
        <v>329680</v>
      </c>
      <c r="D23" s="203">
        <v>457446</v>
      </c>
      <c r="E23" s="203">
        <v>1424841</v>
      </c>
      <c r="F23" s="204">
        <v>211.47742028567311</v>
      </c>
    </row>
    <row r="24" spans="1:7" ht="15.6" customHeight="1" x14ac:dyDescent="0.25">
      <c r="A24" s="202" t="s">
        <v>146</v>
      </c>
      <c r="B24" s="203">
        <v>89046</v>
      </c>
      <c r="C24" s="203">
        <v>106220</v>
      </c>
      <c r="D24" s="203">
        <v>559277</v>
      </c>
      <c r="E24" s="203">
        <v>573147</v>
      </c>
      <c r="F24" s="204">
        <v>2.4799875553616602</v>
      </c>
    </row>
    <row r="25" spans="1:7" ht="15.6" customHeight="1" x14ac:dyDescent="0.25">
      <c r="A25" s="202" t="s">
        <v>145</v>
      </c>
      <c r="B25" s="203">
        <v>37294</v>
      </c>
      <c r="C25" s="203">
        <v>31839</v>
      </c>
      <c r="D25" s="203">
        <v>222122</v>
      </c>
      <c r="E25" s="203">
        <v>219600</v>
      </c>
      <c r="F25" s="204">
        <v>-1.135412070843955</v>
      </c>
    </row>
    <row r="26" spans="1:7" ht="15.6" customHeight="1" x14ac:dyDescent="0.25">
      <c r="A26" s="202" t="s">
        <v>157</v>
      </c>
      <c r="B26" s="203">
        <v>57614</v>
      </c>
      <c r="C26" s="203">
        <v>37080</v>
      </c>
      <c r="D26" s="203">
        <v>312920</v>
      </c>
      <c r="E26" s="203">
        <v>311355</v>
      </c>
      <c r="F26" s="204">
        <v>-0.50012782819889878</v>
      </c>
    </row>
    <row r="27" spans="1:7" ht="15.6" customHeight="1" x14ac:dyDescent="0.25">
      <c r="A27" s="202" t="s">
        <v>173</v>
      </c>
      <c r="B27" s="203">
        <v>213518</v>
      </c>
      <c r="C27" s="203">
        <v>214075</v>
      </c>
      <c r="D27" s="203">
        <v>1294107</v>
      </c>
      <c r="E27" s="203">
        <v>1279215</v>
      </c>
      <c r="F27" s="204">
        <v>-1.150754922120043</v>
      </c>
    </row>
    <row r="28" spans="1:7" ht="15.6" customHeight="1" x14ac:dyDescent="0.25">
      <c r="A28" s="202" t="s">
        <v>177</v>
      </c>
      <c r="B28" s="203">
        <v>672114</v>
      </c>
      <c r="C28" s="203">
        <v>677093</v>
      </c>
      <c r="D28" s="203">
        <v>3980528</v>
      </c>
      <c r="E28" s="203">
        <v>4364519</v>
      </c>
      <c r="F28" s="204">
        <v>9.6467353074768027</v>
      </c>
    </row>
    <row r="29" spans="1:7" ht="15.6" customHeight="1" x14ac:dyDescent="0.25">
      <c r="A29" s="202" t="s">
        <v>178</v>
      </c>
      <c r="B29" s="203">
        <v>261934</v>
      </c>
      <c r="C29" s="203">
        <v>312515</v>
      </c>
      <c r="D29" s="203">
        <v>1461143</v>
      </c>
      <c r="E29" s="203">
        <v>1850850</v>
      </c>
      <c r="F29" s="204">
        <v>26.671379871785309</v>
      </c>
    </row>
    <row r="30" spans="1:7" ht="15.6" customHeight="1" x14ac:dyDescent="0.25">
      <c r="A30" s="202" t="s">
        <v>179</v>
      </c>
      <c r="B30" s="203">
        <v>145755</v>
      </c>
      <c r="C30" s="203">
        <v>134918</v>
      </c>
      <c r="D30" s="203">
        <v>780643</v>
      </c>
      <c r="E30" s="203">
        <v>847764</v>
      </c>
      <c r="F30" s="204">
        <v>8.5981684329456556</v>
      </c>
    </row>
    <row r="31" spans="1:7" ht="15.6" customHeight="1" x14ac:dyDescent="0.25">
      <c r="A31" s="202" t="s">
        <v>180</v>
      </c>
      <c r="B31" s="203">
        <v>174860</v>
      </c>
      <c r="C31" s="203">
        <v>115750</v>
      </c>
      <c r="D31" s="203">
        <v>934126</v>
      </c>
      <c r="E31" s="203">
        <v>838969</v>
      </c>
      <c r="F31" s="204">
        <v>-10.186741403194009</v>
      </c>
    </row>
    <row r="32" spans="1:7" ht="15.6" customHeight="1" x14ac:dyDescent="0.25">
      <c r="A32" s="202" t="s">
        <v>181</v>
      </c>
      <c r="B32" s="203">
        <v>5815079</v>
      </c>
      <c r="C32" s="203">
        <v>6631492</v>
      </c>
      <c r="D32" s="203">
        <v>34459281</v>
      </c>
      <c r="E32" s="203">
        <v>37799127</v>
      </c>
      <c r="F32" s="204">
        <v>9.6921523115935031</v>
      </c>
    </row>
    <row r="33" spans="1:6" ht="15.6" customHeight="1" x14ac:dyDescent="0.25">
      <c r="A33" s="202" t="s">
        <v>182</v>
      </c>
      <c r="B33" s="203">
        <v>405986</v>
      </c>
      <c r="C33" s="203">
        <v>487864</v>
      </c>
      <c r="D33" s="203">
        <v>2176466</v>
      </c>
      <c r="E33" s="203">
        <v>2483100</v>
      </c>
      <c r="F33" s="204">
        <v>14.0886188895209</v>
      </c>
    </row>
    <row r="34" spans="1:6" ht="15.6" customHeight="1" x14ac:dyDescent="0.25">
      <c r="A34" s="202" t="s">
        <v>183</v>
      </c>
      <c r="B34" s="203">
        <v>46057</v>
      </c>
      <c r="C34" s="203">
        <v>60193</v>
      </c>
      <c r="D34" s="203">
        <v>351632</v>
      </c>
      <c r="E34" s="203">
        <v>376828</v>
      </c>
      <c r="F34" s="204">
        <v>7.1654456932247399</v>
      </c>
    </row>
    <row r="35" spans="1:6" ht="15.6" customHeight="1" x14ac:dyDescent="0.25">
      <c r="A35" s="170" t="s">
        <v>158</v>
      </c>
      <c r="B35" s="90">
        <f>SUM(B7:B34)</f>
        <v>22612159</v>
      </c>
      <c r="C35" s="91">
        <f>SUM(C7:C34)</f>
        <v>24183859</v>
      </c>
      <c r="D35" s="90">
        <f>SUM(D7:D34)</f>
        <v>131755341</v>
      </c>
      <c r="E35" s="92">
        <f>SUM(E7:E34)</f>
        <v>142083246</v>
      </c>
      <c r="F35" s="191">
        <f>E35*100/D35-100</f>
        <v>7.8386993055560481</v>
      </c>
    </row>
    <row r="36" spans="1:6" ht="15.6" customHeight="1" x14ac:dyDescent="0.25">
      <c r="A36" s="87" t="s">
        <v>54</v>
      </c>
      <c r="B36" s="86"/>
      <c r="D36" s="86"/>
      <c r="E36" s="37"/>
    </row>
  </sheetData>
  <mergeCells count="3">
    <mergeCell ref="B5:C5"/>
    <mergeCell ref="D5:F5"/>
    <mergeCell ref="A5:A6"/>
  </mergeCells>
  <conditionalFormatting sqref="A7:F34">
    <cfRule type="expression" dxfId="59" priority="2">
      <formula>MOD(ROW(),2)=0</formula>
    </cfRule>
  </conditionalFormatting>
  <conditionalFormatting sqref="F7:F35">
    <cfRule type="expression" dxfId="58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890300-00BD-4D06-935A-1F8B6E6FCE2B}">
  <sheetPr codeName="Hoja11">
    <pageSetUpPr fitToPage="1"/>
  </sheetPr>
  <dimension ref="A1:N36"/>
  <sheetViews>
    <sheetView workbookViewId="0"/>
  </sheetViews>
  <sheetFormatPr baseColWidth="10" defaultColWidth="8.85546875" defaultRowHeight="15" x14ac:dyDescent="0.2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14" ht="19.149999999999999" customHeight="1" x14ac:dyDescent="0.35">
      <c r="A1" s="46" t="s">
        <v>61</v>
      </c>
      <c r="E1" s="19"/>
      <c r="H1" s="18"/>
      <c r="I1" s="18"/>
      <c r="J1" s="18"/>
      <c r="K1" s="18"/>
      <c r="L1" s="18"/>
      <c r="M1" s="18"/>
    </row>
    <row r="2" spans="1:14" ht="15.6" customHeight="1" x14ac:dyDescent="0.3">
      <c r="A2" s="153"/>
      <c r="H2" s="17"/>
      <c r="I2" s="17"/>
      <c r="J2" s="17"/>
      <c r="K2" s="17"/>
      <c r="L2" s="17"/>
      <c r="M2" s="17"/>
    </row>
    <row r="3" spans="1:14" ht="15.6" customHeight="1" x14ac:dyDescent="0.3">
      <c r="H3" s="17"/>
      <c r="I3" s="17"/>
      <c r="J3" s="17"/>
      <c r="K3" s="17"/>
      <c r="L3" s="17"/>
      <c r="M3" s="17"/>
    </row>
    <row r="4" spans="1:14" ht="15.6" customHeight="1" x14ac:dyDescent="0.25">
      <c r="A4" s="45" t="s">
        <v>53</v>
      </c>
    </row>
    <row r="5" spans="1:14" ht="15.6" customHeight="1" x14ac:dyDescent="0.25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 x14ac:dyDescent="0.25">
      <c r="A6" s="210"/>
      <c r="B6" s="178">
        <v>2023</v>
      </c>
      <c r="C6" s="178">
        <v>2024</v>
      </c>
      <c r="D6" s="178">
        <v>2023</v>
      </c>
      <c r="E6" s="178">
        <v>2024</v>
      </c>
      <c r="F6" s="168" t="s">
        <v>7</v>
      </c>
      <c r="G6" s="20"/>
    </row>
    <row r="7" spans="1:14" ht="15.6" customHeight="1" x14ac:dyDescent="0.25">
      <c r="A7" s="202" t="s">
        <v>18</v>
      </c>
      <c r="B7" s="203">
        <v>0</v>
      </c>
      <c r="C7" s="203">
        <v>0</v>
      </c>
      <c r="D7" s="203">
        <v>109</v>
      </c>
      <c r="E7" s="203">
        <v>33</v>
      </c>
      <c r="F7" s="204">
        <v>-69.724770642201833</v>
      </c>
      <c r="G7" s="27"/>
    </row>
    <row r="8" spans="1:14" ht="15.6" customHeight="1" x14ac:dyDescent="0.25">
      <c r="A8" s="202" t="s">
        <v>11</v>
      </c>
      <c r="B8" s="203">
        <v>79781</v>
      </c>
      <c r="C8" s="203">
        <v>92488</v>
      </c>
      <c r="D8" s="203">
        <v>535608</v>
      </c>
      <c r="E8" s="203">
        <v>540880</v>
      </c>
      <c r="F8" s="204">
        <v>0.98430195217397909</v>
      </c>
      <c r="G8" s="20"/>
    </row>
    <row r="9" spans="1:14" ht="15.6" customHeight="1" x14ac:dyDescent="0.25">
      <c r="A9" s="202" t="s">
        <v>8</v>
      </c>
      <c r="B9" s="203">
        <v>16218</v>
      </c>
      <c r="C9" s="203">
        <v>28855</v>
      </c>
      <c r="D9" s="203">
        <v>86244</v>
      </c>
      <c r="E9" s="203">
        <v>130247</v>
      </c>
      <c r="F9" s="204">
        <v>51.021520337646677</v>
      </c>
      <c r="G9" s="20"/>
    </row>
    <row r="10" spans="1:14" ht="15.6" customHeight="1" x14ac:dyDescent="0.25">
      <c r="A10" s="202" t="s">
        <v>10</v>
      </c>
      <c r="B10" s="203">
        <v>0</v>
      </c>
      <c r="C10" s="203">
        <v>0</v>
      </c>
      <c r="D10" s="203">
        <v>0</v>
      </c>
      <c r="E10" s="203">
        <v>0</v>
      </c>
      <c r="F10" s="204" t="s">
        <v>156</v>
      </c>
    </row>
    <row r="11" spans="1:14" ht="15.6" customHeight="1" x14ac:dyDescent="0.25">
      <c r="A11" s="202" t="s">
        <v>9</v>
      </c>
      <c r="B11" s="203">
        <v>4700576</v>
      </c>
      <c r="C11" s="203">
        <v>4653010</v>
      </c>
      <c r="D11" s="203">
        <v>27998269</v>
      </c>
      <c r="E11" s="203">
        <v>28763766</v>
      </c>
      <c r="F11" s="204">
        <v>2.734086882299763</v>
      </c>
    </row>
    <row r="12" spans="1:14" ht="15.6" customHeight="1" x14ac:dyDescent="0.25">
      <c r="A12" s="202" t="s">
        <v>6</v>
      </c>
      <c r="B12" s="203">
        <v>128144</v>
      </c>
      <c r="C12" s="203">
        <v>131436</v>
      </c>
      <c r="D12" s="203">
        <v>735878</v>
      </c>
      <c r="E12" s="203">
        <v>799166</v>
      </c>
      <c r="F12" s="204">
        <v>8.6003386430902964</v>
      </c>
    </row>
    <row r="13" spans="1:14" ht="15.6" customHeight="1" x14ac:dyDescent="0.25">
      <c r="A13" s="202" t="s">
        <v>175</v>
      </c>
      <c r="B13" s="203">
        <v>35973</v>
      </c>
      <c r="C13" s="203">
        <v>28856</v>
      </c>
      <c r="D13" s="203">
        <v>175404</v>
      </c>
      <c r="E13" s="203">
        <v>157361</v>
      </c>
      <c r="F13" s="204">
        <v>-10.286538505393271</v>
      </c>
    </row>
    <row r="14" spans="1:14" ht="15.6" customHeight="1" x14ac:dyDescent="0.25">
      <c r="A14" s="202" t="s">
        <v>153</v>
      </c>
      <c r="B14" s="203">
        <v>2772243</v>
      </c>
      <c r="C14" s="203">
        <v>3469738</v>
      </c>
      <c r="D14" s="203">
        <v>16576872</v>
      </c>
      <c r="E14" s="203">
        <v>19933544</v>
      </c>
      <c r="F14" s="204">
        <v>20.249127820978529</v>
      </c>
    </row>
    <row r="15" spans="1:14" ht="15.6" customHeight="1" x14ac:dyDescent="0.25">
      <c r="A15" s="202" t="s">
        <v>150</v>
      </c>
      <c r="B15" s="203">
        <v>465503</v>
      </c>
      <c r="C15" s="203">
        <v>448649</v>
      </c>
      <c r="D15" s="203">
        <v>2692690</v>
      </c>
      <c r="E15" s="203">
        <v>2555475</v>
      </c>
      <c r="F15" s="204">
        <v>-5.0958335344952417</v>
      </c>
    </row>
    <row r="16" spans="1:14" ht="15.6" customHeight="1" x14ac:dyDescent="0.5">
      <c r="A16" s="202" t="s">
        <v>149</v>
      </c>
      <c r="B16" s="203">
        <v>61165</v>
      </c>
      <c r="C16" s="203">
        <v>45505</v>
      </c>
      <c r="D16" s="203">
        <v>302022</v>
      </c>
      <c r="E16" s="203">
        <v>350782</v>
      </c>
      <c r="F16" s="204">
        <v>16.144519273430419</v>
      </c>
      <c r="G16" s="15"/>
    </row>
    <row r="17" spans="1:7" ht="15.6" customHeight="1" x14ac:dyDescent="0.35">
      <c r="A17" s="202" t="s">
        <v>155</v>
      </c>
      <c r="B17" s="203">
        <v>103025</v>
      </c>
      <c r="C17" s="203">
        <v>103875</v>
      </c>
      <c r="D17" s="203">
        <v>587669</v>
      </c>
      <c r="E17" s="203">
        <v>530462</v>
      </c>
      <c r="F17" s="204">
        <v>-9.7345614623197747</v>
      </c>
      <c r="G17" s="16"/>
    </row>
    <row r="18" spans="1:7" ht="15.6" customHeight="1" x14ac:dyDescent="0.25">
      <c r="A18" s="202" t="s">
        <v>152</v>
      </c>
      <c r="B18" s="203">
        <v>5911</v>
      </c>
      <c r="C18" s="203">
        <v>5330</v>
      </c>
      <c r="D18" s="203">
        <v>33846</v>
      </c>
      <c r="E18" s="203">
        <v>34959</v>
      </c>
      <c r="F18" s="204">
        <v>3.2884240382910841</v>
      </c>
    </row>
    <row r="19" spans="1:7" ht="15.6" customHeight="1" x14ac:dyDescent="0.25">
      <c r="A19" s="202" t="s">
        <v>148</v>
      </c>
      <c r="B19" s="203">
        <v>25502</v>
      </c>
      <c r="C19" s="203">
        <v>14299</v>
      </c>
      <c r="D19" s="203">
        <v>236033</v>
      </c>
      <c r="E19" s="203">
        <v>68239</v>
      </c>
      <c r="F19" s="204">
        <v>-71.08921210169764</v>
      </c>
    </row>
    <row r="20" spans="1:7" ht="15.6" customHeight="1" x14ac:dyDescent="0.25">
      <c r="A20" s="202" t="s">
        <v>147</v>
      </c>
      <c r="B20" s="203">
        <v>75027</v>
      </c>
      <c r="C20" s="203">
        <v>78862</v>
      </c>
      <c r="D20" s="203">
        <v>372838</v>
      </c>
      <c r="E20" s="203">
        <v>548949</v>
      </c>
      <c r="F20" s="204">
        <v>47.235260354363021</v>
      </c>
    </row>
    <row r="21" spans="1:7" ht="15.6" customHeight="1" x14ac:dyDescent="0.25">
      <c r="A21" s="202" t="s">
        <v>154</v>
      </c>
      <c r="B21" s="203">
        <v>54426</v>
      </c>
      <c r="C21" s="203">
        <v>77711</v>
      </c>
      <c r="D21" s="203">
        <v>275261</v>
      </c>
      <c r="E21" s="203">
        <v>422439</v>
      </c>
      <c r="F21" s="204">
        <v>53.468526235100512</v>
      </c>
    </row>
    <row r="22" spans="1:7" ht="15.6" customHeight="1" x14ac:dyDescent="0.25">
      <c r="A22" s="202" t="s">
        <v>151</v>
      </c>
      <c r="B22" s="203">
        <v>1228354</v>
      </c>
      <c r="C22" s="203">
        <v>1329251</v>
      </c>
      <c r="D22" s="203">
        <v>6524746</v>
      </c>
      <c r="E22" s="203">
        <v>7537414</v>
      </c>
      <c r="F22" s="204">
        <v>15.520420258505091</v>
      </c>
    </row>
    <row r="23" spans="1:7" ht="15.6" customHeight="1" x14ac:dyDescent="0.25">
      <c r="A23" s="202" t="s">
        <v>171</v>
      </c>
      <c r="B23" s="203">
        <v>36447</v>
      </c>
      <c r="C23" s="203">
        <v>296302</v>
      </c>
      <c r="D23" s="203">
        <v>160797</v>
      </c>
      <c r="E23" s="203">
        <v>1147961</v>
      </c>
      <c r="F23" s="204">
        <v>613.91941391941407</v>
      </c>
    </row>
    <row r="24" spans="1:7" ht="15.6" customHeight="1" x14ac:dyDescent="0.25">
      <c r="A24" s="202" t="s">
        <v>146</v>
      </c>
      <c r="B24" s="203">
        <v>43369</v>
      </c>
      <c r="C24" s="203">
        <v>49307</v>
      </c>
      <c r="D24" s="203">
        <v>255413</v>
      </c>
      <c r="E24" s="203">
        <v>235236</v>
      </c>
      <c r="F24" s="204">
        <v>-7.8997545152361113</v>
      </c>
    </row>
    <row r="25" spans="1:7" ht="15.6" customHeight="1" x14ac:dyDescent="0.25">
      <c r="A25" s="202" t="s">
        <v>145</v>
      </c>
      <c r="B25" s="203">
        <v>4355</v>
      </c>
      <c r="C25" s="203">
        <v>3310</v>
      </c>
      <c r="D25" s="203">
        <v>23573</v>
      </c>
      <c r="E25" s="203">
        <v>20012</v>
      </c>
      <c r="F25" s="204">
        <v>-15.106265642896529</v>
      </c>
    </row>
    <row r="26" spans="1:7" ht="15.6" customHeight="1" x14ac:dyDescent="0.25">
      <c r="A26" s="202" t="s">
        <v>157</v>
      </c>
      <c r="B26" s="203">
        <v>266</v>
      </c>
      <c r="C26" s="203">
        <v>381</v>
      </c>
      <c r="D26" s="203">
        <v>2645</v>
      </c>
      <c r="E26" s="203">
        <v>1594</v>
      </c>
      <c r="F26" s="204">
        <v>-39.735349716446123</v>
      </c>
    </row>
    <row r="27" spans="1:7" ht="15.6" customHeight="1" x14ac:dyDescent="0.25">
      <c r="A27" s="202" t="s">
        <v>173</v>
      </c>
      <c r="B27" s="203">
        <v>0</v>
      </c>
      <c r="C27" s="203">
        <v>0</v>
      </c>
      <c r="D27" s="203">
        <v>0</v>
      </c>
      <c r="E27" s="203">
        <v>0</v>
      </c>
      <c r="F27" s="204" t="s">
        <v>156</v>
      </c>
    </row>
    <row r="28" spans="1:7" ht="15.6" customHeight="1" x14ac:dyDescent="0.25">
      <c r="A28" s="202" t="s">
        <v>177</v>
      </c>
      <c r="B28" s="203">
        <v>310510</v>
      </c>
      <c r="C28" s="203">
        <v>329982</v>
      </c>
      <c r="D28" s="203">
        <v>1962620</v>
      </c>
      <c r="E28" s="203">
        <v>2126870</v>
      </c>
      <c r="F28" s="204">
        <v>8.368915021756635</v>
      </c>
    </row>
    <row r="29" spans="1:7" ht="15.6" customHeight="1" x14ac:dyDescent="0.25">
      <c r="A29" s="202" t="s">
        <v>178</v>
      </c>
      <c r="B29" s="203">
        <v>46844</v>
      </c>
      <c r="C29" s="203">
        <v>125911</v>
      </c>
      <c r="D29" s="203">
        <v>224065</v>
      </c>
      <c r="E29" s="203">
        <v>636723</v>
      </c>
      <c r="F29" s="204">
        <v>184.16887956619729</v>
      </c>
    </row>
    <row r="30" spans="1:7" ht="15.6" customHeight="1" x14ac:dyDescent="0.25">
      <c r="A30" s="202" t="s">
        <v>179</v>
      </c>
      <c r="B30" s="203">
        <v>89438</v>
      </c>
      <c r="C30" s="203">
        <v>84393</v>
      </c>
      <c r="D30" s="203">
        <v>510257</v>
      </c>
      <c r="E30" s="203">
        <v>535429</v>
      </c>
      <c r="F30" s="204">
        <v>4.9332003284619361</v>
      </c>
    </row>
    <row r="31" spans="1:7" ht="15.6" customHeight="1" x14ac:dyDescent="0.25">
      <c r="A31" s="202" t="s">
        <v>180</v>
      </c>
      <c r="B31" s="203">
        <v>30114</v>
      </c>
      <c r="C31" s="203">
        <v>10226</v>
      </c>
      <c r="D31" s="203">
        <v>189668</v>
      </c>
      <c r="E31" s="203">
        <v>65661</v>
      </c>
      <c r="F31" s="204">
        <v>-65.381086951937078</v>
      </c>
    </row>
    <row r="32" spans="1:7" ht="15.6" customHeight="1" x14ac:dyDescent="0.25">
      <c r="A32" s="202" t="s">
        <v>181</v>
      </c>
      <c r="B32" s="203">
        <v>4436366</v>
      </c>
      <c r="C32" s="203">
        <v>5234638</v>
      </c>
      <c r="D32" s="203">
        <v>26719671</v>
      </c>
      <c r="E32" s="203">
        <v>29599112</v>
      </c>
      <c r="F32" s="204">
        <v>10.77648373739332</v>
      </c>
    </row>
    <row r="33" spans="1:6" ht="15.6" customHeight="1" x14ac:dyDescent="0.25">
      <c r="A33" s="202" t="s">
        <v>182</v>
      </c>
      <c r="B33" s="203">
        <v>231684</v>
      </c>
      <c r="C33" s="203">
        <v>299352</v>
      </c>
      <c r="D33" s="203">
        <v>1287109</v>
      </c>
      <c r="E33" s="203">
        <v>1423028</v>
      </c>
      <c r="F33" s="204">
        <v>10.56002250003691</v>
      </c>
    </row>
    <row r="34" spans="1:6" ht="15.6" customHeight="1" x14ac:dyDescent="0.25">
      <c r="A34" s="202" t="s">
        <v>183</v>
      </c>
      <c r="B34" s="203">
        <v>17406</v>
      </c>
      <c r="C34" s="203">
        <v>20376</v>
      </c>
      <c r="D34" s="203">
        <v>119650</v>
      </c>
      <c r="E34" s="203">
        <v>136288</v>
      </c>
      <c r="F34" s="204">
        <v>13.905557877141661</v>
      </c>
    </row>
    <row r="35" spans="1:6" ht="15.6" customHeight="1" x14ac:dyDescent="0.25">
      <c r="A35" s="170" t="s">
        <v>158</v>
      </c>
      <c r="B35" s="90">
        <f>SUM(B7:B34)</f>
        <v>14998647</v>
      </c>
      <c r="C35" s="91">
        <f>SUM(C7:C34)</f>
        <v>16962043</v>
      </c>
      <c r="D35" s="192">
        <f>SUM(D7:D34)</f>
        <v>88588957</v>
      </c>
      <c r="E35" s="92">
        <f>SUM(E7:E34)</f>
        <v>98301630</v>
      </c>
      <c r="F35" s="154">
        <f>E35*100/D35-100</f>
        <v>10.963751384949703</v>
      </c>
    </row>
    <row r="36" spans="1:6" ht="15.6" customHeight="1" x14ac:dyDescent="0.25">
      <c r="A36" s="87" t="s">
        <v>54</v>
      </c>
      <c r="B36" s="86"/>
      <c r="D36" s="27"/>
      <c r="E36" s="37"/>
      <c r="F36" s="37"/>
    </row>
  </sheetData>
  <mergeCells count="3">
    <mergeCell ref="B5:C5"/>
    <mergeCell ref="D5:F5"/>
    <mergeCell ref="A5:A6"/>
  </mergeCells>
  <conditionalFormatting sqref="A7:F34">
    <cfRule type="expression" dxfId="57" priority="2">
      <formula>MOD(ROW(),2)=0</formula>
    </cfRule>
  </conditionalFormatting>
  <conditionalFormatting sqref="F7:F35">
    <cfRule type="expression" dxfId="56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B63A82-7E6A-4DF4-8BA0-AE982837FC3C}">
  <sheetPr codeName="Hoja12">
    <pageSetUpPr fitToPage="1"/>
  </sheetPr>
  <dimension ref="A1:N36"/>
  <sheetViews>
    <sheetView workbookViewId="0"/>
  </sheetViews>
  <sheetFormatPr baseColWidth="10" defaultColWidth="8.85546875" defaultRowHeight="15" x14ac:dyDescent="0.2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14" ht="19.149999999999999" customHeight="1" x14ac:dyDescent="0.35">
      <c r="A1" s="46" t="s">
        <v>62</v>
      </c>
      <c r="E1" s="19"/>
      <c r="H1" s="18"/>
      <c r="I1" s="18"/>
      <c r="J1" s="18"/>
      <c r="K1" s="18"/>
      <c r="L1" s="18"/>
      <c r="M1" s="18"/>
    </row>
    <row r="2" spans="1:14" ht="15.6" customHeight="1" x14ac:dyDescent="0.3">
      <c r="A2" s="153"/>
      <c r="H2" s="17"/>
      <c r="I2" s="17"/>
      <c r="J2" s="17"/>
      <c r="K2" s="17"/>
      <c r="L2" s="17"/>
      <c r="M2" s="17"/>
    </row>
    <row r="3" spans="1:14" ht="15.6" customHeight="1" x14ac:dyDescent="0.3">
      <c r="H3" s="17"/>
      <c r="I3" s="17"/>
      <c r="J3" s="17"/>
      <c r="K3" s="17"/>
      <c r="L3" s="17"/>
      <c r="M3" s="17"/>
    </row>
    <row r="4" spans="1:14" ht="15.6" customHeight="1" x14ac:dyDescent="0.25">
      <c r="A4" s="45" t="s">
        <v>53</v>
      </c>
    </row>
    <row r="5" spans="1:14" ht="15.6" customHeight="1" x14ac:dyDescent="0.25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 x14ac:dyDescent="0.25">
      <c r="A6" s="210"/>
      <c r="B6" s="178">
        <v>2023</v>
      </c>
      <c r="C6" s="178">
        <v>2024</v>
      </c>
      <c r="D6" s="178">
        <v>2023</v>
      </c>
      <c r="E6" s="178">
        <v>2024</v>
      </c>
      <c r="F6" s="168" t="s">
        <v>7</v>
      </c>
      <c r="G6" s="20"/>
    </row>
    <row r="7" spans="1:14" ht="15.6" customHeight="1" x14ac:dyDescent="0.25">
      <c r="A7" s="202" t="s">
        <v>18</v>
      </c>
      <c r="B7" s="203">
        <v>3670.0509999999999</v>
      </c>
      <c r="C7" s="203">
        <v>1877.3879999999999</v>
      </c>
      <c r="D7" s="203">
        <v>13088.437</v>
      </c>
      <c r="E7" s="203">
        <v>9173.35</v>
      </c>
      <c r="F7" s="204">
        <v>-29.912563280092201</v>
      </c>
      <c r="G7" s="51"/>
    </row>
    <row r="8" spans="1:14" ht="15.6" customHeight="1" x14ac:dyDescent="0.25">
      <c r="A8" s="202" t="s">
        <v>11</v>
      </c>
      <c r="B8" s="203">
        <v>0</v>
      </c>
      <c r="C8" s="203">
        <v>108.128</v>
      </c>
      <c r="D8" s="203">
        <v>0</v>
      </c>
      <c r="E8" s="203">
        <v>310.24099999999999</v>
      </c>
      <c r="F8" s="204" t="s">
        <v>156</v>
      </c>
      <c r="G8" s="20"/>
    </row>
    <row r="9" spans="1:14" ht="15.6" customHeight="1" x14ac:dyDescent="0.25">
      <c r="A9" s="202" t="s">
        <v>8</v>
      </c>
      <c r="B9" s="203">
        <v>414.00299999999999</v>
      </c>
      <c r="C9" s="203">
        <v>291.23599999999999</v>
      </c>
      <c r="D9" s="203">
        <v>1434.453</v>
      </c>
      <c r="E9" s="203">
        <v>1596.5630000000001</v>
      </c>
      <c r="F9" s="204">
        <v>11.30117194498531</v>
      </c>
      <c r="G9" s="20"/>
    </row>
    <row r="10" spans="1:14" ht="15.6" customHeight="1" x14ac:dyDescent="0.25">
      <c r="A10" s="202" t="s">
        <v>10</v>
      </c>
      <c r="B10" s="203">
        <v>1284.7829999999999</v>
      </c>
      <c r="C10" s="203">
        <v>1282.3779999999999</v>
      </c>
      <c r="D10" s="203">
        <v>6142.643</v>
      </c>
      <c r="E10" s="203">
        <v>5894.6419999999989</v>
      </c>
      <c r="F10" s="204">
        <v>-4.0373663258633457</v>
      </c>
    </row>
    <row r="11" spans="1:14" ht="15.6" customHeight="1" x14ac:dyDescent="0.25">
      <c r="A11" s="202" t="s">
        <v>9</v>
      </c>
      <c r="B11" s="203">
        <v>55.635000000000012</v>
      </c>
      <c r="C11" s="203">
        <v>125.012</v>
      </c>
      <c r="D11" s="203">
        <v>311.69099999999997</v>
      </c>
      <c r="E11" s="203">
        <v>572.39599999999984</v>
      </c>
      <c r="F11" s="204">
        <v>83.642132753271596</v>
      </c>
    </row>
    <row r="12" spans="1:14" ht="15.6" customHeight="1" x14ac:dyDescent="0.25">
      <c r="A12" s="202" t="s">
        <v>6</v>
      </c>
      <c r="B12" s="203">
        <v>1284.8309999999999</v>
      </c>
      <c r="C12" s="203">
        <v>1266.366</v>
      </c>
      <c r="D12" s="203">
        <v>6138.7299999999987</v>
      </c>
      <c r="E12" s="203">
        <v>5671.7780000000012</v>
      </c>
      <c r="F12" s="204">
        <v>-7.6066547966761391</v>
      </c>
    </row>
    <row r="13" spans="1:14" ht="15.6" customHeight="1" x14ac:dyDescent="0.25">
      <c r="A13" s="202" t="s">
        <v>175</v>
      </c>
      <c r="B13" s="203">
        <v>249.38499999999999</v>
      </c>
      <c r="C13" s="203">
        <v>213.43</v>
      </c>
      <c r="D13" s="203">
        <v>850.05299999999977</v>
      </c>
      <c r="E13" s="203">
        <v>884.53899999999999</v>
      </c>
      <c r="F13" s="204">
        <v>4.0569235094753111</v>
      </c>
    </row>
    <row r="14" spans="1:14" ht="15.6" customHeight="1" x14ac:dyDescent="0.25">
      <c r="A14" s="202" t="s">
        <v>153</v>
      </c>
      <c r="B14" s="203">
        <v>250.67099999999999</v>
      </c>
      <c r="C14" s="203">
        <v>444.57100000000003</v>
      </c>
      <c r="D14" s="203">
        <v>911.74300000000005</v>
      </c>
      <c r="E14" s="203">
        <v>1389.0450000000001</v>
      </c>
      <c r="F14" s="204">
        <v>52.350497892498232</v>
      </c>
    </row>
    <row r="15" spans="1:14" ht="15.6" customHeight="1" x14ac:dyDescent="0.25">
      <c r="A15" s="202" t="s">
        <v>150</v>
      </c>
      <c r="B15" s="203">
        <v>0</v>
      </c>
      <c r="C15" s="203">
        <v>0</v>
      </c>
      <c r="D15" s="203">
        <v>0</v>
      </c>
      <c r="E15" s="203">
        <v>0</v>
      </c>
      <c r="F15" s="204" t="s">
        <v>156</v>
      </c>
    </row>
    <row r="16" spans="1:14" ht="15.6" customHeight="1" x14ac:dyDescent="0.5">
      <c r="A16" s="202" t="s">
        <v>149</v>
      </c>
      <c r="B16" s="203">
        <v>40.238999999999997</v>
      </c>
      <c r="C16" s="203">
        <v>32.4</v>
      </c>
      <c r="D16" s="203">
        <v>146.54300000000001</v>
      </c>
      <c r="E16" s="203">
        <v>171.10300000000001</v>
      </c>
      <c r="F16" s="204">
        <v>16.759585923585561</v>
      </c>
      <c r="G16" s="15"/>
    </row>
    <row r="17" spans="1:7" ht="15.6" customHeight="1" x14ac:dyDescent="0.35">
      <c r="A17" s="202" t="s">
        <v>155</v>
      </c>
      <c r="B17" s="203">
        <v>296.16300000000001</v>
      </c>
      <c r="C17" s="203">
        <v>200.018</v>
      </c>
      <c r="D17" s="203">
        <v>1358.038</v>
      </c>
      <c r="E17" s="203">
        <v>1339.9690000000001</v>
      </c>
      <c r="F17" s="204">
        <v>-1.330522415425804</v>
      </c>
      <c r="G17" s="16"/>
    </row>
    <row r="18" spans="1:7" ht="15.6" customHeight="1" x14ac:dyDescent="0.25">
      <c r="A18" s="202" t="s">
        <v>152</v>
      </c>
      <c r="B18" s="203">
        <v>2.3250000000000002</v>
      </c>
      <c r="C18" s="203">
        <v>0</v>
      </c>
      <c r="D18" s="203">
        <v>5.7240000000000011</v>
      </c>
      <c r="E18" s="203">
        <v>0</v>
      </c>
      <c r="F18" s="204">
        <v>-100</v>
      </c>
    </row>
    <row r="19" spans="1:7" ht="15.6" customHeight="1" x14ac:dyDescent="0.25">
      <c r="A19" s="202" t="s">
        <v>148</v>
      </c>
      <c r="B19" s="203">
        <v>12.993</v>
      </c>
      <c r="C19" s="203">
        <v>8.8249999999999993</v>
      </c>
      <c r="D19" s="203">
        <v>104.797</v>
      </c>
      <c r="E19" s="203">
        <v>64.515000000000001</v>
      </c>
      <c r="F19" s="204">
        <v>-38.438123228718368</v>
      </c>
    </row>
    <row r="20" spans="1:7" ht="15.6" customHeight="1" x14ac:dyDescent="0.25">
      <c r="A20" s="202" t="s">
        <v>147</v>
      </c>
      <c r="B20" s="203">
        <v>1000.599</v>
      </c>
      <c r="C20" s="203">
        <v>2721.701</v>
      </c>
      <c r="D20" s="203">
        <v>4695.9400000000014</v>
      </c>
      <c r="E20" s="203">
        <v>7141.8909999999996</v>
      </c>
      <c r="F20" s="204">
        <v>52.086504512408602</v>
      </c>
    </row>
    <row r="21" spans="1:7" ht="15.6" customHeight="1" x14ac:dyDescent="0.25">
      <c r="A21" s="202" t="s">
        <v>154</v>
      </c>
      <c r="B21" s="203">
        <v>18.192</v>
      </c>
      <c r="C21" s="203">
        <v>8.0030000000000001</v>
      </c>
      <c r="D21" s="203">
        <v>96.765000000000015</v>
      </c>
      <c r="E21" s="203">
        <v>55.545999999999999</v>
      </c>
      <c r="F21" s="204">
        <v>-42.597013382938052</v>
      </c>
    </row>
    <row r="22" spans="1:7" ht="15.6" customHeight="1" x14ac:dyDescent="0.25">
      <c r="A22" s="202" t="s">
        <v>151</v>
      </c>
      <c r="B22" s="203">
        <v>74.210000000000008</v>
      </c>
      <c r="C22" s="203">
        <v>151.59399999999999</v>
      </c>
      <c r="D22" s="203">
        <v>358.392</v>
      </c>
      <c r="E22" s="203">
        <v>459.22500000000008</v>
      </c>
      <c r="F22" s="204">
        <v>28.134835599008941</v>
      </c>
    </row>
    <row r="23" spans="1:7" ht="15.6" customHeight="1" x14ac:dyDescent="0.25">
      <c r="A23" s="202" t="s">
        <v>171</v>
      </c>
      <c r="B23" s="203">
        <v>25.545000000000002</v>
      </c>
      <c r="C23" s="203">
        <v>9.7850000000000001</v>
      </c>
      <c r="D23" s="203">
        <v>83.6</v>
      </c>
      <c r="E23" s="203">
        <v>100.178</v>
      </c>
      <c r="F23" s="204">
        <v>19.830143540669841</v>
      </c>
    </row>
    <row r="24" spans="1:7" ht="15.6" customHeight="1" x14ac:dyDescent="0.25">
      <c r="A24" s="202" t="s">
        <v>146</v>
      </c>
      <c r="B24" s="203">
        <v>303.661</v>
      </c>
      <c r="C24" s="203">
        <v>210.85900000000001</v>
      </c>
      <c r="D24" s="203">
        <v>1348.8309999999999</v>
      </c>
      <c r="E24" s="203">
        <v>1050.5899999999999</v>
      </c>
      <c r="F24" s="204">
        <v>-22.111072476833659</v>
      </c>
    </row>
    <row r="25" spans="1:7" ht="15.6" customHeight="1" x14ac:dyDescent="0.25">
      <c r="A25" s="202" t="s">
        <v>145</v>
      </c>
      <c r="B25" s="203">
        <v>0</v>
      </c>
      <c r="C25" s="203">
        <v>0</v>
      </c>
      <c r="D25" s="203">
        <v>0</v>
      </c>
      <c r="E25" s="203">
        <v>0</v>
      </c>
      <c r="F25" s="204" t="s">
        <v>156</v>
      </c>
    </row>
    <row r="26" spans="1:7" ht="15.6" customHeight="1" x14ac:dyDescent="0.25">
      <c r="A26" s="202" t="s">
        <v>157</v>
      </c>
      <c r="B26" s="203">
        <v>78.076000000000008</v>
      </c>
      <c r="C26" s="203">
        <v>63.485999999999997</v>
      </c>
      <c r="D26" s="203">
        <v>344.97199999999992</v>
      </c>
      <c r="E26" s="203">
        <v>362.55299999999988</v>
      </c>
      <c r="F26" s="204">
        <v>5.0963556462553612</v>
      </c>
    </row>
    <row r="27" spans="1:7" ht="15.6" customHeight="1" x14ac:dyDescent="0.25">
      <c r="A27" s="202" t="s">
        <v>173</v>
      </c>
      <c r="B27" s="203">
        <v>1566.43</v>
      </c>
      <c r="C27" s="203">
        <v>987.51499999999999</v>
      </c>
      <c r="D27" s="203">
        <v>11966.555</v>
      </c>
      <c r="E27" s="203">
        <v>10090.469999999999</v>
      </c>
      <c r="F27" s="204">
        <v>-15.677736825677901</v>
      </c>
    </row>
    <row r="28" spans="1:7" ht="15.6" customHeight="1" x14ac:dyDescent="0.25">
      <c r="A28" s="202" t="s">
        <v>177</v>
      </c>
      <c r="B28" s="203">
        <v>466.22199999999992</v>
      </c>
      <c r="C28" s="203">
        <v>202.334</v>
      </c>
      <c r="D28" s="203">
        <v>1890.986000000001</v>
      </c>
      <c r="E28" s="203">
        <v>1533.559</v>
      </c>
      <c r="F28" s="204">
        <v>-18.90162063600685</v>
      </c>
    </row>
    <row r="29" spans="1:7" ht="15.6" customHeight="1" x14ac:dyDescent="0.25">
      <c r="A29" s="202" t="s">
        <v>178</v>
      </c>
      <c r="B29" s="203">
        <v>204.173</v>
      </c>
      <c r="C29" s="203">
        <v>188.374</v>
      </c>
      <c r="D29" s="203">
        <v>2529.3960000000002</v>
      </c>
      <c r="E29" s="203">
        <v>2383.6390000000001</v>
      </c>
      <c r="F29" s="204">
        <v>-5.7625219617647758</v>
      </c>
    </row>
    <row r="30" spans="1:7" ht="15.6" customHeight="1" x14ac:dyDescent="0.25">
      <c r="A30" s="202" t="s">
        <v>179</v>
      </c>
      <c r="B30" s="203">
        <v>0</v>
      </c>
      <c r="C30" s="203">
        <v>0</v>
      </c>
      <c r="D30" s="203">
        <v>0</v>
      </c>
      <c r="E30" s="203">
        <v>0</v>
      </c>
      <c r="F30" s="204" t="s">
        <v>156</v>
      </c>
    </row>
    <row r="31" spans="1:7" ht="15.6" customHeight="1" x14ac:dyDescent="0.25">
      <c r="A31" s="202" t="s">
        <v>180</v>
      </c>
      <c r="B31" s="203">
        <v>175.46</v>
      </c>
      <c r="C31" s="203">
        <v>208.37200000000001</v>
      </c>
      <c r="D31" s="203">
        <v>931.89700000000005</v>
      </c>
      <c r="E31" s="203">
        <v>1012.369</v>
      </c>
      <c r="F31" s="204">
        <v>8.6352890931079287</v>
      </c>
    </row>
    <row r="32" spans="1:7" ht="15.6" customHeight="1" x14ac:dyDescent="0.25">
      <c r="A32" s="202" t="s">
        <v>181</v>
      </c>
      <c r="B32" s="203">
        <v>156.62299999999999</v>
      </c>
      <c r="C32" s="203">
        <v>105.523</v>
      </c>
      <c r="D32" s="203">
        <v>621.96999999999991</v>
      </c>
      <c r="E32" s="203">
        <v>1163.182</v>
      </c>
      <c r="F32" s="204">
        <v>87.015772464909872</v>
      </c>
    </row>
    <row r="33" spans="1:6" ht="15.6" customHeight="1" x14ac:dyDescent="0.25">
      <c r="A33" s="202" t="s">
        <v>182</v>
      </c>
      <c r="B33" s="203">
        <v>2689.4119999999998</v>
      </c>
      <c r="C33" s="203">
        <v>2678.951</v>
      </c>
      <c r="D33" s="203">
        <v>15273.772999999999</v>
      </c>
      <c r="E33" s="203">
        <v>14943.858</v>
      </c>
      <c r="F33" s="204">
        <v>-2.1600098417071081</v>
      </c>
    </row>
    <row r="34" spans="1:6" ht="15.6" customHeight="1" x14ac:dyDescent="0.25">
      <c r="A34" s="202" t="s">
        <v>183</v>
      </c>
      <c r="B34" s="203">
        <v>0</v>
      </c>
      <c r="C34" s="203">
        <v>0</v>
      </c>
      <c r="D34" s="203">
        <v>0</v>
      </c>
      <c r="E34" s="203">
        <v>0</v>
      </c>
      <c r="F34" s="204" t="s">
        <v>156</v>
      </c>
    </row>
    <row r="35" spans="1:6" ht="15.6" customHeight="1" x14ac:dyDescent="0.25">
      <c r="A35" s="170" t="s">
        <v>158</v>
      </c>
      <c r="B35" s="90">
        <f>SUM(B7:B34)</f>
        <v>14319.681999999997</v>
      </c>
      <c r="C35" s="91">
        <f>SUM(C7:C34)</f>
        <v>13386.249</v>
      </c>
      <c r="D35" s="90">
        <f>SUM(D7:D34)</f>
        <v>70635.928999999989</v>
      </c>
      <c r="E35" s="92">
        <f>SUM(E7:E34)</f>
        <v>67365.201000000001</v>
      </c>
      <c r="F35" s="154">
        <f>E35*100/D35-100</f>
        <v>-4.6304027515515429</v>
      </c>
    </row>
    <row r="36" spans="1:6" ht="15.6" customHeight="1" x14ac:dyDescent="0.25">
      <c r="A36" s="87" t="s">
        <v>90</v>
      </c>
      <c r="B36" s="86"/>
      <c r="D36" s="86"/>
      <c r="E36" s="37"/>
      <c r="F36" s="37"/>
    </row>
  </sheetData>
  <mergeCells count="3">
    <mergeCell ref="B5:C5"/>
    <mergeCell ref="D5:F5"/>
    <mergeCell ref="A5:A6"/>
  </mergeCells>
  <conditionalFormatting sqref="A7:F34">
    <cfRule type="expression" dxfId="55" priority="2">
      <formula>MOD(ROW(),2)=0</formula>
    </cfRule>
  </conditionalFormatting>
  <conditionalFormatting sqref="F7:F35">
    <cfRule type="expression" dxfId="54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CB655B-F0BC-43E5-A44F-DFAB28EE3EC8}">
  <sheetPr codeName="Hoja13">
    <pageSetUpPr fitToPage="1"/>
  </sheetPr>
  <dimension ref="A1:N36"/>
  <sheetViews>
    <sheetView workbookViewId="0"/>
  </sheetViews>
  <sheetFormatPr baseColWidth="10" defaultColWidth="8.85546875" defaultRowHeight="15" x14ac:dyDescent="0.2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14" ht="19.149999999999999" customHeight="1" x14ac:dyDescent="0.35">
      <c r="A1" s="46" t="s">
        <v>63</v>
      </c>
      <c r="E1" s="19"/>
      <c r="H1" s="18"/>
      <c r="I1" s="18"/>
      <c r="J1" s="18"/>
      <c r="K1" s="18"/>
      <c r="L1" s="18"/>
      <c r="M1" s="18"/>
    </row>
    <row r="2" spans="1:14" ht="15.6" customHeight="1" x14ac:dyDescent="0.3">
      <c r="A2" s="153"/>
      <c r="H2" s="17"/>
      <c r="I2" s="17"/>
      <c r="J2" s="17"/>
      <c r="K2" s="17"/>
      <c r="L2" s="17"/>
      <c r="M2" s="17"/>
    </row>
    <row r="3" spans="1:14" ht="15.6" customHeight="1" x14ac:dyDescent="0.3">
      <c r="H3" s="17"/>
      <c r="I3" s="17"/>
      <c r="J3" s="17"/>
      <c r="K3" s="17"/>
      <c r="L3" s="17"/>
      <c r="M3" s="17"/>
    </row>
    <row r="4" spans="1:14" ht="15.6" customHeight="1" x14ac:dyDescent="0.25">
      <c r="A4" s="45" t="s">
        <v>53</v>
      </c>
    </row>
    <row r="5" spans="1:14" ht="15.6" customHeight="1" x14ac:dyDescent="0.25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 x14ac:dyDescent="0.25">
      <c r="A6" s="210"/>
      <c r="B6" s="178">
        <v>2023</v>
      </c>
      <c r="C6" s="178">
        <v>2024</v>
      </c>
      <c r="D6" s="178">
        <v>2023</v>
      </c>
      <c r="E6" s="178">
        <v>2024</v>
      </c>
      <c r="F6" s="168" t="s">
        <v>7</v>
      </c>
      <c r="G6" s="20"/>
    </row>
    <row r="7" spans="1:14" ht="15.6" customHeight="1" x14ac:dyDescent="0.25">
      <c r="A7" s="202" t="s">
        <v>18</v>
      </c>
      <c r="B7" s="203">
        <v>8509</v>
      </c>
      <c r="C7" s="203">
        <v>11539</v>
      </c>
      <c r="D7" s="203">
        <v>28725</v>
      </c>
      <c r="E7" s="203">
        <v>29199</v>
      </c>
      <c r="F7" s="204">
        <v>1.650130548302869</v>
      </c>
      <c r="G7" s="51"/>
    </row>
    <row r="8" spans="1:14" ht="15.6" customHeight="1" x14ac:dyDescent="0.25">
      <c r="A8" s="202" t="s">
        <v>11</v>
      </c>
      <c r="B8" s="203">
        <v>2128</v>
      </c>
      <c r="C8" s="203">
        <v>1212</v>
      </c>
      <c r="D8" s="203">
        <v>12285</v>
      </c>
      <c r="E8" s="203">
        <v>10820</v>
      </c>
      <c r="F8" s="204">
        <v>-11.925111925111921</v>
      </c>
      <c r="G8" s="20"/>
    </row>
    <row r="9" spans="1:14" ht="15.6" customHeight="1" x14ac:dyDescent="0.25">
      <c r="A9" s="202" t="s">
        <v>8</v>
      </c>
      <c r="B9" s="203">
        <v>9433</v>
      </c>
      <c r="C9" s="203">
        <v>7735</v>
      </c>
      <c r="D9" s="203">
        <v>37552</v>
      </c>
      <c r="E9" s="203">
        <v>37332</v>
      </c>
      <c r="F9" s="204">
        <v>-0.58585428206220058</v>
      </c>
      <c r="G9" s="20"/>
    </row>
    <row r="10" spans="1:14" ht="15.6" customHeight="1" x14ac:dyDescent="0.25">
      <c r="A10" s="202" t="s">
        <v>10</v>
      </c>
      <c r="B10" s="203">
        <v>5624</v>
      </c>
      <c r="C10" s="203">
        <v>4498</v>
      </c>
      <c r="D10" s="203">
        <v>26071</v>
      </c>
      <c r="E10" s="203">
        <v>21717</v>
      </c>
      <c r="F10" s="204">
        <v>-16.700548502167148</v>
      </c>
    </row>
    <row r="11" spans="1:14" ht="15.6" customHeight="1" x14ac:dyDescent="0.25">
      <c r="A11" s="202" t="s">
        <v>9</v>
      </c>
      <c r="B11" s="203">
        <v>301899</v>
      </c>
      <c r="C11" s="203">
        <v>278732</v>
      </c>
      <c r="D11" s="203">
        <v>1753963</v>
      </c>
      <c r="E11" s="203">
        <v>1788864</v>
      </c>
      <c r="F11" s="204">
        <v>1.989836729737178</v>
      </c>
    </row>
    <row r="12" spans="1:14" ht="15.6" customHeight="1" x14ac:dyDescent="0.25">
      <c r="A12" s="202" t="s">
        <v>6</v>
      </c>
      <c r="B12" s="203">
        <v>7240</v>
      </c>
      <c r="C12" s="203">
        <v>8057</v>
      </c>
      <c r="D12" s="203">
        <v>57982</v>
      </c>
      <c r="E12" s="203">
        <v>53551</v>
      </c>
      <c r="F12" s="204">
        <v>-7.6420268359145922</v>
      </c>
    </row>
    <row r="13" spans="1:14" ht="15.6" customHeight="1" x14ac:dyDescent="0.25">
      <c r="A13" s="202" t="s">
        <v>175</v>
      </c>
      <c r="B13" s="203">
        <v>19072</v>
      </c>
      <c r="C13" s="203">
        <v>21386</v>
      </c>
      <c r="D13" s="203">
        <v>57350</v>
      </c>
      <c r="E13" s="203">
        <v>72710</v>
      </c>
      <c r="F13" s="204">
        <v>26.782911944202269</v>
      </c>
    </row>
    <row r="14" spans="1:14" ht="15.6" customHeight="1" x14ac:dyDescent="0.25">
      <c r="A14" s="202" t="s">
        <v>153</v>
      </c>
      <c r="B14" s="203">
        <v>116539</v>
      </c>
      <c r="C14" s="203">
        <v>174847</v>
      </c>
      <c r="D14" s="203">
        <v>760332</v>
      </c>
      <c r="E14" s="203">
        <v>842712</v>
      </c>
      <c r="F14" s="204">
        <v>10.83474061331103</v>
      </c>
    </row>
    <row r="15" spans="1:14" ht="15.6" customHeight="1" x14ac:dyDescent="0.25">
      <c r="A15" s="202" t="s">
        <v>150</v>
      </c>
      <c r="B15" s="203">
        <v>11481</v>
      </c>
      <c r="C15" s="203">
        <v>13057</v>
      </c>
      <c r="D15" s="203">
        <v>65126</v>
      </c>
      <c r="E15" s="203">
        <v>71580</v>
      </c>
      <c r="F15" s="204">
        <v>9.9100205754998001</v>
      </c>
    </row>
    <row r="16" spans="1:14" ht="15.6" customHeight="1" x14ac:dyDescent="0.5">
      <c r="A16" s="202" t="s">
        <v>149</v>
      </c>
      <c r="B16" s="203">
        <v>24100</v>
      </c>
      <c r="C16" s="203">
        <v>16264</v>
      </c>
      <c r="D16" s="203">
        <v>103609</v>
      </c>
      <c r="E16" s="203">
        <v>95041</v>
      </c>
      <c r="F16" s="204">
        <v>-8.2695518729067885</v>
      </c>
      <c r="G16" s="15"/>
    </row>
    <row r="17" spans="1:7" ht="15.6" customHeight="1" x14ac:dyDescent="0.35">
      <c r="A17" s="202" t="s">
        <v>155</v>
      </c>
      <c r="B17" s="203">
        <v>2763</v>
      </c>
      <c r="C17" s="203">
        <v>2908</v>
      </c>
      <c r="D17" s="203">
        <v>14678</v>
      </c>
      <c r="E17" s="203">
        <v>14862</v>
      </c>
      <c r="F17" s="204">
        <v>1.2535767815778771</v>
      </c>
      <c r="G17" s="16"/>
    </row>
    <row r="18" spans="1:7" ht="15.6" customHeight="1" x14ac:dyDescent="0.25">
      <c r="A18" s="202" t="s">
        <v>152</v>
      </c>
      <c r="B18" s="203">
        <v>58537</v>
      </c>
      <c r="C18" s="203">
        <v>57369</v>
      </c>
      <c r="D18" s="203">
        <v>328476</v>
      </c>
      <c r="E18" s="203">
        <v>255873</v>
      </c>
      <c r="F18" s="204">
        <v>-22.102984692945601</v>
      </c>
    </row>
    <row r="19" spans="1:7" ht="15.6" customHeight="1" x14ac:dyDescent="0.25">
      <c r="A19" s="202" t="s">
        <v>148</v>
      </c>
      <c r="B19" s="203">
        <v>2954</v>
      </c>
      <c r="C19" s="203">
        <v>1244</v>
      </c>
      <c r="D19" s="203">
        <v>8166</v>
      </c>
      <c r="E19" s="203">
        <v>6781</v>
      </c>
      <c r="F19" s="204">
        <v>-16.960568209649761</v>
      </c>
    </row>
    <row r="20" spans="1:7" ht="15.6" customHeight="1" x14ac:dyDescent="0.25">
      <c r="A20" s="202" t="s">
        <v>147</v>
      </c>
      <c r="B20" s="203">
        <v>0</v>
      </c>
      <c r="C20" s="203">
        <v>0</v>
      </c>
      <c r="D20" s="203">
        <v>11065</v>
      </c>
      <c r="E20" s="203">
        <v>12633</v>
      </c>
      <c r="F20" s="204">
        <v>14.17080885675554</v>
      </c>
    </row>
    <row r="21" spans="1:7" ht="15.6" customHeight="1" x14ac:dyDescent="0.25">
      <c r="A21" s="202" t="s">
        <v>154</v>
      </c>
      <c r="B21" s="203">
        <v>15209</v>
      </c>
      <c r="C21" s="203">
        <v>15520</v>
      </c>
      <c r="D21" s="203">
        <v>80422</v>
      </c>
      <c r="E21" s="203">
        <v>65743</v>
      </c>
      <c r="F21" s="204">
        <v>-18.25246823008629</v>
      </c>
    </row>
    <row r="22" spans="1:7" ht="15.6" customHeight="1" x14ac:dyDescent="0.25">
      <c r="A22" s="202" t="s">
        <v>151</v>
      </c>
      <c r="B22" s="203">
        <v>168767</v>
      </c>
      <c r="C22" s="203">
        <v>232453</v>
      </c>
      <c r="D22" s="203">
        <v>1230236</v>
      </c>
      <c r="E22" s="203">
        <v>1505658</v>
      </c>
      <c r="F22" s="204">
        <v>22.387736987049639</v>
      </c>
    </row>
    <row r="23" spans="1:7" ht="15.6" customHeight="1" x14ac:dyDescent="0.25">
      <c r="A23" s="202" t="s">
        <v>171</v>
      </c>
      <c r="B23" s="203">
        <v>6406</v>
      </c>
      <c r="C23" s="203">
        <v>6262</v>
      </c>
      <c r="D23" s="203">
        <v>42545</v>
      </c>
      <c r="E23" s="203">
        <v>37021</v>
      </c>
      <c r="F23" s="204">
        <v>-12.98389940063463</v>
      </c>
    </row>
    <row r="24" spans="1:7" ht="15.6" customHeight="1" x14ac:dyDescent="0.25">
      <c r="A24" s="202" t="s">
        <v>146</v>
      </c>
      <c r="B24" s="203">
        <v>2971</v>
      </c>
      <c r="C24" s="203">
        <v>2334</v>
      </c>
      <c r="D24" s="203">
        <v>11841</v>
      </c>
      <c r="E24" s="203">
        <v>12964</v>
      </c>
      <c r="F24" s="204">
        <v>9.4839962840976284</v>
      </c>
    </row>
    <row r="25" spans="1:7" ht="15.6" customHeight="1" x14ac:dyDescent="0.25">
      <c r="A25" s="202" t="s">
        <v>145</v>
      </c>
      <c r="B25" s="203">
        <v>1218</v>
      </c>
      <c r="C25" s="203">
        <v>0</v>
      </c>
      <c r="D25" s="203">
        <v>3155</v>
      </c>
      <c r="E25" s="203">
        <v>106</v>
      </c>
      <c r="F25" s="204">
        <v>-96.640253565768617</v>
      </c>
    </row>
    <row r="26" spans="1:7" ht="15.6" customHeight="1" x14ac:dyDescent="0.25">
      <c r="A26" s="202" t="s">
        <v>157</v>
      </c>
      <c r="B26" s="203">
        <v>2306</v>
      </c>
      <c r="C26" s="203">
        <v>2208</v>
      </c>
      <c r="D26" s="203">
        <v>12237</v>
      </c>
      <c r="E26" s="203">
        <v>11898</v>
      </c>
      <c r="F26" s="204">
        <v>-2.770286835008577</v>
      </c>
    </row>
    <row r="27" spans="1:7" ht="15.6" customHeight="1" x14ac:dyDescent="0.25">
      <c r="A27" s="202" t="s">
        <v>173</v>
      </c>
      <c r="B27" s="203">
        <v>2114</v>
      </c>
      <c r="C27" s="203">
        <v>1913</v>
      </c>
      <c r="D27" s="203">
        <v>13153</v>
      </c>
      <c r="E27" s="203">
        <v>13253</v>
      </c>
      <c r="F27" s="204">
        <v>0.76028282521097879</v>
      </c>
    </row>
    <row r="28" spans="1:7" ht="15.6" customHeight="1" x14ac:dyDescent="0.25">
      <c r="A28" s="202" t="s">
        <v>177</v>
      </c>
      <c r="B28" s="203">
        <v>52204</v>
      </c>
      <c r="C28" s="203">
        <v>56720</v>
      </c>
      <c r="D28" s="203">
        <v>387836</v>
      </c>
      <c r="E28" s="203">
        <v>462321</v>
      </c>
      <c r="F28" s="204">
        <v>19.205282645241809</v>
      </c>
    </row>
    <row r="29" spans="1:7" ht="15.6" customHeight="1" x14ac:dyDescent="0.25">
      <c r="A29" s="202" t="s">
        <v>178</v>
      </c>
      <c r="B29" s="203">
        <v>5276</v>
      </c>
      <c r="C29" s="203">
        <v>5024</v>
      </c>
      <c r="D29" s="203">
        <v>22050</v>
      </c>
      <c r="E29" s="203">
        <v>28131</v>
      </c>
      <c r="F29" s="204">
        <v>27.578231292517</v>
      </c>
    </row>
    <row r="30" spans="1:7" ht="15.6" customHeight="1" x14ac:dyDescent="0.25">
      <c r="A30" s="202" t="s">
        <v>179</v>
      </c>
      <c r="B30" s="203">
        <v>2642</v>
      </c>
      <c r="C30" s="203">
        <v>3313</v>
      </c>
      <c r="D30" s="203">
        <v>17859</v>
      </c>
      <c r="E30" s="203">
        <v>16611</v>
      </c>
      <c r="F30" s="204">
        <v>-6.9880732403830033</v>
      </c>
    </row>
    <row r="31" spans="1:7" ht="15.6" customHeight="1" x14ac:dyDescent="0.25">
      <c r="A31" s="202" t="s">
        <v>180</v>
      </c>
      <c r="B31" s="203">
        <v>8966</v>
      </c>
      <c r="C31" s="203">
        <v>10063</v>
      </c>
      <c r="D31" s="203">
        <v>57082</v>
      </c>
      <c r="E31" s="203">
        <v>55274</v>
      </c>
      <c r="F31" s="204">
        <v>-3.1673732525139262</v>
      </c>
    </row>
    <row r="32" spans="1:7" ht="15.6" customHeight="1" x14ac:dyDescent="0.25">
      <c r="A32" s="202" t="s">
        <v>181</v>
      </c>
      <c r="B32" s="203">
        <v>33163</v>
      </c>
      <c r="C32" s="203">
        <v>39973</v>
      </c>
      <c r="D32" s="203">
        <v>213198</v>
      </c>
      <c r="E32" s="203">
        <v>244887</v>
      </c>
      <c r="F32" s="204">
        <v>14.86364787662173</v>
      </c>
    </row>
    <row r="33" spans="1:6" ht="15.6" customHeight="1" x14ac:dyDescent="0.25">
      <c r="A33" s="202" t="s">
        <v>182</v>
      </c>
      <c r="B33" s="203">
        <v>16344</v>
      </c>
      <c r="C33" s="203">
        <v>16098</v>
      </c>
      <c r="D33" s="203">
        <v>67470</v>
      </c>
      <c r="E33" s="203">
        <v>60346</v>
      </c>
      <c r="F33" s="204">
        <v>-10.5587668593449</v>
      </c>
    </row>
    <row r="34" spans="1:6" ht="15.6" customHeight="1" x14ac:dyDescent="0.25">
      <c r="A34" s="202" t="s">
        <v>183</v>
      </c>
      <c r="B34" s="203">
        <v>941</v>
      </c>
      <c r="C34" s="203">
        <v>761</v>
      </c>
      <c r="D34" s="203">
        <v>4139</v>
      </c>
      <c r="E34" s="203">
        <v>4939</v>
      </c>
      <c r="F34" s="204">
        <v>19.328340178787141</v>
      </c>
    </row>
    <row r="35" spans="1:6" ht="15.6" customHeight="1" x14ac:dyDescent="0.25">
      <c r="A35" s="170" t="s">
        <v>158</v>
      </c>
      <c r="B35" s="90">
        <f>SUM(B7:B34)</f>
        <v>888806</v>
      </c>
      <c r="C35" s="91">
        <f>SUM(C7:C34)</f>
        <v>991490</v>
      </c>
      <c r="D35" s="192">
        <f>SUM(D7:D34)</f>
        <v>5428603</v>
      </c>
      <c r="E35" s="192">
        <f>SUM(E7:E34)</f>
        <v>5832827</v>
      </c>
      <c r="F35" s="154">
        <f>E35*100/D35-100</f>
        <v>7.4461882734839833</v>
      </c>
    </row>
    <row r="36" spans="1:6" ht="15.6" customHeight="1" x14ac:dyDescent="0.25">
      <c r="A36" s="87" t="s">
        <v>166</v>
      </c>
      <c r="B36" s="86"/>
      <c r="D36" s="27"/>
      <c r="F36" s="37"/>
    </row>
  </sheetData>
  <mergeCells count="3">
    <mergeCell ref="B5:C5"/>
    <mergeCell ref="D5:F5"/>
    <mergeCell ref="A5:A6"/>
  </mergeCells>
  <conditionalFormatting sqref="A7:F34">
    <cfRule type="expression" dxfId="53" priority="2">
      <formula>MOD(ROW(),2)=0</formula>
    </cfRule>
  </conditionalFormatting>
  <conditionalFormatting sqref="F7:F35">
    <cfRule type="expression" dxfId="52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791D25-07A3-456B-9A56-339E4FA33B1B}">
  <sheetPr codeName="Hoja14">
    <pageSetUpPr fitToPage="1"/>
  </sheetPr>
  <dimension ref="A1:N36"/>
  <sheetViews>
    <sheetView workbookViewId="0"/>
  </sheetViews>
  <sheetFormatPr baseColWidth="10" defaultColWidth="8.85546875" defaultRowHeight="15" x14ac:dyDescent="0.2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14" ht="19.149999999999999" customHeight="1" x14ac:dyDescent="0.35">
      <c r="A1" s="46" t="s">
        <v>64</v>
      </c>
      <c r="E1" s="19"/>
      <c r="H1" s="18"/>
      <c r="I1" s="18"/>
      <c r="J1" s="18"/>
      <c r="K1" s="18"/>
      <c r="L1" s="18"/>
      <c r="M1" s="18"/>
    </row>
    <row r="2" spans="1:14" ht="15.6" customHeight="1" x14ac:dyDescent="0.3">
      <c r="A2" s="153"/>
      <c r="H2" s="17"/>
      <c r="I2" s="17"/>
      <c r="J2" s="17"/>
      <c r="K2" s="17"/>
      <c r="L2" s="17"/>
      <c r="M2" s="17"/>
    </row>
    <row r="3" spans="1:14" ht="15.6" customHeight="1" x14ac:dyDescent="0.3">
      <c r="H3" s="17"/>
      <c r="I3" s="17"/>
      <c r="J3" s="17"/>
      <c r="K3" s="17"/>
      <c r="L3" s="17"/>
      <c r="M3" s="17"/>
    </row>
    <row r="4" spans="1:14" ht="15.6" customHeight="1" x14ac:dyDescent="0.25">
      <c r="A4" s="45" t="s">
        <v>53</v>
      </c>
    </row>
    <row r="5" spans="1:14" ht="15.6" customHeight="1" x14ac:dyDescent="0.25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 x14ac:dyDescent="0.25">
      <c r="A6" s="210"/>
      <c r="B6" s="178">
        <v>2023</v>
      </c>
      <c r="C6" s="178">
        <v>2024</v>
      </c>
      <c r="D6" s="178">
        <v>2023</v>
      </c>
      <c r="E6" s="178">
        <v>2024</v>
      </c>
      <c r="F6" s="168" t="s">
        <v>7</v>
      </c>
      <c r="G6" s="20"/>
    </row>
    <row r="7" spans="1:14" ht="15.6" customHeight="1" x14ac:dyDescent="0.25">
      <c r="A7" s="202" t="s">
        <v>18</v>
      </c>
      <c r="B7" s="203">
        <v>2736</v>
      </c>
      <c r="C7" s="203">
        <v>2758</v>
      </c>
      <c r="D7" s="203">
        <v>15363</v>
      </c>
      <c r="E7" s="203">
        <v>12220</v>
      </c>
      <c r="F7" s="204">
        <v>-20.458243832584781</v>
      </c>
      <c r="G7" s="51"/>
    </row>
    <row r="8" spans="1:14" ht="15.6" customHeight="1" x14ac:dyDescent="0.25">
      <c r="A8" s="202" t="s">
        <v>11</v>
      </c>
      <c r="B8" s="203">
        <v>151</v>
      </c>
      <c r="C8" s="203">
        <v>39</v>
      </c>
      <c r="D8" s="203">
        <v>956</v>
      </c>
      <c r="E8" s="203">
        <v>534</v>
      </c>
      <c r="F8" s="204">
        <v>-44.14225941422594</v>
      </c>
      <c r="G8" s="20"/>
    </row>
    <row r="9" spans="1:14" ht="15.6" customHeight="1" x14ac:dyDescent="0.25">
      <c r="A9" s="202" t="s">
        <v>8</v>
      </c>
      <c r="B9" s="203">
        <v>4704</v>
      </c>
      <c r="C9" s="203">
        <v>3503</v>
      </c>
      <c r="D9" s="203">
        <v>20491</v>
      </c>
      <c r="E9" s="203">
        <v>16867</v>
      </c>
      <c r="F9" s="204">
        <v>-17.68581328388073</v>
      </c>
      <c r="G9" s="20"/>
    </row>
    <row r="10" spans="1:14" ht="15.6" customHeight="1" x14ac:dyDescent="0.25">
      <c r="A10" s="202" t="s">
        <v>10</v>
      </c>
      <c r="B10" s="203">
        <v>1375</v>
      </c>
      <c r="C10" s="203">
        <v>1200</v>
      </c>
      <c r="D10" s="203">
        <v>7574</v>
      </c>
      <c r="E10" s="203">
        <v>6845</v>
      </c>
      <c r="F10" s="204">
        <v>-9.6250330076577768</v>
      </c>
    </row>
    <row r="11" spans="1:14" ht="15.6" customHeight="1" x14ac:dyDescent="0.25">
      <c r="A11" s="202" t="s">
        <v>9</v>
      </c>
      <c r="B11" s="203">
        <v>286195</v>
      </c>
      <c r="C11" s="203">
        <v>268719</v>
      </c>
      <c r="D11" s="203">
        <v>1667572</v>
      </c>
      <c r="E11" s="203">
        <v>1710470</v>
      </c>
      <c r="F11" s="204">
        <v>2.57248262743677</v>
      </c>
    </row>
    <row r="12" spans="1:14" ht="15.6" customHeight="1" x14ac:dyDescent="0.25">
      <c r="A12" s="202" t="s">
        <v>6</v>
      </c>
      <c r="B12" s="203">
        <v>1608</v>
      </c>
      <c r="C12" s="203">
        <v>2514</v>
      </c>
      <c r="D12" s="203">
        <v>13399</v>
      </c>
      <c r="E12" s="203">
        <v>15303</v>
      </c>
      <c r="F12" s="204">
        <v>14.21001567281141</v>
      </c>
    </row>
    <row r="13" spans="1:14" ht="15.6" customHeight="1" x14ac:dyDescent="0.25">
      <c r="A13" s="202" t="s">
        <v>175</v>
      </c>
      <c r="B13" s="203">
        <v>46</v>
      </c>
      <c r="C13" s="203">
        <v>42</v>
      </c>
      <c r="D13" s="203">
        <v>768</v>
      </c>
      <c r="E13" s="203">
        <v>518</v>
      </c>
      <c r="F13" s="204">
        <v>-32.552083333333329</v>
      </c>
    </row>
    <row r="14" spans="1:14" ht="15.6" customHeight="1" x14ac:dyDescent="0.25">
      <c r="A14" s="202" t="s">
        <v>153</v>
      </c>
      <c r="B14" s="203">
        <v>94572</v>
      </c>
      <c r="C14" s="203">
        <v>147198</v>
      </c>
      <c r="D14" s="203">
        <v>637117</v>
      </c>
      <c r="E14" s="203">
        <v>721244</v>
      </c>
      <c r="F14" s="204">
        <v>13.20432510826112</v>
      </c>
    </row>
    <row r="15" spans="1:14" ht="15.6" customHeight="1" x14ac:dyDescent="0.25">
      <c r="A15" s="202" t="s">
        <v>150</v>
      </c>
      <c r="B15" s="203">
        <v>5970</v>
      </c>
      <c r="C15" s="203">
        <v>6920</v>
      </c>
      <c r="D15" s="203">
        <v>34179</v>
      </c>
      <c r="E15" s="203">
        <v>37710</v>
      </c>
      <c r="F15" s="204">
        <v>10.33090494163082</v>
      </c>
    </row>
    <row r="16" spans="1:14" ht="15.6" customHeight="1" x14ac:dyDescent="0.5">
      <c r="A16" s="202" t="s">
        <v>149</v>
      </c>
      <c r="B16" s="203">
        <v>948</v>
      </c>
      <c r="C16" s="203">
        <v>626</v>
      </c>
      <c r="D16" s="203">
        <v>6214</v>
      </c>
      <c r="E16" s="203">
        <v>5618</v>
      </c>
      <c r="F16" s="204">
        <v>-9.5912455745091734</v>
      </c>
      <c r="G16" s="15"/>
    </row>
    <row r="17" spans="1:7" ht="15.6" customHeight="1" x14ac:dyDescent="0.35">
      <c r="A17" s="202" t="s">
        <v>155</v>
      </c>
      <c r="B17" s="203">
        <v>0</v>
      </c>
      <c r="C17" s="203">
        <v>0</v>
      </c>
      <c r="D17" s="203">
        <v>0</v>
      </c>
      <c r="E17" s="203">
        <v>0</v>
      </c>
      <c r="F17" s="204" t="s">
        <v>156</v>
      </c>
      <c r="G17" s="16"/>
    </row>
    <row r="18" spans="1:7" ht="15.6" customHeight="1" x14ac:dyDescent="0.25">
      <c r="A18" s="202" t="s">
        <v>152</v>
      </c>
      <c r="B18" s="203">
        <v>56308</v>
      </c>
      <c r="C18" s="203">
        <v>55764</v>
      </c>
      <c r="D18" s="203">
        <v>318183</v>
      </c>
      <c r="E18" s="203">
        <v>245070</v>
      </c>
      <c r="F18" s="204">
        <v>-22.978286080651699</v>
      </c>
    </row>
    <row r="19" spans="1:7" ht="15.6" customHeight="1" x14ac:dyDescent="0.25">
      <c r="A19" s="202" t="s">
        <v>148</v>
      </c>
      <c r="B19" s="203">
        <v>2389</v>
      </c>
      <c r="C19" s="203">
        <v>660</v>
      </c>
      <c r="D19" s="203">
        <v>4963</v>
      </c>
      <c r="E19" s="203">
        <v>3757</v>
      </c>
      <c r="F19" s="204">
        <v>-24.299818658069711</v>
      </c>
    </row>
    <row r="20" spans="1:7" ht="15.6" customHeight="1" x14ac:dyDescent="0.25">
      <c r="A20" s="202" t="s">
        <v>147</v>
      </c>
      <c r="B20" s="203">
        <v>0</v>
      </c>
      <c r="C20" s="203">
        <v>0</v>
      </c>
      <c r="D20" s="203">
        <v>11065</v>
      </c>
      <c r="E20" s="203">
        <v>12633</v>
      </c>
      <c r="F20" s="204">
        <v>14.17080885675554</v>
      </c>
    </row>
    <row r="21" spans="1:7" ht="15.6" customHeight="1" x14ac:dyDescent="0.25">
      <c r="A21" s="202" t="s">
        <v>154</v>
      </c>
      <c r="B21" s="203">
        <v>12129</v>
      </c>
      <c r="C21" s="203">
        <v>13219</v>
      </c>
      <c r="D21" s="203">
        <v>65367</v>
      </c>
      <c r="E21" s="203">
        <v>52422</v>
      </c>
      <c r="F21" s="204">
        <v>-19.803570609022898</v>
      </c>
    </row>
    <row r="22" spans="1:7" ht="15.6" customHeight="1" x14ac:dyDescent="0.25">
      <c r="A22" s="202" t="s">
        <v>151</v>
      </c>
      <c r="B22" s="203">
        <v>156147</v>
      </c>
      <c r="C22" s="203">
        <v>214618</v>
      </c>
      <c r="D22" s="203">
        <v>1081145</v>
      </c>
      <c r="E22" s="203">
        <v>1369721</v>
      </c>
      <c r="F22" s="204">
        <v>26.691701853127942</v>
      </c>
    </row>
    <row r="23" spans="1:7" ht="15.6" customHeight="1" x14ac:dyDescent="0.25">
      <c r="A23" s="202" t="s">
        <v>171</v>
      </c>
      <c r="B23" s="203">
        <v>2845</v>
      </c>
      <c r="C23" s="203">
        <v>3569</v>
      </c>
      <c r="D23" s="203">
        <v>16416</v>
      </c>
      <c r="E23" s="203">
        <v>17250</v>
      </c>
      <c r="F23" s="204">
        <v>5.0804093567251414</v>
      </c>
    </row>
    <row r="24" spans="1:7" ht="15.6" customHeight="1" x14ac:dyDescent="0.25">
      <c r="A24" s="202" t="s">
        <v>146</v>
      </c>
      <c r="B24" s="203">
        <v>1659</v>
      </c>
      <c r="C24" s="203">
        <v>1145</v>
      </c>
      <c r="D24" s="203">
        <v>5210</v>
      </c>
      <c r="E24" s="203">
        <v>6945</v>
      </c>
      <c r="F24" s="204">
        <v>33.301343570057583</v>
      </c>
    </row>
    <row r="25" spans="1:7" ht="15.6" customHeight="1" x14ac:dyDescent="0.25">
      <c r="A25" s="202" t="s">
        <v>145</v>
      </c>
      <c r="B25" s="203">
        <v>0</v>
      </c>
      <c r="C25" s="203">
        <v>0</v>
      </c>
      <c r="D25" s="203">
        <v>0</v>
      </c>
      <c r="E25" s="203">
        <v>0</v>
      </c>
      <c r="F25" s="204" t="s">
        <v>156</v>
      </c>
    </row>
    <row r="26" spans="1:7" ht="15.6" customHeight="1" x14ac:dyDescent="0.25">
      <c r="A26" s="202" t="s">
        <v>157</v>
      </c>
      <c r="B26" s="203">
        <v>1479</v>
      </c>
      <c r="C26" s="203">
        <v>1507</v>
      </c>
      <c r="D26" s="203">
        <v>7281</v>
      </c>
      <c r="E26" s="203">
        <v>7069</v>
      </c>
      <c r="F26" s="204">
        <v>-2.911687954951248</v>
      </c>
    </row>
    <row r="27" spans="1:7" ht="15.6" customHeight="1" x14ac:dyDescent="0.25">
      <c r="A27" s="202" t="s">
        <v>173</v>
      </c>
      <c r="B27" s="203">
        <v>829</v>
      </c>
      <c r="C27" s="203">
        <v>598</v>
      </c>
      <c r="D27" s="203">
        <v>5873</v>
      </c>
      <c r="E27" s="203">
        <v>5074</v>
      </c>
      <c r="F27" s="204">
        <v>-13.604631363868551</v>
      </c>
    </row>
    <row r="28" spans="1:7" ht="15.6" customHeight="1" x14ac:dyDescent="0.25">
      <c r="A28" s="202" t="s">
        <v>177</v>
      </c>
      <c r="B28" s="203">
        <v>46327</v>
      </c>
      <c r="C28" s="203">
        <v>47509</v>
      </c>
      <c r="D28" s="203">
        <v>307625</v>
      </c>
      <c r="E28" s="203">
        <v>382802</v>
      </c>
      <c r="F28" s="204">
        <v>24.43787078423405</v>
      </c>
    </row>
    <row r="29" spans="1:7" ht="15.6" customHeight="1" x14ac:dyDescent="0.25">
      <c r="A29" s="202" t="s">
        <v>178</v>
      </c>
      <c r="B29" s="203">
        <v>3260</v>
      </c>
      <c r="C29" s="203">
        <v>2262</v>
      </c>
      <c r="D29" s="203">
        <v>12634</v>
      </c>
      <c r="E29" s="203">
        <v>17687</v>
      </c>
      <c r="F29" s="204">
        <v>39.995250910242191</v>
      </c>
    </row>
    <row r="30" spans="1:7" ht="15.6" customHeight="1" x14ac:dyDescent="0.25">
      <c r="A30" s="202" t="s">
        <v>179</v>
      </c>
      <c r="B30" s="203">
        <v>1202</v>
      </c>
      <c r="C30" s="203">
        <v>1001</v>
      </c>
      <c r="D30" s="203">
        <v>8043</v>
      </c>
      <c r="E30" s="203">
        <v>7884</v>
      </c>
      <c r="F30" s="204">
        <v>-1.9768743006340941</v>
      </c>
    </row>
    <row r="31" spans="1:7" ht="15.6" customHeight="1" x14ac:dyDescent="0.25">
      <c r="A31" s="202" t="s">
        <v>180</v>
      </c>
      <c r="B31" s="203">
        <v>1776</v>
      </c>
      <c r="C31" s="203">
        <v>1506</v>
      </c>
      <c r="D31" s="203">
        <v>21017</v>
      </c>
      <c r="E31" s="203">
        <v>18037</v>
      </c>
      <c r="F31" s="204">
        <v>-14.178997954037211</v>
      </c>
    </row>
    <row r="32" spans="1:7" ht="15.6" customHeight="1" x14ac:dyDescent="0.25">
      <c r="A32" s="202" t="s">
        <v>181</v>
      </c>
      <c r="B32" s="203">
        <v>27743</v>
      </c>
      <c r="C32" s="203">
        <v>33540</v>
      </c>
      <c r="D32" s="203">
        <v>179085</v>
      </c>
      <c r="E32" s="203">
        <v>212604</v>
      </c>
      <c r="F32" s="204">
        <v>18.71681045313677</v>
      </c>
    </row>
    <row r="33" spans="1:6" ht="15.6" customHeight="1" x14ac:dyDescent="0.25">
      <c r="A33" s="202" t="s">
        <v>182</v>
      </c>
      <c r="B33" s="203">
        <v>8323</v>
      </c>
      <c r="C33" s="203">
        <v>9426</v>
      </c>
      <c r="D33" s="203">
        <v>31097</v>
      </c>
      <c r="E33" s="203">
        <v>30917</v>
      </c>
      <c r="F33" s="204">
        <v>-0.57883397112262003</v>
      </c>
    </row>
    <row r="34" spans="1:6" ht="15.6" customHeight="1" x14ac:dyDescent="0.25">
      <c r="A34" s="202" t="s">
        <v>183</v>
      </c>
      <c r="B34" s="203">
        <v>331</v>
      </c>
      <c r="C34" s="203">
        <v>189</v>
      </c>
      <c r="D34" s="203">
        <v>1873</v>
      </c>
      <c r="E34" s="203">
        <v>1525</v>
      </c>
      <c r="F34" s="204">
        <v>-18.5798184730379</v>
      </c>
    </row>
    <row r="35" spans="1:6" ht="15.6" customHeight="1" x14ac:dyDescent="0.25">
      <c r="A35" s="170" t="s">
        <v>158</v>
      </c>
      <c r="B35" s="90">
        <f>SUM(B7:B34)</f>
        <v>721052</v>
      </c>
      <c r="C35" s="91">
        <f>SUM(C7:C34)</f>
        <v>820032</v>
      </c>
      <c r="D35" s="90">
        <f>SUM(D7:D34)</f>
        <v>4480510</v>
      </c>
      <c r="E35" s="92">
        <f>SUM(E7:E34)</f>
        <v>4918726</v>
      </c>
      <c r="F35" s="154">
        <f>E35*100/D35-100</f>
        <v>9.7804937384360215</v>
      </c>
    </row>
    <row r="36" spans="1:6" ht="15.6" customHeight="1" x14ac:dyDescent="0.25">
      <c r="A36" s="87" t="s">
        <v>86</v>
      </c>
      <c r="B36" s="86"/>
      <c r="D36" s="27"/>
    </row>
  </sheetData>
  <mergeCells count="3">
    <mergeCell ref="B5:C5"/>
    <mergeCell ref="D5:F5"/>
    <mergeCell ref="A5:A6"/>
  </mergeCells>
  <conditionalFormatting sqref="A7:F34">
    <cfRule type="expression" dxfId="51" priority="2">
      <formula>MOD(ROW(),2)=0</formula>
    </cfRule>
  </conditionalFormatting>
  <conditionalFormatting sqref="F7:F35">
    <cfRule type="expression" dxfId="50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371C4A-D3D3-4163-A3BB-24502ABE542E}">
  <sheetPr codeName="Hoja15">
    <pageSetUpPr fitToPage="1"/>
  </sheetPr>
  <dimension ref="A1:N36"/>
  <sheetViews>
    <sheetView workbookViewId="0"/>
  </sheetViews>
  <sheetFormatPr baseColWidth="10" defaultColWidth="8.85546875" defaultRowHeight="15" x14ac:dyDescent="0.2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14" ht="19.149999999999999" customHeight="1" x14ac:dyDescent="0.35">
      <c r="A1" s="46" t="s">
        <v>65</v>
      </c>
      <c r="E1" s="19"/>
      <c r="H1" s="18"/>
      <c r="I1" s="18"/>
      <c r="J1" s="18"/>
      <c r="K1" s="18"/>
      <c r="L1" s="18"/>
      <c r="M1" s="18"/>
    </row>
    <row r="2" spans="1:14" ht="15.6" customHeight="1" x14ac:dyDescent="0.3">
      <c r="A2" s="153"/>
      <c r="H2" s="17"/>
      <c r="I2" s="17"/>
      <c r="J2" s="17"/>
      <c r="K2" s="17"/>
      <c r="L2" s="17"/>
      <c r="M2" s="17"/>
    </row>
    <row r="3" spans="1:14" ht="15.6" customHeight="1" x14ac:dyDescent="0.3">
      <c r="H3" s="17"/>
      <c r="I3" s="17"/>
      <c r="J3" s="17"/>
      <c r="K3" s="17"/>
      <c r="L3" s="17"/>
      <c r="M3" s="17"/>
    </row>
    <row r="4" spans="1:14" ht="15.6" customHeight="1" x14ac:dyDescent="0.25">
      <c r="A4" s="45" t="s">
        <v>53</v>
      </c>
    </row>
    <row r="5" spans="1:14" ht="15.6" customHeight="1" x14ac:dyDescent="0.25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 x14ac:dyDescent="0.25">
      <c r="A6" s="210"/>
      <c r="B6" s="178">
        <v>2023</v>
      </c>
      <c r="C6" s="178">
        <v>2024</v>
      </c>
      <c r="D6" s="178">
        <v>2023</v>
      </c>
      <c r="E6" s="178">
        <v>2024</v>
      </c>
      <c r="F6" s="168" t="s">
        <v>7</v>
      </c>
      <c r="G6" s="20"/>
    </row>
    <row r="7" spans="1:14" ht="15.6" customHeight="1" x14ac:dyDescent="0.25">
      <c r="A7" s="202" t="s">
        <v>18</v>
      </c>
      <c r="B7" s="203">
        <v>0</v>
      </c>
      <c r="C7" s="203">
        <v>0</v>
      </c>
      <c r="D7" s="203">
        <v>0</v>
      </c>
      <c r="E7" s="203">
        <v>0</v>
      </c>
      <c r="F7" s="204" t="s">
        <v>156</v>
      </c>
      <c r="G7" s="51"/>
    </row>
    <row r="8" spans="1:14" ht="15.6" customHeight="1" x14ac:dyDescent="0.25">
      <c r="A8" s="202" t="s">
        <v>11</v>
      </c>
      <c r="B8" s="203">
        <v>0</v>
      </c>
      <c r="C8" s="203">
        <v>0</v>
      </c>
      <c r="D8" s="203">
        <v>0</v>
      </c>
      <c r="E8" s="203">
        <v>0</v>
      </c>
      <c r="F8" s="204" t="s">
        <v>156</v>
      </c>
      <c r="G8" s="20"/>
    </row>
    <row r="9" spans="1:14" ht="15.6" customHeight="1" x14ac:dyDescent="0.25">
      <c r="A9" s="202" t="s">
        <v>8</v>
      </c>
      <c r="B9" s="203">
        <v>0</v>
      </c>
      <c r="C9" s="203">
        <v>0</v>
      </c>
      <c r="D9" s="203">
        <v>0</v>
      </c>
      <c r="E9" s="203">
        <v>0</v>
      </c>
      <c r="F9" s="204" t="s">
        <v>156</v>
      </c>
      <c r="G9" s="20"/>
    </row>
    <row r="10" spans="1:14" ht="15.6" customHeight="1" x14ac:dyDescent="0.25">
      <c r="A10" s="202" t="s">
        <v>10</v>
      </c>
      <c r="B10" s="203">
        <v>0</v>
      </c>
      <c r="C10" s="203">
        <v>0</v>
      </c>
      <c r="D10" s="203">
        <v>0</v>
      </c>
      <c r="E10" s="203">
        <v>0</v>
      </c>
      <c r="F10" s="204" t="s">
        <v>156</v>
      </c>
    </row>
    <row r="11" spans="1:14" ht="15.6" customHeight="1" x14ac:dyDescent="0.25">
      <c r="A11" s="202" t="s">
        <v>9</v>
      </c>
      <c r="B11" s="203">
        <v>342870</v>
      </c>
      <c r="C11" s="203">
        <v>299249</v>
      </c>
      <c r="D11" s="203">
        <v>1751855</v>
      </c>
      <c r="E11" s="203">
        <v>1795242</v>
      </c>
      <c r="F11" s="204">
        <v>2.4766319130293368</v>
      </c>
    </row>
    <row r="12" spans="1:14" ht="15.6" customHeight="1" x14ac:dyDescent="0.25">
      <c r="A12" s="202" t="s">
        <v>6</v>
      </c>
      <c r="B12" s="203">
        <v>0</v>
      </c>
      <c r="C12" s="203">
        <v>0</v>
      </c>
      <c r="D12" s="203">
        <v>0</v>
      </c>
      <c r="E12" s="203">
        <v>0</v>
      </c>
      <c r="F12" s="204" t="s">
        <v>156</v>
      </c>
    </row>
    <row r="13" spans="1:14" ht="15.6" customHeight="1" x14ac:dyDescent="0.25">
      <c r="A13" s="202" t="s">
        <v>175</v>
      </c>
      <c r="B13" s="203">
        <v>0</v>
      </c>
      <c r="C13" s="203">
        <v>0</v>
      </c>
      <c r="D13" s="203">
        <v>0</v>
      </c>
      <c r="E13" s="203">
        <v>960</v>
      </c>
      <c r="F13" s="204" t="s">
        <v>156</v>
      </c>
    </row>
    <row r="14" spans="1:14" ht="15.6" customHeight="1" x14ac:dyDescent="0.25">
      <c r="A14" s="202" t="s">
        <v>153</v>
      </c>
      <c r="B14" s="203">
        <v>0</v>
      </c>
      <c r="C14" s="203">
        <v>0</v>
      </c>
      <c r="D14" s="203">
        <v>0</v>
      </c>
      <c r="E14" s="203">
        <v>0</v>
      </c>
      <c r="F14" s="204" t="s">
        <v>156</v>
      </c>
    </row>
    <row r="15" spans="1:14" ht="15.6" customHeight="1" x14ac:dyDescent="0.25">
      <c r="A15" s="202" t="s">
        <v>150</v>
      </c>
      <c r="B15" s="203">
        <v>0</v>
      </c>
      <c r="C15" s="203">
        <v>0</v>
      </c>
      <c r="D15" s="203">
        <v>0</v>
      </c>
      <c r="E15" s="203">
        <v>0</v>
      </c>
      <c r="F15" s="204" t="s">
        <v>156</v>
      </c>
    </row>
    <row r="16" spans="1:14" ht="15.6" customHeight="1" x14ac:dyDescent="0.5">
      <c r="A16" s="202" t="s">
        <v>149</v>
      </c>
      <c r="B16" s="203">
        <v>0</v>
      </c>
      <c r="C16" s="203">
        <v>0</v>
      </c>
      <c r="D16" s="203">
        <v>0</v>
      </c>
      <c r="E16" s="203">
        <v>0</v>
      </c>
      <c r="F16" s="204" t="s">
        <v>156</v>
      </c>
      <c r="G16" s="15"/>
    </row>
    <row r="17" spans="1:7" ht="15.6" customHeight="1" x14ac:dyDescent="0.35">
      <c r="A17" s="202" t="s">
        <v>155</v>
      </c>
      <c r="B17" s="203">
        <v>0</v>
      </c>
      <c r="C17" s="203">
        <v>0</v>
      </c>
      <c r="D17" s="203">
        <v>0</v>
      </c>
      <c r="E17" s="203">
        <v>0</v>
      </c>
      <c r="F17" s="204" t="s">
        <v>156</v>
      </c>
      <c r="G17" s="16"/>
    </row>
    <row r="18" spans="1:7" ht="15.6" customHeight="1" x14ac:dyDescent="0.25">
      <c r="A18" s="202" t="s">
        <v>152</v>
      </c>
      <c r="B18" s="203">
        <v>0</v>
      </c>
      <c r="C18" s="203">
        <v>0</v>
      </c>
      <c r="D18" s="203">
        <v>0</v>
      </c>
      <c r="E18" s="203">
        <v>0</v>
      </c>
      <c r="F18" s="204" t="s">
        <v>156</v>
      </c>
    </row>
    <row r="19" spans="1:7" ht="15.6" customHeight="1" x14ac:dyDescent="0.25">
      <c r="A19" s="202" t="s">
        <v>148</v>
      </c>
      <c r="B19" s="203">
        <v>0</v>
      </c>
      <c r="C19" s="203">
        <v>0</v>
      </c>
      <c r="D19" s="203">
        <v>68</v>
      </c>
      <c r="E19" s="203">
        <v>0</v>
      </c>
      <c r="F19" s="204">
        <v>-100</v>
      </c>
    </row>
    <row r="20" spans="1:7" ht="15.6" customHeight="1" x14ac:dyDescent="0.25">
      <c r="A20" s="202" t="s">
        <v>147</v>
      </c>
      <c r="B20" s="203">
        <v>0</v>
      </c>
      <c r="C20" s="203">
        <v>0</v>
      </c>
      <c r="D20" s="203">
        <v>0</v>
      </c>
      <c r="E20" s="203">
        <v>0</v>
      </c>
      <c r="F20" s="204" t="s">
        <v>156</v>
      </c>
    </row>
    <row r="21" spans="1:7" ht="15.6" customHeight="1" x14ac:dyDescent="0.25">
      <c r="A21" s="202" t="s">
        <v>154</v>
      </c>
      <c r="B21" s="203">
        <v>11201</v>
      </c>
      <c r="C21" s="203">
        <v>0</v>
      </c>
      <c r="D21" s="203">
        <v>42702</v>
      </c>
      <c r="E21" s="203">
        <v>26212</v>
      </c>
      <c r="F21" s="204">
        <v>-38.616458245515432</v>
      </c>
    </row>
    <row r="22" spans="1:7" ht="15.6" customHeight="1" x14ac:dyDescent="0.25">
      <c r="A22" s="202" t="s">
        <v>151</v>
      </c>
      <c r="B22" s="203">
        <v>0</v>
      </c>
      <c r="C22" s="203">
        <v>0</v>
      </c>
      <c r="D22" s="203">
        <v>0</v>
      </c>
      <c r="E22" s="203">
        <v>28</v>
      </c>
      <c r="F22" s="204" t="s">
        <v>156</v>
      </c>
    </row>
    <row r="23" spans="1:7" ht="15.6" customHeight="1" x14ac:dyDescent="0.25">
      <c r="A23" s="202" t="s">
        <v>171</v>
      </c>
      <c r="B23" s="203">
        <v>0</v>
      </c>
      <c r="C23" s="203">
        <v>0</v>
      </c>
      <c r="D23" s="203">
        <v>0</v>
      </c>
      <c r="E23" s="203">
        <v>0</v>
      </c>
      <c r="F23" s="204" t="s">
        <v>156</v>
      </c>
    </row>
    <row r="24" spans="1:7" ht="15.6" customHeight="1" x14ac:dyDescent="0.25">
      <c r="A24" s="202" t="s">
        <v>146</v>
      </c>
      <c r="B24" s="203">
        <v>0</v>
      </c>
      <c r="C24" s="203">
        <v>0</v>
      </c>
      <c r="D24" s="203">
        <v>0</v>
      </c>
      <c r="E24" s="203">
        <v>0</v>
      </c>
      <c r="F24" s="204" t="s">
        <v>156</v>
      </c>
    </row>
    <row r="25" spans="1:7" ht="15.6" customHeight="1" x14ac:dyDescent="0.25">
      <c r="A25" s="202" t="s">
        <v>145</v>
      </c>
      <c r="B25" s="203">
        <v>0</v>
      </c>
      <c r="C25" s="203">
        <v>0</v>
      </c>
      <c r="D25" s="203">
        <v>0</v>
      </c>
      <c r="E25" s="203">
        <v>0</v>
      </c>
      <c r="F25" s="204" t="s">
        <v>156</v>
      </c>
    </row>
    <row r="26" spans="1:7" ht="15.6" customHeight="1" x14ac:dyDescent="0.25">
      <c r="A26" s="202" t="s">
        <v>157</v>
      </c>
      <c r="B26" s="203">
        <v>0</v>
      </c>
      <c r="C26" s="203">
        <v>0</v>
      </c>
      <c r="D26" s="203">
        <v>0</v>
      </c>
      <c r="E26" s="203">
        <v>0</v>
      </c>
      <c r="F26" s="204" t="s">
        <v>156</v>
      </c>
    </row>
    <row r="27" spans="1:7" ht="15.6" customHeight="1" x14ac:dyDescent="0.25">
      <c r="A27" s="202" t="s">
        <v>173</v>
      </c>
      <c r="B27" s="203">
        <v>0</v>
      </c>
      <c r="C27" s="203">
        <v>0</v>
      </c>
      <c r="D27" s="203">
        <v>0</v>
      </c>
      <c r="E27" s="203">
        <v>0</v>
      </c>
      <c r="F27" s="204" t="s">
        <v>156</v>
      </c>
    </row>
    <row r="28" spans="1:7" ht="15.6" customHeight="1" x14ac:dyDescent="0.25">
      <c r="A28" s="202" t="s">
        <v>177</v>
      </c>
      <c r="B28" s="203">
        <v>153</v>
      </c>
      <c r="C28" s="203">
        <v>127</v>
      </c>
      <c r="D28" s="203">
        <v>820</v>
      </c>
      <c r="E28" s="203">
        <v>873</v>
      </c>
      <c r="F28" s="204">
        <v>6.4634146341463463</v>
      </c>
    </row>
    <row r="29" spans="1:7" ht="15.6" customHeight="1" x14ac:dyDescent="0.25">
      <c r="A29" s="202" t="s">
        <v>178</v>
      </c>
      <c r="B29" s="203">
        <v>0</v>
      </c>
      <c r="C29" s="203">
        <v>0</v>
      </c>
      <c r="D29" s="203">
        <v>0</v>
      </c>
      <c r="E29" s="203">
        <v>0</v>
      </c>
      <c r="F29" s="204" t="s">
        <v>156</v>
      </c>
    </row>
    <row r="30" spans="1:7" ht="15.6" customHeight="1" x14ac:dyDescent="0.25">
      <c r="A30" s="202" t="s">
        <v>179</v>
      </c>
      <c r="B30" s="203">
        <v>0</v>
      </c>
      <c r="C30" s="203">
        <v>0</v>
      </c>
      <c r="D30" s="203">
        <v>0</v>
      </c>
      <c r="E30" s="203">
        <v>0</v>
      </c>
      <c r="F30" s="204" t="s">
        <v>156</v>
      </c>
    </row>
    <row r="31" spans="1:7" ht="15.6" customHeight="1" x14ac:dyDescent="0.25">
      <c r="A31" s="202" t="s">
        <v>180</v>
      </c>
      <c r="B31" s="203">
        <v>5228</v>
      </c>
      <c r="C31" s="203">
        <v>0</v>
      </c>
      <c r="D31" s="203">
        <v>31514</v>
      </c>
      <c r="E31" s="203">
        <v>53128</v>
      </c>
      <c r="F31" s="204">
        <v>68.585390620041892</v>
      </c>
    </row>
    <row r="32" spans="1:7" ht="15.6" customHeight="1" x14ac:dyDescent="0.25">
      <c r="A32" s="202" t="s">
        <v>181</v>
      </c>
      <c r="B32" s="203">
        <v>0</v>
      </c>
      <c r="C32" s="203">
        <v>0</v>
      </c>
      <c r="D32" s="203">
        <v>0</v>
      </c>
      <c r="E32" s="203">
        <v>0</v>
      </c>
      <c r="F32" s="204" t="s">
        <v>156</v>
      </c>
    </row>
    <row r="33" spans="1:6" ht="15.6" customHeight="1" x14ac:dyDescent="0.25">
      <c r="A33" s="202" t="s">
        <v>182</v>
      </c>
      <c r="B33" s="203">
        <v>0</v>
      </c>
      <c r="C33" s="203">
        <v>0</v>
      </c>
      <c r="D33" s="203">
        <v>0</v>
      </c>
      <c r="E33" s="203">
        <v>0</v>
      </c>
      <c r="F33" s="204" t="s">
        <v>156</v>
      </c>
    </row>
    <row r="34" spans="1:6" ht="15.6" customHeight="1" x14ac:dyDescent="0.25">
      <c r="A34" s="202" t="s">
        <v>183</v>
      </c>
      <c r="B34" s="203">
        <v>0</v>
      </c>
      <c r="C34" s="203">
        <v>0</v>
      </c>
      <c r="D34" s="203">
        <v>0</v>
      </c>
      <c r="E34" s="203">
        <v>0</v>
      </c>
      <c r="F34" s="204" t="s">
        <v>156</v>
      </c>
    </row>
    <row r="35" spans="1:6" ht="15.6" customHeight="1" x14ac:dyDescent="0.25">
      <c r="A35" s="170" t="s">
        <v>158</v>
      </c>
      <c r="B35" s="90">
        <f>SUM(B7:B34)</f>
        <v>359452</v>
      </c>
      <c r="C35" s="91">
        <f>SUM(C7:C34)</f>
        <v>299376</v>
      </c>
      <c r="D35" s="192">
        <f>SUM(D7:D34)</f>
        <v>1826959</v>
      </c>
      <c r="E35" s="192">
        <f>SUM(E7:E34)</f>
        <v>1876443</v>
      </c>
      <c r="F35" s="154">
        <f>E35*100/D35-100</f>
        <v>2.7085446361959953</v>
      </c>
    </row>
    <row r="36" spans="1:6" ht="15.6" customHeight="1" x14ac:dyDescent="0.25">
      <c r="A36" s="87" t="s">
        <v>54</v>
      </c>
      <c r="B36" s="86"/>
      <c r="D36" s="27"/>
      <c r="F36" s="37"/>
    </row>
  </sheetData>
  <mergeCells count="3">
    <mergeCell ref="B5:C5"/>
    <mergeCell ref="D5:F5"/>
    <mergeCell ref="A5:A6"/>
  </mergeCells>
  <conditionalFormatting sqref="A7:F34">
    <cfRule type="expression" dxfId="49" priority="2">
      <formula>MOD(ROW(),2)=0</formula>
    </cfRule>
  </conditionalFormatting>
  <conditionalFormatting sqref="F7:F35">
    <cfRule type="expression" dxfId="48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7FAEF6-B924-4E19-8271-47396990F110}">
  <sheetPr codeName="Hoja16">
    <pageSetUpPr fitToPage="1"/>
  </sheetPr>
  <dimension ref="A1:N36"/>
  <sheetViews>
    <sheetView workbookViewId="0"/>
  </sheetViews>
  <sheetFormatPr baseColWidth="10" defaultColWidth="8.85546875" defaultRowHeight="15" x14ac:dyDescent="0.2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14" ht="19.149999999999999" customHeight="1" x14ac:dyDescent="0.35">
      <c r="A1" s="46" t="s">
        <v>66</v>
      </c>
      <c r="E1" s="19"/>
      <c r="H1" s="18"/>
      <c r="I1" s="18"/>
      <c r="J1" s="18"/>
      <c r="K1" s="18"/>
      <c r="L1" s="18"/>
      <c r="M1" s="18"/>
    </row>
    <row r="2" spans="1:14" ht="15.6" customHeight="1" x14ac:dyDescent="0.3">
      <c r="A2" s="153"/>
      <c r="H2" s="17"/>
      <c r="I2" s="17"/>
      <c r="J2" s="17"/>
      <c r="K2" s="17"/>
      <c r="L2" s="17"/>
      <c r="M2" s="17"/>
    </row>
    <row r="3" spans="1:14" ht="15.6" customHeight="1" x14ac:dyDescent="0.3">
      <c r="H3" s="17"/>
      <c r="I3" s="17"/>
      <c r="J3" s="17"/>
      <c r="K3" s="17"/>
      <c r="L3" s="17"/>
      <c r="M3" s="17"/>
    </row>
    <row r="4" spans="1:14" ht="15.6" customHeight="1" x14ac:dyDescent="0.25">
      <c r="A4" s="45" t="s">
        <v>53</v>
      </c>
    </row>
    <row r="5" spans="1:14" ht="15.6" customHeight="1" x14ac:dyDescent="0.25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 x14ac:dyDescent="0.25">
      <c r="A6" s="210"/>
      <c r="B6" s="178">
        <v>2023</v>
      </c>
      <c r="C6" s="178">
        <v>2024</v>
      </c>
      <c r="D6" s="178">
        <v>2023</v>
      </c>
      <c r="E6" s="178">
        <v>2024</v>
      </c>
      <c r="F6" s="168" t="s">
        <v>7</v>
      </c>
      <c r="G6" s="20"/>
    </row>
    <row r="7" spans="1:14" ht="15.6" customHeight="1" x14ac:dyDescent="0.25">
      <c r="A7" s="202" t="s">
        <v>18</v>
      </c>
      <c r="B7" s="203">
        <v>21374</v>
      </c>
      <c r="C7" s="203">
        <v>83833</v>
      </c>
      <c r="D7" s="203">
        <v>1265410</v>
      </c>
      <c r="E7" s="203">
        <v>320092</v>
      </c>
      <c r="F7" s="204">
        <v>-74.704483131949331</v>
      </c>
      <c r="G7" s="27"/>
    </row>
    <row r="8" spans="1:14" ht="15.6" customHeight="1" x14ac:dyDescent="0.25">
      <c r="A8" s="202" t="s">
        <v>11</v>
      </c>
      <c r="B8" s="203">
        <v>4363</v>
      </c>
      <c r="C8" s="203">
        <v>0</v>
      </c>
      <c r="D8" s="203">
        <v>13283</v>
      </c>
      <c r="E8" s="203">
        <v>9021</v>
      </c>
      <c r="F8" s="204">
        <v>-32.086125122336817</v>
      </c>
      <c r="G8" s="20"/>
    </row>
    <row r="9" spans="1:14" ht="15.6" customHeight="1" x14ac:dyDescent="0.25">
      <c r="A9" s="202" t="s">
        <v>8</v>
      </c>
      <c r="B9" s="203">
        <v>0</v>
      </c>
      <c r="C9" s="203">
        <v>0</v>
      </c>
      <c r="D9" s="203">
        <v>43</v>
      </c>
      <c r="E9" s="203">
        <v>1539</v>
      </c>
      <c r="F9" s="204">
        <v>3479.0697674418611</v>
      </c>
      <c r="G9" s="20"/>
    </row>
    <row r="10" spans="1:14" ht="15.6" customHeight="1" x14ac:dyDescent="0.25">
      <c r="A10" s="202" t="s">
        <v>10</v>
      </c>
      <c r="B10" s="203">
        <v>0</v>
      </c>
      <c r="C10" s="203">
        <v>0</v>
      </c>
      <c r="D10" s="203">
        <v>0</v>
      </c>
      <c r="E10" s="203">
        <v>0</v>
      </c>
      <c r="F10" s="204" t="s">
        <v>156</v>
      </c>
    </row>
    <row r="11" spans="1:14" ht="15.6" customHeight="1" x14ac:dyDescent="0.25">
      <c r="A11" s="202" t="s">
        <v>9</v>
      </c>
      <c r="B11" s="203">
        <v>5377750</v>
      </c>
      <c r="C11" s="203">
        <v>5138653</v>
      </c>
      <c r="D11" s="203">
        <v>31570164</v>
      </c>
      <c r="E11" s="203">
        <v>32500462</v>
      </c>
      <c r="F11" s="204">
        <v>2.9467632794052041</v>
      </c>
    </row>
    <row r="12" spans="1:14" ht="15.6" customHeight="1" x14ac:dyDescent="0.25">
      <c r="A12" s="202" t="s">
        <v>6</v>
      </c>
      <c r="B12" s="203">
        <v>150137</v>
      </c>
      <c r="C12" s="203">
        <v>52158</v>
      </c>
      <c r="D12" s="203">
        <v>783411</v>
      </c>
      <c r="E12" s="203">
        <v>453162</v>
      </c>
      <c r="F12" s="204">
        <v>-42.155267158617889</v>
      </c>
    </row>
    <row r="13" spans="1:14" ht="15.6" customHeight="1" x14ac:dyDescent="0.25">
      <c r="A13" s="202" t="s">
        <v>175</v>
      </c>
      <c r="B13" s="203">
        <v>1622</v>
      </c>
      <c r="C13" s="203">
        <v>1386</v>
      </c>
      <c r="D13" s="203">
        <v>6849</v>
      </c>
      <c r="E13" s="203">
        <v>6755</v>
      </c>
      <c r="F13" s="204">
        <v>-1.3724631333041371</v>
      </c>
    </row>
    <row r="14" spans="1:14" ht="15.6" customHeight="1" x14ac:dyDescent="0.25">
      <c r="A14" s="202" t="s">
        <v>153</v>
      </c>
      <c r="B14" s="203">
        <v>1495934</v>
      </c>
      <c r="C14" s="203">
        <v>2690166</v>
      </c>
      <c r="D14" s="203">
        <v>10083306</v>
      </c>
      <c r="E14" s="203">
        <v>14083473</v>
      </c>
      <c r="F14" s="204">
        <v>39.671185224369879</v>
      </c>
    </row>
    <row r="15" spans="1:14" ht="15.6" customHeight="1" x14ac:dyDescent="0.25">
      <c r="A15" s="202" t="s">
        <v>150</v>
      </c>
      <c r="B15" s="203">
        <v>5021</v>
      </c>
      <c r="C15" s="203">
        <v>12403</v>
      </c>
      <c r="D15" s="203">
        <v>29461</v>
      </c>
      <c r="E15" s="203">
        <v>76817</v>
      </c>
      <c r="F15" s="204">
        <v>160.74131903194049</v>
      </c>
    </row>
    <row r="16" spans="1:14" ht="15.6" customHeight="1" x14ac:dyDescent="0.5">
      <c r="A16" s="202" t="s">
        <v>149</v>
      </c>
      <c r="B16" s="203">
        <v>0</v>
      </c>
      <c r="C16" s="203">
        <v>0</v>
      </c>
      <c r="D16" s="203">
        <v>408438</v>
      </c>
      <c r="E16" s="203">
        <v>89293</v>
      </c>
      <c r="F16" s="204">
        <v>-78.137930359075312</v>
      </c>
      <c r="G16" s="15"/>
    </row>
    <row r="17" spans="1:7" ht="15.6" customHeight="1" x14ac:dyDescent="0.35">
      <c r="A17" s="202" t="s">
        <v>155</v>
      </c>
      <c r="B17" s="203">
        <v>920</v>
      </c>
      <c r="C17" s="203">
        <v>544</v>
      </c>
      <c r="D17" s="203">
        <v>7303</v>
      </c>
      <c r="E17" s="203">
        <v>15505</v>
      </c>
      <c r="F17" s="204">
        <v>112.31000958510199</v>
      </c>
      <c r="G17" s="16"/>
    </row>
    <row r="18" spans="1:7" ht="15.6" customHeight="1" x14ac:dyDescent="0.25">
      <c r="A18" s="202" t="s">
        <v>152</v>
      </c>
      <c r="B18" s="203">
        <v>0</v>
      </c>
      <c r="C18" s="203">
        <v>0</v>
      </c>
      <c r="D18" s="203">
        <v>0</v>
      </c>
      <c r="E18" s="203">
        <v>986</v>
      </c>
      <c r="F18" s="204" t="s">
        <v>156</v>
      </c>
    </row>
    <row r="19" spans="1:7" ht="15.6" customHeight="1" x14ac:dyDescent="0.25">
      <c r="A19" s="202" t="s">
        <v>148</v>
      </c>
      <c r="B19" s="203">
        <v>107297</v>
      </c>
      <c r="C19" s="203">
        <v>2188</v>
      </c>
      <c r="D19" s="203">
        <v>405335</v>
      </c>
      <c r="E19" s="203">
        <v>337036</v>
      </c>
      <c r="F19" s="204">
        <v>-16.850012952249369</v>
      </c>
    </row>
    <row r="20" spans="1:7" ht="15.6" customHeight="1" x14ac:dyDescent="0.25">
      <c r="A20" s="202" t="s">
        <v>147</v>
      </c>
      <c r="B20" s="203">
        <v>725481</v>
      </c>
      <c r="C20" s="203">
        <v>136528</v>
      </c>
      <c r="D20" s="203">
        <v>4263994</v>
      </c>
      <c r="E20" s="203">
        <v>788262</v>
      </c>
      <c r="F20" s="204">
        <v>-81.513529334234519</v>
      </c>
    </row>
    <row r="21" spans="1:7" ht="15.6" customHeight="1" x14ac:dyDescent="0.25">
      <c r="A21" s="202" t="s">
        <v>154</v>
      </c>
      <c r="B21" s="203">
        <v>202136</v>
      </c>
      <c r="C21" s="203">
        <v>186737</v>
      </c>
      <c r="D21" s="203">
        <v>1028816</v>
      </c>
      <c r="E21" s="203">
        <v>1252235</v>
      </c>
      <c r="F21" s="204">
        <v>21.716128053996041</v>
      </c>
    </row>
    <row r="22" spans="1:7" ht="15.6" customHeight="1" x14ac:dyDescent="0.25">
      <c r="A22" s="202" t="s">
        <v>151</v>
      </c>
      <c r="B22" s="203">
        <v>1011921</v>
      </c>
      <c r="C22" s="203">
        <v>1550363</v>
      </c>
      <c r="D22" s="203">
        <v>6082814</v>
      </c>
      <c r="E22" s="203">
        <v>7187334</v>
      </c>
      <c r="F22" s="204">
        <v>18.15804330035408</v>
      </c>
    </row>
    <row r="23" spans="1:7" ht="15.6" customHeight="1" x14ac:dyDescent="0.25">
      <c r="A23" s="202" t="s">
        <v>171</v>
      </c>
      <c r="B23" s="203">
        <v>4853</v>
      </c>
      <c r="C23" s="203">
        <v>268317</v>
      </c>
      <c r="D23" s="203">
        <v>24564</v>
      </c>
      <c r="E23" s="203">
        <v>1063504</v>
      </c>
      <c r="F23" s="204">
        <v>4229.5228790099336</v>
      </c>
    </row>
    <row r="24" spans="1:7" ht="15.6" customHeight="1" x14ac:dyDescent="0.25">
      <c r="A24" s="202" t="s">
        <v>146</v>
      </c>
      <c r="B24" s="203">
        <v>27</v>
      </c>
      <c r="C24" s="203">
        <v>5260</v>
      </c>
      <c r="D24" s="203">
        <v>1018</v>
      </c>
      <c r="E24" s="203">
        <v>5992</v>
      </c>
      <c r="F24" s="204">
        <v>488.60510805500991</v>
      </c>
    </row>
    <row r="25" spans="1:7" ht="15.6" customHeight="1" x14ac:dyDescent="0.25">
      <c r="A25" s="202" t="s">
        <v>145</v>
      </c>
      <c r="B25" s="203">
        <v>0</v>
      </c>
      <c r="C25" s="203">
        <v>0</v>
      </c>
      <c r="D25" s="203">
        <v>0</v>
      </c>
      <c r="E25" s="203">
        <v>0</v>
      </c>
      <c r="F25" s="204" t="s">
        <v>156</v>
      </c>
    </row>
    <row r="26" spans="1:7" ht="15.6" customHeight="1" x14ac:dyDescent="0.25">
      <c r="A26" s="202" t="s">
        <v>157</v>
      </c>
      <c r="B26" s="203">
        <v>3058</v>
      </c>
      <c r="C26" s="203">
        <v>1965</v>
      </c>
      <c r="D26" s="203">
        <v>52026</v>
      </c>
      <c r="E26" s="203">
        <v>27285</v>
      </c>
      <c r="F26" s="204">
        <v>-47.555068619536392</v>
      </c>
    </row>
    <row r="27" spans="1:7" ht="15.6" customHeight="1" x14ac:dyDescent="0.25">
      <c r="A27" s="202" t="s">
        <v>173</v>
      </c>
      <c r="B27" s="203">
        <v>0</v>
      </c>
      <c r="C27" s="203">
        <v>4383</v>
      </c>
      <c r="D27" s="203">
        <v>7803</v>
      </c>
      <c r="E27" s="203">
        <v>18963</v>
      </c>
      <c r="F27" s="204">
        <v>143.0219146482122</v>
      </c>
    </row>
    <row r="28" spans="1:7" ht="15.6" customHeight="1" x14ac:dyDescent="0.25">
      <c r="A28" s="202" t="s">
        <v>177</v>
      </c>
      <c r="B28" s="203">
        <v>43816</v>
      </c>
      <c r="C28" s="203">
        <v>77190</v>
      </c>
      <c r="D28" s="203">
        <v>379873</v>
      </c>
      <c r="E28" s="203">
        <v>513975</v>
      </c>
      <c r="F28" s="204">
        <v>35.301798232567187</v>
      </c>
    </row>
    <row r="29" spans="1:7" ht="15.6" customHeight="1" x14ac:dyDescent="0.25">
      <c r="A29" s="202" t="s">
        <v>178</v>
      </c>
      <c r="B29" s="203">
        <v>2800</v>
      </c>
      <c r="C29" s="203">
        <v>31595</v>
      </c>
      <c r="D29" s="203">
        <v>31804</v>
      </c>
      <c r="E29" s="203">
        <v>170302</v>
      </c>
      <c r="F29" s="204">
        <v>435.4735253427242</v>
      </c>
    </row>
    <row r="30" spans="1:7" ht="15.6" customHeight="1" x14ac:dyDescent="0.25">
      <c r="A30" s="202" t="s">
        <v>179</v>
      </c>
      <c r="B30" s="203">
        <v>0</v>
      </c>
      <c r="C30" s="203">
        <v>0</v>
      </c>
      <c r="D30" s="203">
        <v>0</v>
      </c>
      <c r="E30" s="203">
        <v>0</v>
      </c>
      <c r="F30" s="204" t="s">
        <v>156</v>
      </c>
    </row>
    <row r="31" spans="1:7" ht="15.6" customHeight="1" x14ac:dyDescent="0.25">
      <c r="A31" s="202" t="s">
        <v>180</v>
      </c>
      <c r="B31" s="203">
        <v>82718</v>
      </c>
      <c r="C31" s="203">
        <v>82934</v>
      </c>
      <c r="D31" s="203">
        <v>948515</v>
      </c>
      <c r="E31" s="203">
        <v>499557</v>
      </c>
      <c r="F31" s="204">
        <v>-47.332725365439657</v>
      </c>
    </row>
    <row r="32" spans="1:7" ht="15.6" customHeight="1" x14ac:dyDescent="0.25">
      <c r="A32" s="202" t="s">
        <v>181</v>
      </c>
      <c r="B32" s="203">
        <v>2475470</v>
      </c>
      <c r="C32" s="203">
        <v>3173072</v>
      </c>
      <c r="D32" s="203">
        <v>14979728</v>
      </c>
      <c r="E32" s="203">
        <v>17499254</v>
      </c>
      <c r="F32" s="204">
        <v>16.819571089675321</v>
      </c>
    </row>
    <row r="33" spans="1:6" ht="15.6" customHeight="1" x14ac:dyDescent="0.25">
      <c r="A33" s="202" t="s">
        <v>182</v>
      </c>
      <c r="B33" s="203">
        <v>30243</v>
      </c>
      <c r="C33" s="203">
        <v>49698</v>
      </c>
      <c r="D33" s="203">
        <v>144763</v>
      </c>
      <c r="E33" s="203">
        <v>262002</v>
      </c>
      <c r="F33" s="204">
        <v>80.986854375772822</v>
      </c>
    </row>
    <row r="34" spans="1:6" ht="15.6" customHeight="1" x14ac:dyDescent="0.25">
      <c r="A34" s="202" t="s">
        <v>183</v>
      </c>
      <c r="B34" s="203">
        <v>0</v>
      </c>
      <c r="C34" s="203">
        <v>0</v>
      </c>
      <c r="D34" s="203">
        <v>244</v>
      </c>
      <c r="E34" s="203">
        <v>1750</v>
      </c>
      <c r="F34" s="204">
        <v>617.21311475409834</v>
      </c>
    </row>
    <row r="35" spans="1:6" ht="15.6" customHeight="1" x14ac:dyDescent="0.25">
      <c r="A35" s="170" t="s">
        <v>158</v>
      </c>
      <c r="B35" s="90">
        <f>SUM(B7:B34)</f>
        <v>11746941</v>
      </c>
      <c r="C35" s="91">
        <f>SUM(C7:C34)</f>
        <v>13549373</v>
      </c>
      <c r="D35" s="192">
        <f>SUM(D7:D34)</f>
        <v>72518965</v>
      </c>
      <c r="E35" s="192">
        <f>SUM(E7:E34)</f>
        <v>77184556</v>
      </c>
      <c r="F35" s="191">
        <f>E35*100/D35-100</f>
        <v>6.4336149860936445</v>
      </c>
    </row>
    <row r="36" spans="1:6" ht="15.6" customHeight="1" x14ac:dyDescent="0.25">
      <c r="A36" s="87" t="s">
        <v>67</v>
      </c>
      <c r="B36" s="86"/>
      <c r="D36" s="27"/>
    </row>
  </sheetData>
  <mergeCells count="3">
    <mergeCell ref="B5:C5"/>
    <mergeCell ref="D5:F5"/>
    <mergeCell ref="A5:A6"/>
  </mergeCells>
  <conditionalFormatting sqref="A7:F34">
    <cfRule type="expression" dxfId="47" priority="2">
      <formula>MOD(ROW(),2)=0</formula>
    </cfRule>
  </conditionalFormatting>
  <conditionalFormatting sqref="F7:F35">
    <cfRule type="expression" dxfId="46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D52C51-F45A-4BE0-8F10-D64BE667F43C}">
  <sheetPr codeName="Hoja17">
    <pageSetUpPr fitToPage="1"/>
  </sheetPr>
  <dimension ref="A1:N36"/>
  <sheetViews>
    <sheetView workbookViewId="0"/>
  </sheetViews>
  <sheetFormatPr baseColWidth="10" defaultColWidth="8.85546875" defaultRowHeight="15" x14ac:dyDescent="0.2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14" ht="19.149999999999999" customHeight="1" x14ac:dyDescent="0.35">
      <c r="A1" s="46" t="s">
        <v>68</v>
      </c>
      <c r="E1" s="19"/>
      <c r="H1" s="18"/>
      <c r="I1" s="18"/>
      <c r="J1" s="18"/>
      <c r="K1" s="18"/>
      <c r="L1" s="18"/>
      <c r="M1" s="18"/>
    </row>
    <row r="2" spans="1:14" ht="15.6" customHeight="1" x14ac:dyDescent="0.3">
      <c r="A2" s="153"/>
      <c r="H2" s="17"/>
      <c r="I2" s="17"/>
      <c r="J2" s="17"/>
      <c r="K2" s="17"/>
      <c r="L2" s="17"/>
      <c r="M2" s="17"/>
    </row>
    <row r="3" spans="1:14" ht="15.6" customHeight="1" x14ac:dyDescent="0.3">
      <c r="H3" s="17"/>
      <c r="I3" s="17"/>
      <c r="J3" s="17"/>
      <c r="K3" s="17"/>
      <c r="L3" s="17"/>
      <c r="M3" s="17"/>
    </row>
    <row r="4" spans="1:14" ht="15.6" customHeight="1" x14ac:dyDescent="0.25">
      <c r="A4" s="45" t="s">
        <v>53</v>
      </c>
    </row>
    <row r="5" spans="1:14" ht="15.6" customHeight="1" x14ac:dyDescent="0.25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 x14ac:dyDescent="0.25">
      <c r="A6" s="210"/>
      <c r="B6" s="178">
        <v>2023</v>
      </c>
      <c r="C6" s="178">
        <v>2024</v>
      </c>
      <c r="D6" s="178">
        <v>2023</v>
      </c>
      <c r="E6" s="178">
        <v>2024</v>
      </c>
      <c r="F6" s="168" t="s">
        <v>7</v>
      </c>
      <c r="G6" s="20"/>
    </row>
    <row r="7" spans="1:14" ht="15.6" customHeight="1" x14ac:dyDescent="0.25">
      <c r="A7" s="202" t="s">
        <v>18</v>
      </c>
      <c r="B7" s="203">
        <v>0</v>
      </c>
      <c r="C7" s="203">
        <v>0</v>
      </c>
      <c r="D7" s="203">
        <v>0</v>
      </c>
      <c r="E7" s="203">
        <v>0</v>
      </c>
      <c r="F7" s="204" t="s">
        <v>156</v>
      </c>
      <c r="G7" s="27"/>
    </row>
    <row r="8" spans="1:14" ht="15.6" customHeight="1" x14ac:dyDescent="0.25">
      <c r="A8" s="202" t="s">
        <v>11</v>
      </c>
      <c r="B8" s="203">
        <v>4363</v>
      </c>
      <c r="C8" s="203">
        <v>0</v>
      </c>
      <c r="D8" s="203">
        <v>13283</v>
      </c>
      <c r="E8" s="203">
        <v>9021</v>
      </c>
      <c r="F8" s="204">
        <v>-32.086125122336817</v>
      </c>
      <c r="G8" s="20"/>
    </row>
    <row r="9" spans="1:14" ht="15.6" customHeight="1" x14ac:dyDescent="0.25">
      <c r="A9" s="202" t="s">
        <v>8</v>
      </c>
      <c r="B9" s="203">
        <v>0</v>
      </c>
      <c r="C9" s="203">
        <v>0</v>
      </c>
      <c r="D9" s="203">
        <v>43</v>
      </c>
      <c r="E9" s="203">
        <v>0</v>
      </c>
      <c r="F9" s="204">
        <v>-100</v>
      </c>
      <c r="G9" s="20"/>
    </row>
    <row r="10" spans="1:14" ht="15.6" customHeight="1" x14ac:dyDescent="0.25">
      <c r="A10" s="202" t="s">
        <v>10</v>
      </c>
      <c r="B10" s="203">
        <v>0</v>
      </c>
      <c r="C10" s="203">
        <v>0</v>
      </c>
      <c r="D10" s="203">
        <v>0</v>
      </c>
      <c r="E10" s="203">
        <v>0</v>
      </c>
      <c r="F10" s="204" t="s">
        <v>156</v>
      </c>
    </row>
    <row r="11" spans="1:14" ht="15.6" customHeight="1" x14ac:dyDescent="0.25">
      <c r="A11" s="202" t="s">
        <v>9</v>
      </c>
      <c r="B11" s="203">
        <v>4168330</v>
      </c>
      <c r="C11" s="203">
        <v>4144909</v>
      </c>
      <c r="D11" s="203">
        <v>24873222</v>
      </c>
      <c r="E11" s="203">
        <v>25723327</v>
      </c>
      <c r="F11" s="204">
        <v>3.417751829658414</v>
      </c>
    </row>
    <row r="12" spans="1:14" ht="15.6" customHeight="1" x14ac:dyDescent="0.25">
      <c r="A12" s="202" t="s">
        <v>6</v>
      </c>
      <c r="B12" s="203">
        <v>14621</v>
      </c>
      <c r="C12" s="203">
        <v>19578</v>
      </c>
      <c r="D12" s="203">
        <v>108913</v>
      </c>
      <c r="E12" s="203">
        <v>111305</v>
      </c>
      <c r="F12" s="204">
        <v>2.196248381735884</v>
      </c>
    </row>
    <row r="13" spans="1:14" ht="15.6" customHeight="1" x14ac:dyDescent="0.25">
      <c r="A13" s="202" t="s">
        <v>175</v>
      </c>
      <c r="B13" s="203">
        <v>0</v>
      </c>
      <c r="C13" s="203">
        <v>0</v>
      </c>
      <c r="D13" s="203">
        <v>6</v>
      </c>
      <c r="E13" s="203">
        <v>6</v>
      </c>
      <c r="F13" s="204">
        <v>0</v>
      </c>
    </row>
    <row r="14" spans="1:14" ht="15.6" customHeight="1" x14ac:dyDescent="0.25">
      <c r="A14" s="202" t="s">
        <v>153</v>
      </c>
      <c r="B14" s="203">
        <v>1248745</v>
      </c>
      <c r="C14" s="203">
        <v>1897494</v>
      </c>
      <c r="D14" s="203">
        <v>7659540</v>
      </c>
      <c r="E14" s="203">
        <v>10756535</v>
      </c>
      <c r="F14" s="204">
        <v>40.433172227052808</v>
      </c>
    </row>
    <row r="15" spans="1:14" ht="15.6" customHeight="1" x14ac:dyDescent="0.25">
      <c r="A15" s="202" t="s">
        <v>150</v>
      </c>
      <c r="B15" s="203">
        <v>5021</v>
      </c>
      <c r="C15" s="203">
        <v>12403</v>
      </c>
      <c r="D15" s="203">
        <v>28394</v>
      </c>
      <c r="E15" s="203">
        <v>48005</v>
      </c>
      <c r="F15" s="204">
        <v>69.067408607452279</v>
      </c>
    </row>
    <row r="16" spans="1:14" ht="15.6" customHeight="1" x14ac:dyDescent="0.5">
      <c r="A16" s="202" t="s">
        <v>149</v>
      </c>
      <c r="B16" s="203">
        <v>0</v>
      </c>
      <c r="C16" s="203">
        <v>0</v>
      </c>
      <c r="D16" s="203">
        <v>125</v>
      </c>
      <c r="E16" s="203">
        <v>0</v>
      </c>
      <c r="F16" s="204">
        <v>-100</v>
      </c>
      <c r="G16" s="15"/>
    </row>
    <row r="17" spans="1:7" ht="15.6" customHeight="1" x14ac:dyDescent="0.35">
      <c r="A17" s="202" t="s">
        <v>155</v>
      </c>
      <c r="B17" s="203">
        <v>920</v>
      </c>
      <c r="C17" s="203">
        <v>544</v>
      </c>
      <c r="D17" s="203">
        <v>7303</v>
      </c>
      <c r="E17" s="203">
        <v>11505</v>
      </c>
      <c r="F17" s="204">
        <v>57.537998082979577</v>
      </c>
      <c r="G17" s="16"/>
    </row>
    <row r="18" spans="1:7" ht="15.6" customHeight="1" x14ac:dyDescent="0.25">
      <c r="A18" s="202" t="s">
        <v>152</v>
      </c>
      <c r="B18" s="203">
        <v>0</v>
      </c>
      <c r="C18" s="203">
        <v>0</v>
      </c>
      <c r="D18" s="203">
        <v>0</v>
      </c>
      <c r="E18" s="203">
        <v>0</v>
      </c>
      <c r="F18" s="204" t="s">
        <v>156</v>
      </c>
    </row>
    <row r="19" spans="1:7" ht="15.6" customHeight="1" x14ac:dyDescent="0.25">
      <c r="A19" s="202" t="s">
        <v>148</v>
      </c>
      <c r="B19" s="203">
        <v>0</v>
      </c>
      <c r="C19" s="203">
        <v>320</v>
      </c>
      <c r="D19" s="203">
        <v>0</v>
      </c>
      <c r="E19" s="203">
        <v>1217</v>
      </c>
      <c r="F19" s="204" t="s">
        <v>156</v>
      </c>
    </row>
    <row r="20" spans="1:7" ht="15.6" customHeight="1" x14ac:dyDescent="0.25">
      <c r="A20" s="202" t="s">
        <v>147</v>
      </c>
      <c r="B20" s="203">
        <v>140</v>
      </c>
      <c r="C20" s="203">
        <v>65</v>
      </c>
      <c r="D20" s="203">
        <v>969</v>
      </c>
      <c r="E20" s="203">
        <v>136</v>
      </c>
      <c r="F20" s="204">
        <v>-85.964912280701753</v>
      </c>
    </row>
    <row r="21" spans="1:7" ht="15.6" customHeight="1" x14ac:dyDescent="0.25">
      <c r="A21" s="202" t="s">
        <v>154</v>
      </c>
      <c r="B21" s="203">
        <v>1332</v>
      </c>
      <c r="C21" s="203">
        <v>16843</v>
      </c>
      <c r="D21" s="203">
        <v>1338</v>
      </c>
      <c r="E21" s="203">
        <v>104099</v>
      </c>
      <c r="F21" s="204">
        <v>7680.1943198804183</v>
      </c>
    </row>
    <row r="22" spans="1:7" ht="15.6" customHeight="1" x14ac:dyDescent="0.25">
      <c r="A22" s="202" t="s">
        <v>151</v>
      </c>
      <c r="B22" s="203">
        <v>879049</v>
      </c>
      <c r="C22" s="203">
        <v>977796</v>
      </c>
      <c r="D22" s="203">
        <v>4409199</v>
      </c>
      <c r="E22" s="203">
        <v>5347079</v>
      </c>
      <c r="F22" s="204">
        <v>21.270983686606119</v>
      </c>
    </row>
    <row r="23" spans="1:7" ht="15.6" customHeight="1" x14ac:dyDescent="0.25">
      <c r="A23" s="202" t="s">
        <v>171</v>
      </c>
      <c r="B23" s="203">
        <v>4852</v>
      </c>
      <c r="C23" s="203">
        <v>267233</v>
      </c>
      <c r="D23" s="203">
        <v>18460</v>
      </c>
      <c r="E23" s="203">
        <v>1010742</v>
      </c>
      <c r="F23" s="204">
        <v>5375.3087757313106</v>
      </c>
    </row>
    <row r="24" spans="1:7" ht="15.6" customHeight="1" x14ac:dyDescent="0.25">
      <c r="A24" s="202" t="s">
        <v>146</v>
      </c>
      <c r="B24" s="203">
        <v>27</v>
      </c>
      <c r="C24" s="203">
        <v>0</v>
      </c>
      <c r="D24" s="203">
        <v>1018</v>
      </c>
      <c r="E24" s="203">
        <v>192</v>
      </c>
      <c r="F24" s="204">
        <v>-81.139489194499021</v>
      </c>
    </row>
    <row r="25" spans="1:7" ht="15.6" customHeight="1" x14ac:dyDescent="0.25">
      <c r="A25" s="202" t="s">
        <v>145</v>
      </c>
      <c r="B25" s="203">
        <v>0</v>
      </c>
      <c r="C25" s="203">
        <v>0</v>
      </c>
      <c r="D25" s="203">
        <v>0</v>
      </c>
      <c r="E25" s="203">
        <v>0</v>
      </c>
      <c r="F25" s="204" t="s">
        <v>156</v>
      </c>
    </row>
    <row r="26" spans="1:7" ht="15.6" customHeight="1" x14ac:dyDescent="0.25">
      <c r="A26" s="202" t="s">
        <v>157</v>
      </c>
      <c r="B26" s="203">
        <v>0</v>
      </c>
      <c r="C26" s="203">
        <v>0</v>
      </c>
      <c r="D26" s="203">
        <v>0</v>
      </c>
      <c r="E26" s="203">
        <v>0</v>
      </c>
      <c r="F26" s="204" t="s">
        <v>156</v>
      </c>
    </row>
    <row r="27" spans="1:7" ht="15.6" customHeight="1" x14ac:dyDescent="0.25">
      <c r="A27" s="202" t="s">
        <v>173</v>
      </c>
      <c r="B27" s="203">
        <v>0</v>
      </c>
      <c r="C27" s="203">
        <v>0</v>
      </c>
      <c r="D27" s="203">
        <v>0</v>
      </c>
      <c r="E27" s="203">
        <v>0</v>
      </c>
      <c r="F27" s="204" t="s">
        <v>156</v>
      </c>
    </row>
    <row r="28" spans="1:7" ht="15.6" customHeight="1" x14ac:dyDescent="0.25">
      <c r="A28" s="202" t="s">
        <v>177</v>
      </c>
      <c r="B28" s="203">
        <v>41255</v>
      </c>
      <c r="C28" s="203">
        <v>69032</v>
      </c>
      <c r="D28" s="203">
        <v>358045</v>
      </c>
      <c r="E28" s="203">
        <v>459055</v>
      </c>
      <c r="F28" s="204">
        <v>28.211537655881241</v>
      </c>
    </row>
    <row r="29" spans="1:7" ht="15.6" customHeight="1" x14ac:dyDescent="0.25">
      <c r="A29" s="202" t="s">
        <v>178</v>
      </c>
      <c r="B29" s="203">
        <v>0</v>
      </c>
      <c r="C29" s="203">
        <v>30454</v>
      </c>
      <c r="D29" s="203">
        <v>0</v>
      </c>
      <c r="E29" s="203">
        <v>149945</v>
      </c>
      <c r="F29" s="204" t="s">
        <v>156</v>
      </c>
    </row>
    <row r="30" spans="1:7" ht="15.6" customHeight="1" x14ac:dyDescent="0.25">
      <c r="A30" s="202" t="s">
        <v>179</v>
      </c>
      <c r="B30" s="203">
        <v>0</v>
      </c>
      <c r="C30" s="203">
        <v>0</v>
      </c>
      <c r="D30" s="203">
        <v>0</v>
      </c>
      <c r="E30" s="203">
        <v>0</v>
      </c>
      <c r="F30" s="204" t="s">
        <v>156</v>
      </c>
    </row>
    <row r="31" spans="1:7" ht="15.6" customHeight="1" x14ac:dyDescent="0.25">
      <c r="A31" s="202" t="s">
        <v>180</v>
      </c>
      <c r="B31" s="203">
        <v>516</v>
      </c>
      <c r="C31" s="203">
        <v>167</v>
      </c>
      <c r="D31" s="203">
        <v>4335</v>
      </c>
      <c r="E31" s="203">
        <v>802</v>
      </c>
      <c r="F31" s="204">
        <v>-81.499423298731259</v>
      </c>
    </row>
    <row r="32" spans="1:7" ht="15.6" customHeight="1" x14ac:dyDescent="0.25">
      <c r="A32" s="202" t="s">
        <v>181</v>
      </c>
      <c r="B32" s="203">
        <v>2406736</v>
      </c>
      <c r="C32" s="203">
        <v>3112489</v>
      </c>
      <c r="D32" s="203">
        <v>14651149</v>
      </c>
      <c r="E32" s="203">
        <v>17222280</v>
      </c>
      <c r="F32" s="204">
        <v>17.549005883429341</v>
      </c>
    </row>
    <row r="33" spans="1:6" ht="15.6" customHeight="1" x14ac:dyDescent="0.25">
      <c r="A33" s="202" t="s">
        <v>182</v>
      </c>
      <c r="B33" s="203">
        <v>17200</v>
      </c>
      <c r="C33" s="203">
        <v>38722</v>
      </c>
      <c r="D33" s="203">
        <v>96672</v>
      </c>
      <c r="E33" s="203">
        <v>177668</v>
      </c>
      <c r="F33" s="204">
        <v>83.784342932803696</v>
      </c>
    </row>
    <row r="34" spans="1:6" ht="15.6" customHeight="1" x14ac:dyDescent="0.25">
      <c r="A34" s="202" t="s">
        <v>183</v>
      </c>
      <c r="B34" s="203">
        <v>0</v>
      </c>
      <c r="C34" s="203">
        <v>0</v>
      </c>
      <c r="D34" s="203">
        <v>244</v>
      </c>
      <c r="E34" s="203">
        <v>1750</v>
      </c>
      <c r="F34" s="204">
        <v>617.21311475409834</v>
      </c>
    </row>
    <row r="35" spans="1:6" ht="15.6" customHeight="1" x14ac:dyDescent="0.25">
      <c r="A35" s="170" t="s">
        <v>158</v>
      </c>
      <c r="B35" s="90">
        <f>SUM(B7:B34)</f>
        <v>8793107</v>
      </c>
      <c r="C35" s="91">
        <f>SUM(C7:C34)</f>
        <v>10588049</v>
      </c>
      <c r="D35" s="90">
        <f>SUM(D7:D34)</f>
        <v>52232258</v>
      </c>
      <c r="E35" s="92">
        <f>SUM(E7:E34)</f>
        <v>61134669</v>
      </c>
      <c r="F35" s="154">
        <f>E35*100/D35-100</f>
        <v>17.043894598621407</v>
      </c>
    </row>
    <row r="36" spans="1:6" ht="15.6" customHeight="1" x14ac:dyDescent="0.25">
      <c r="A36" s="87" t="s">
        <v>67</v>
      </c>
      <c r="B36" s="86"/>
      <c r="D36" s="86"/>
      <c r="E36" s="37"/>
      <c r="F36" s="37"/>
    </row>
  </sheetData>
  <mergeCells count="3">
    <mergeCell ref="B5:C5"/>
    <mergeCell ref="D5:F5"/>
    <mergeCell ref="A5:A6"/>
  </mergeCells>
  <conditionalFormatting sqref="A7:F34">
    <cfRule type="expression" dxfId="45" priority="2">
      <formula>MOD(ROW(),2)=0</formula>
    </cfRule>
  </conditionalFormatting>
  <conditionalFormatting sqref="F7:F35">
    <cfRule type="expression" dxfId="44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C5ADD0-8EE9-4137-945C-5265F7F2D0F3}">
  <sheetPr codeName="Hoja18">
    <pageSetUpPr fitToPage="1"/>
  </sheetPr>
  <dimension ref="A1:N36"/>
  <sheetViews>
    <sheetView workbookViewId="0"/>
  </sheetViews>
  <sheetFormatPr baseColWidth="10" defaultColWidth="8.85546875" defaultRowHeight="15" x14ac:dyDescent="0.2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14" ht="19.149999999999999" customHeight="1" x14ac:dyDescent="0.35">
      <c r="A1" s="46" t="s">
        <v>69</v>
      </c>
      <c r="E1" s="19"/>
      <c r="H1" s="18"/>
      <c r="I1" s="18"/>
      <c r="J1" s="18"/>
      <c r="K1" s="18"/>
      <c r="L1" s="18"/>
      <c r="M1" s="18"/>
    </row>
    <row r="2" spans="1:14" ht="15.6" customHeight="1" x14ac:dyDescent="0.3">
      <c r="A2" s="153"/>
      <c r="H2" s="17"/>
      <c r="I2" s="17"/>
      <c r="J2" s="17"/>
      <c r="K2" s="17"/>
      <c r="L2" s="17"/>
      <c r="M2" s="17"/>
    </row>
    <row r="3" spans="1:14" ht="15.6" customHeight="1" x14ac:dyDescent="0.3">
      <c r="H3" s="17"/>
      <c r="I3" s="17"/>
      <c r="J3" s="17"/>
      <c r="K3" s="17"/>
      <c r="L3" s="17"/>
      <c r="M3" s="17"/>
    </row>
    <row r="4" spans="1:14" ht="15.6" customHeight="1" x14ac:dyDescent="0.25">
      <c r="A4" s="45" t="s">
        <v>53</v>
      </c>
    </row>
    <row r="5" spans="1:14" ht="15.6" customHeight="1" x14ac:dyDescent="0.25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 x14ac:dyDescent="0.25">
      <c r="A6" s="210"/>
      <c r="B6" s="178">
        <v>2023</v>
      </c>
      <c r="C6" s="178">
        <v>2024</v>
      </c>
      <c r="D6" s="178">
        <v>2023</v>
      </c>
      <c r="E6" s="178">
        <v>2024</v>
      </c>
      <c r="F6" s="168" t="s">
        <v>7</v>
      </c>
      <c r="G6" s="20"/>
    </row>
    <row r="7" spans="1:14" ht="15.6" customHeight="1" x14ac:dyDescent="0.25">
      <c r="A7" s="202" t="s">
        <v>18</v>
      </c>
      <c r="B7" s="203">
        <v>0</v>
      </c>
      <c r="C7" s="203">
        <v>0</v>
      </c>
      <c r="D7" s="203">
        <v>0</v>
      </c>
      <c r="E7" s="203">
        <v>0</v>
      </c>
      <c r="F7" s="204" t="s">
        <v>156</v>
      </c>
      <c r="G7" s="51"/>
    </row>
    <row r="8" spans="1:14" ht="15.6" customHeight="1" x14ac:dyDescent="0.25">
      <c r="A8" s="202" t="s">
        <v>11</v>
      </c>
      <c r="B8" s="203">
        <v>567</v>
      </c>
      <c r="C8" s="203">
        <v>2916</v>
      </c>
      <c r="D8" s="203">
        <v>10722</v>
      </c>
      <c r="E8" s="203">
        <v>15379</v>
      </c>
      <c r="F8" s="204">
        <v>43.434060809550459</v>
      </c>
      <c r="G8" s="20"/>
    </row>
    <row r="9" spans="1:14" ht="15.6" customHeight="1" x14ac:dyDescent="0.25">
      <c r="A9" s="202" t="s">
        <v>8</v>
      </c>
      <c r="B9" s="203">
        <v>80623</v>
      </c>
      <c r="C9" s="203">
        <v>64590</v>
      </c>
      <c r="D9" s="203">
        <v>390189</v>
      </c>
      <c r="E9" s="203">
        <v>429404</v>
      </c>
      <c r="F9" s="204">
        <v>10.050257695629551</v>
      </c>
      <c r="G9" s="20"/>
    </row>
    <row r="10" spans="1:14" ht="15.6" customHeight="1" x14ac:dyDescent="0.25">
      <c r="A10" s="202" t="s">
        <v>10</v>
      </c>
      <c r="B10" s="203">
        <v>0</v>
      </c>
      <c r="C10" s="203">
        <v>0</v>
      </c>
      <c r="D10" s="203">
        <v>0</v>
      </c>
      <c r="E10" s="203">
        <v>0</v>
      </c>
      <c r="F10" s="204" t="s">
        <v>156</v>
      </c>
    </row>
    <row r="11" spans="1:14" ht="15.6" customHeight="1" x14ac:dyDescent="0.25">
      <c r="A11" s="202" t="s">
        <v>9</v>
      </c>
      <c r="B11" s="203">
        <v>1174509</v>
      </c>
      <c r="C11" s="203">
        <v>820365</v>
      </c>
      <c r="D11" s="203">
        <v>7616395</v>
      </c>
      <c r="E11" s="203">
        <v>6414836</v>
      </c>
      <c r="F11" s="204">
        <v>-15.77595437211437</v>
      </c>
    </row>
    <row r="12" spans="1:14" ht="15.6" customHeight="1" x14ac:dyDescent="0.25">
      <c r="A12" s="202" t="s">
        <v>6</v>
      </c>
      <c r="B12" s="203">
        <v>71412</v>
      </c>
      <c r="C12" s="203">
        <v>66332</v>
      </c>
      <c r="D12" s="203">
        <v>411592</v>
      </c>
      <c r="E12" s="203">
        <v>416695</v>
      </c>
      <c r="F12" s="204">
        <v>1.2398200159381081</v>
      </c>
    </row>
    <row r="13" spans="1:14" ht="15.6" customHeight="1" x14ac:dyDescent="0.25">
      <c r="A13" s="202" t="s">
        <v>175</v>
      </c>
      <c r="B13" s="203">
        <v>1358708</v>
      </c>
      <c r="C13" s="203">
        <v>1378246</v>
      </c>
      <c r="D13" s="203">
        <v>7061339</v>
      </c>
      <c r="E13" s="203">
        <v>7430591</v>
      </c>
      <c r="F13" s="204">
        <v>5.2292065286767837</v>
      </c>
    </row>
    <row r="14" spans="1:14" ht="15.6" customHeight="1" x14ac:dyDescent="0.25">
      <c r="A14" s="202" t="s">
        <v>153</v>
      </c>
      <c r="B14" s="203">
        <v>1086129</v>
      </c>
      <c r="C14" s="203">
        <v>1066436</v>
      </c>
      <c r="D14" s="203">
        <v>5903379</v>
      </c>
      <c r="E14" s="203">
        <v>6024685</v>
      </c>
      <c r="F14" s="204">
        <v>2.0548570572887139</v>
      </c>
    </row>
    <row r="15" spans="1:14" ht="15.6" customHeight="1" x14ac:dyDescent="0.25">
      <c r="A15" s="202" t="s">
        <v>150</v>
      </c>
      <c r="B15" s="203">
        <v>91494</v>
      </c>
      <c r="C15" s="203">
        <v>116180</v>
      </c>
      <c r="D15" s="203">
        <v>508158</v>
      </c>
      <c r="E15" s="203">
        <v>565439</v>
      </c>
      <c r="F15" s="204">
        <v>11.2722814557677</v>
      </c>
    </row>
    <row r="16" spans="1:14" ht="15.6" customHeight="1" x14ac:dyDescent="0.5">
      <c r="A16" s="202" t="s">
        <v>149</v>
      </c>
      <c r="B16" s="203">
        <v>3671</v>
      </c>
      <c r="C16" s="203">
        <v>0</v>
      </c>
      <c r="D16" s="203">
        <v>17367</v>
      </c>
      <c r="E16" s="203">
        <v>2462</v>
      </c>
      <c r="F16" s="204">
        <v>-85.823688604825236</v>
      </c>
      <c r="G16" s="15"/>
    </row>
    <row r="17" spans="1:7" ht="15.6" customHeight="1" x14ac:dyDescent="0.35">
      <c r="A17" s="202" t="s">
        <v>155</v>
      </c>
      <c r="B17" s="203">
        <v>12764</v>
      </c>
      <c r="C17" s="203">
        <v>0</v>
      </c>
      <c r="D17" s="203">
        <v>91095</v>
      </c>
      <c r="E17" s="203">
        <v>17634</v>
      </c>
      <c r="F17" s="204">
        <v>-80.642186728140956</v>
      </c>
      <c r="G17" s="16"/>
    </row>
    <row r="18" spans="1:7" ht="15.6" customHeight="1" x14ac:dyDescent="0.25">
      <c r="A18" s="202" t="s">
        <v>152</v>
      </c>
      <c r="B18" s="203">
        <v>44959</v>
      </c>
      <c r="C18" s="203">
        <v>44940</v>
      </c>
      <c r="D18" s="203">
        <v>260349</v>
      </c>
      <c r="E18" s="203">
        <v>282755</v>
      </c>
      <c r="F18" s="204">
        <v>8.606140219474625</v>
      </c>
    </row>
    <row r="19" spans="1:7" ht="15.6" customHeight="1" x14ac:dyDescent="0.25">
      <c r="A19" s="202" t="s">
        <v>148</v>
      </c>
      <c r="B19" s="203">
        <v>2390</v>
      </c>
      <c r="C19" s="203">
        <v>3716</v>
      </c>
      <c r="D19" s="203">
        <v>9460</v>
      </c>
      <c r="E19" s="203">
        <v>10371</v>
      </c>
      <c r="F19" s="204">
        <v>9.6300211416490527</v>
      </c>
    </row>
    <row r="20" spans="1:7" ht="15.6" customHeight="1" x14ac:dyDescent="0.25">
      <c r="A20" s="202" t="s">
        <v>147</v>
      </c>
      <c r="B20" s="203">
        <v>0</v>
      </c>
      <c r="C20" s="203">
        <v>0</v>
      </c>
      <c r="D20" s="203">
        <v>0</v>
      </c>
      <c r="E20" s="203">
        <v>27</v>
      </c>
      <c r="F20" s="204" t="s">
        <v>156</v>
      </c>
    </row>
    <row r="21" spans="1:7" ht="15.6" customHeight="1" x14ac:dyDescent="0.25">
      <c r="A21" s="202" t="s">
        <v>154</v>
      </c>
      <c r="B21" s="203">
        <v>49667</v>
      </c>
      <c r="C21" s="203">
        <v>45701</v>
      </c>
      <c r="D21" s="203">
        <v>317888</v>
      </c>
      <c r="E21" s="203">
        <v>318529</v>
      </c>
      <c r="F21" s="204">
        <v>0.20164334608415399</v>
      </c>
    </row>
    <row r="22" spans="1:7" ht="15.6" customHeight="1" x14ac:dyDescent="0.25">
      <c r="A22" s="202" t="s">
        <v>151</v>
      </c>
      <c r="B22" s="203">
        <v>401368</v>
      </c>
      <c r="C22" s="203">
        <v>408223</v>
      </c>
      <c r="D22" s="203">
        <v>2328645</v>
      </c>
      <c r="E22" s="203">
        <v>2472368</v>
      </c>
      <c r="F22" s="204">
        <v>6.1719583706404393</v>
      </c>
    </row>
    <row r="23" spans="1:7" ht="15.6" customHeight="1" x14ac:dyDescent="0.25">
      <c r="A23" s="202" t="s">
        <v>171</v>
      </c>
      <c r="B23" s="203">
        <v>62176</v>
      </c>
      <c r="C23" s="203">
        <v>32406</v>
      </c>
      <c r="D23" s="203">
        <v>307643</v>
      </c>
      <c r="E23" s="203">
        <v>269533</v>
      </c>
      <c r="F23" s="204">
        <v>-12.38773513455531</v>
      </c>
    </row>
    <row r="24" spans="1:7" ht="15.6" customHeight="1" x14ac:dyDescent="0.25">
      <c r="A24" s="202" t="s">
        <v>146</v>
      </c>
      <c r="B24" s="203">
        <v>0</v>
      </c>
      <c r="C24" s="203">
        <v>0</v>
      </c>
      <c r="D24" s="203">
        <v>0</v>
      </c>
      <c r="E24" s="203">
        <v>0</v>
      </c>
      <c r="F24" s="204" t="s">
        <v>156</v>
      </c>
    </row>
    <row r="25" spans="1:7" ht="15.6" customHeight="1" x14ac:dyDescent="0.25">
      <c r="A25" s="202" t="s">
        <v>145</v>
      </c>
      <c r="B25" s="203">
        <v>37294</v>
      </c>
      <c r="C25" s="203">
        <v>31839</v>
      </c>
      <c r="D25" s="203">
        <v>222122</v>
      </c>
      <c r="E25" s="203">
        <v>219600</v>
      </c>
      <c r="F25" s="204">
        <v>-1.135412070843955</v>
      </c>
    </row>
    <row r="26" spans="1:7" ht="15.6" customHeight="1" x14ac:dyDescent="0.25">
      <c r="A26" s="202" t="s">
        <v>157</v>
      </c>
      <c r="B26" s="203">
        <v>51544</v>
      </c>
      <c r="C26" s="203">
        <v>31230</v>
      </c>
      <c r="D26" s="203">
        <v>280783</v>
      </c>
      <c r="E26" s="203">
        <v>266800</v>
      </c>
      <c r="F26" s="204">
        <v>-4.9800023505696629</v>
      </c>
    </row>
    <row r="27" spans="1:7" ht="15.6" customHeight="1" x14ac:dyDescent="0.25">
      <c r="A27" s="202" t="s">
        <v>173</v>
      </c>
      <c r="B27" s="203">
        <v>62544</v>
      </c>
      <c r="C27" s="203">
        <v>53501</v>
      </c>
      <c r="D27" s="203">
        <v>338019</v>
      </c>
      <c r="E27" s="203">
        <v>307938</v>
      </c>
      <c r="F27" s="204">
        <v>-8.8992038909055395</v>
      </c>
    </row>
    <row r="28" spans="1:7" ht="15.6" customHeight="1" x14ac:dyDescent="0.25">
      <c r="A28" s="202" t="s">
        <v>177</v>
      </c>
      <c r="B28" s="203">
        <v>373615</v>
      </c>
      <c r="C28" s="203">
        <v>358461</v>
      </c>
      <c r="D28" s="203">
        <v>2105922</v>
      </c>
      <c r="E28" s="203">
        <v>2284019</v>
      </c>
      <c r="F28" s="204">
        <v>8.4569608940881977</v>
      </c>
    </row>
    <row r="29" spans="1:7" ht="15.6" customHeight="1" x14ac:dyDescent="0.25">
      <c r="A29" s="202" t="s">
        <v>178</v>
      </c>
      <c r="B29" s="203">
        <v>207941</v>
      </c>
      <c r="C29" s="203">
        <v>201986</v>
      </c>
      <c r="D29" s="203">
        <v>1215248</v>
      </c>
      <c r="E29" s="203">
        <v>1216368</v>
      </c>
      <c r="F29" s="204">
        <v>9.2162258238644768E-2</v>
      </c>
    </row>
    <row r="30" spans="1:7" ht="15.6" customHeight="1" x14ac:dyDescent="0.25">
      <c r="A30" s="202" t="s">
        <v>179</v>
      </c>
      <c r="B30" s="203">
        <v>15698</v>
      </c>
      <c r="C30" s="203">
        <v>14229</v>
      </c>
      <c r="D30" s="203">
        <v>89038</v>
      </c>
      <c r="E30" s="203">
        <v>85808</v>
      </c>
      <c r="F30" s="204">
        <v>-3.627664592645842</v>
      </c>
    </row>
    <row r="31" spans="1:7" ht="15.6" customHeight="1" x14ac:dyDescent="0.25">
      <c r="A31" s="202" t="s">
        <v>180</v>
      </c>
      <c r="B31" s="203">
        <v>29614</v>
      </c>
      <c r="C31" s="203">
        <v>20749</v>
      </c>
      <c r="D31" s="203">
        <v>184298</v>
      </c>
      <c r="E31" s="203">
        <v>174877</v>
      </c>
      <c r="F31" s="204">
        <v>-5.1118297539853899</v>
      </c>
    </row>
    <row r="32" spans="1:7" ht="15.6" customHeight="1" x14ac:dyDescent="0.25">
      <c r="A32" s="202" t="s">
        <v>181</v>
      </c>
      <c r="B32" s="203">
        <v>1199358</v>
      </c>
      <c r="C32" s="203">
        <v>1257238</v>
      </c>
      <c r="D32" s="203">
        <v>6762188</v>
      </c>
      <c r="E32" s="203">
        <v>7201281</v>
      </c>
      <c r="F32" s="204">
        <v>6.4933568838961548</v>
      </c>
    </row>
    <row r="33" spans="1:6" ht="15.6" customHeight="1" x14ac:dyDescent="0.25">
      <c r="A33" s="202" t="s">
        <v>182</v>
      </c>
      <c r="B33" s="203">
        <v>118924</v>
      </c>
      <c r="C33" s="203">
        <v>151788</v>
      </c>
      <c r="D33" s="203">
        <v>644777</v>
      </c>
      <c r="E33" s="203">
        <v>850586</v>
      </c>
      <c r="F33" s="204">
        <v>31.91940779525325</v>
      </c>
    </row>
    <row r="34" spans="1:6" ht="15.6" customHeight="1" x14ac:dyDescent="0.25">
      <c r="A34" s="202" t="s">
        <v>183</v>
      </c>
      <c r="B34" s="203">
        <v>0</v>
      </c>
      <c r="C34" s="203">
        <v>0</v>
      </c>
      <c r="D34" s="203">
        <v>0</v>
      </c>
      <c r="E34" s="203">
        <v>0</v>
      </c>
      <c r="F34" s="204" t="s">
        <v>156</v>
      </c>
    </row>
    <row r="35" spans="1:6" ht="15.6" customHeight="1" x14ac:dyDescent="0.25">
      <c r="A35" s="170" t="s">
        <v>158</v>
      </c>
      <c r="B35" s="90">
        <f>SUM(B7:B34)</f>
        <v>6536969</v>
      </c>
      <c r="C35" s="91">
        <f>SUM(C7:C34)</f>
        <v>6171072</v>
      </c>
      <c r="D35" s="90">
        <f>SUM(D7:D34)</f>
        <v>37076616</v>
      </c>
      <c r="E35" s="92">
        <f>SUM(E7:E34)</f>
        <v>37277985</v>
      </c>
      <c r="F35" s="154">
        <f>E35*100/D35-100</f>
        <v>0.54311590895997597</v>
      </c>
    </row>
    <row r="36" spans="1:6" ht="15.6" customHeight="1" x14ac:dyDescent="0.25">
      <c r="A36" s="87" t="s">
        <v>54</v>
      </c>
      <c r="B36" s="86"/>
      <c r="D36" s="86"/>
      <c r="E36" s="37"/>
      <c r="F36" s="37"/>
    </row>
  </sheetData>
  <mergeCells count="3">
    <mergeCell ref="B5:C5"/>
    <mergeCell ref="D5:F5"/>
    <mergeCell ref="A5:A6"/>
  </mergeCells>
  <conditionalFormatting sqref="A7:F34">
    <cfRule type="expression" dxfId="43" priority="2">
      <formula>MOD(ROW(),2)=0</formula>
    </cfRule>
  </conditionalFormatting>
  <conditionalFormatting sqref="F7:F35">
    <cfRule type="expression" dxfId="42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E9625F-CB08-4E98-822E-CB12C588261B}">
  <sheetPr codeName="Hoja19">
    <pageSetUpPr fitToPage="1"/>
  </sheetPr>
  <dimension ref="A1:N36"/>
  <sheetViews>
    <sheetView workbookViewId="0"/>
  </sheetViews>
  <sheetFormatPr baseColWidth="10" defaultColWidth="8.85546875" defaultRowHeight="15" x14ac:dyDescent="0.2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14" ht="19.149999999999999" customHeight="1" x14ac:dyDescent="0.35">
      <c r="A1" s="46" t="s">
        <v>72</v>
      </c>
      <c r="E1" s="19"/>
      <c r="H1" s="18"/>
      <c r="I1" s="18"/>
      <c r="J1" s="18"/>
      <c r="K1" s="18"/>
      <c r="L1" s="18"/>
      <c r="M1" s="18"/>
    </row>
    <row r="2" spans="1:14" ht="15.6" customHeight="1" x14ac:dyDescent="0.3">
      <c r="A2" s="153"/>
      <c r="H2" s="17"/>
      <c r="I2" s="17"/>
      <c r="J2" s="17"/>
      <c r="K2" s="17"/>
      <c r="L2" s="17"/>
      <c r="M2" s="17"/>
    </row>
    <row r="3" spans="1:14" ht="15.6" customHeight="1" x14ac:dyDescent="0.3">
      <c r="H3" s="17"/>
      <c r="I3" s="17"/>
      <c r="J3" s="17"/>
      <c r="K3" s="17"/>
      <c r="L3" s="17"/>
      <c r="M3" s="17"/>
    </row>
    <row r="4" spans="1:14" ht="15.6" customHeight="1" x14ac:dyDescent="0.25">
      <c r="A4" s="45" t="s">
        <v>70</v>
      </c>
    </row>
    <row r="5" spans="1:14" ht="15.6" customHeight="1" x14ac:dyDescent="0.25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 x14ac:dyDescent="0.25">
      <c r="A6" s="210"/>
      <c r="B6" s="178">
        <v>2023</v>
      </c>
      <c r="C6" s="178">
        <v>2024</v>
      </c>
      <c r="D6" s="178">
        <v>2023</v>
      </c>
      <c r="E6" s="178">
        <v>2024</v>
      </c>
      <c r="F6" s="168" t="s">
        <v>7</v>
      </c>
      <c r="G6" s="20"/>
    </row>
    <row r="7" spans="1:14" ht="15.6" customHeight="1" x14ac:dyDescent="0.25">
      <c r="A7" s="202" t="s">
        <v>18</v>
      </c>
      <c r="B7" s="203">
        <v>0</v>
      </c>
      <c r="C7" s="203">
        <v>0</v>
      </c>
      <c r="D7" s="203">
        <v>0</v>
      </c>
      <c r="E7" s="203">
        <v>0</v>
      </c>
      <c r="F7" s="204" t="s">
        <v>156</v>
      </c>
      <c r="G7" s="51"/>
    </row>
    <row r="8" spans="1:14" ht="15.6" customHeight="1" x14ac:dyDescent="0.25">
      <c r="A8" s="202" t="s">
        <v>11</v>
      </c>
      <c r="B8" s="203">
        <v>0</v>
      </c>
      <c r="C8" s="203">
        <v>0</v>
      </c>
      <c r="D8" s="203">
        <v>400</v>
      </c>
      <c r="E8" s="203">
        <v>347</v>
      </c>
      <c r="F8" s="204">
        <v>-13.25</v>
      </c>
      <c r="G8" s="20"/>
    </row>
    <row r="9" spans="1:14" ht="15.6" customHeight="1" x14ac:dyDescent="0.25">
      <c r="A9" s="202" t="s">
        <v>8</v>
      </c>
      <c r="B9" s="203">
        <v>3907</v>
      </c>
      <c r="C9" s="203">
        <v>3501</v>
      </c>
      <c r="D9" s="203">
        <v>19850</v>
      </c>
      <c r="E9" s="203">
        <v>22410</v>
      </c>
      <c r="F9" s="204">
        <v>12.896725440806049</v>
      </c>
      <c r="G9" s="20"/>
    </row>
    <row r="10" spans="1:14" ht="15.6" customHeight="1" x14ac:dyDescent="0.25">
      <c r="A10" s="202" t="s">
        <v>10</v>
      </c>
      <c r="B10" s="203">
        <v>0</v>
      </c>
      <c r="C10" s="203">
        <v>0</v>
      </c>
      <c r="D10" s="203">
        <v>0</v>
      </c>
      <c r="E10" s="203">
        <v>0</v>
      </c>
      <c r="F10" s="204" t="s">
        <v>156</v>
      </c>
    </row>
    <row r="11" spans="1:14" ht="15.6" customHeight="1" x14ac:dyDescent="0.25">
      <c r="A11" s="202" t="s">
        <v>9</v>
      </c>
      <c r="B11" s="203">
        <v>40432</v>
      </c>
      <c r="C11" s="203">
        <v>36904</v>
      </c>
      <c r="D11" s="203">
        <v>255101</v>
      </c>
      <c r="E11" s="203">
        <v>268032</v>
      </c>
      <c r="F11" s="204">
        <v>5.068972681408539</v>
      </c>
    </row>
    <row r="12" spans="1:14" ht="15.6" customHeight="1" x14ac:dyDescent="0.25">
      <c r="A12" s="202" t="s">
        <v>6</v>
      </c>
      <c r="B12" s="203">
        <v>2193</v>
      </c>
      <c r="C12" s="203">
        <v>2247</v>
      </c>
      <c r="D12" s="203">
        <v>12534</v>
      </c>
      <c r="E12" s="203">
        <v>13647</v>
      </c>
      <c r="F12" s="204">
        <v>8.8798468166586844</v>
      </c>
    </row>
    <row r="13" spans="1:14" ht="15.6" customHeight="1" x14ac:dyDescent="0.25">
      <c r="A13" s="202" t="s">
        <v>175</v>
      </c>
      <c r="B13" s="203">
        <v>65556</v>
      </c>
      <c r="C13" s="203">
        <v>64421</v>
      </c>
      <c r="D13" s="203">
        <v>337010</v>
      </c>
      <c r="E13" s="203">
        <v>346932</v>
      </c>
      <c r="F13" s="204">
        <v>2.9441262870537912</v>
      </c>
    </row>
    <row r="14" spans="1:14" ht="15.6" customHeight="1" x14ac:dyDescent="0.25">
      <c r="A14" s="202" t="s">
        <v>153</v>
      </c>
      <c r="B14" s="203">
        <v>39660</v>
      </c>
      <c r="C14" s="203">
        <v>39051</v>
      </c>
      <c r="D14" s="203">
        <v>210778</v>
      </c>
      <c r="E14" s="203">
        <v>217441</v>
      </c>
      <c r="F14" s="204">
        <v>3.1611458501361649</v>
      </c>
    </row>
    <row r="15" spans="1:14" ht="15.6" customHeight="1" x14ac:dyDescent="0.25">
      <c r="A15" s="202" t="s">
        <v>150</v>
      </c>
      <c r="B15" s="203">
        <v>3703</v>
      </c>
      <c r="C15" s="203">
        <v>4341</v>
      </c>
      <c r="D15" s="203">
        <v>19992</v>
      </c>
      <c r="E15" s="203">
        <v>20861</v>
      </c>
      <c r="F15" s="204">
        <v>4.3467386954781944</v>
      </c>
    </row>
    <row r="16" spans="1:14" ht="15.6" customHeight="1" x14ac:dyDescent="0.5">
      <c r="A16" s="202" t="s">
        <v>149</v>
      </c>
      <c r="B16" s="203">
        <v>0</v>
      </c>
      <c r="C16" s="203">
        <v>0</v>
      </c>
      <c r="D16" s="203">
        <v>0</v>
      </c>
      <c r="E16" s="203">
        <v>0</v>
      </c>
      <c r="F16" s="204" t="s">
        <v>156</v>
      </c>
      <c r="G16" s="15"/>
    </row>
    <row r="17" spans="1:7" ht="15.6" customHeight="1" x14ac:dyDescent="0.35">
      <c r="A17" s="202" t="s">
        <v>155</v>
      </c>
      <c r="B17" s="203">
        <v>4</v>
      </c>
      <c r="C17" s="203">
        <v>0</v>
      </c>
      <c r="D17" s="203">
        <v>21</v>
      </c>
      <c r="E17" s="203">
        <v>0</v>
      </c>
      <c r="F17" s="204">
        <v>-100</v>
      </c>
      <c r="G17" s="16"/>
    </row>
    <row r="18" spans="1:7" ht="15.6" customHeight="1" x14ac:dyDescent="0.25">
      <c r="A18" s="202" t="s">
        <v>152</v>
      </c>
      <c r="B18" s="203">
        <v>2603</v>
      </c>
      <c r="C18" s="203">
        <v>2494</v>
      </c>
      <c r="D18" s="203">
        <v>15382</v>
      </c>
      <c r="E18" s="203">
        <v>16594</v>
      </c>
      <c r="F18" s="204">
        <v>7.8793394877129117</v>
      </c>
    </row>
    <row r="19" spans="1:7" ht="15.6" customHeight="1" x14ac:dyDescent="0.25">
      <c r="A19" s="202" t="s">
        <v>148</v>
      </c>
      <c r="B19" s="203">
        <v>0</v>
      </c>
      <c r="C19" s="203">
        <v>18</v>
      </c>
      <c r="D19" s="203">
        <v>21</v>
      </c>
      <c r="E19" s="203">
        <v>32</v>
      </c>
      <c r="F19" s="204">
        <v>52.38095238095238</v>
      </c>
    </row>
    <row r="20" spans="1:7" ht="15.6" customHeight="1" x14ac:dyDescent="0.25">
      <c r="A20" s="202" t="s">
        <v>147</v>
      </c>
      <c r="B20" s="203">
        <v>0</v>
      </c>
      <c r="C20" s="203">
        <v>0</v>
      </c>
      <c r="D20" s="203">
        <v>0</v>
      </c>
      <c r="E20" s="203">
        <v>0</v>
      </c>
      <c r="F20" s="204" t="s">
        <v>156</v>
      </c>
    </row>
    <row r="21" spans="1:7" ht="15.6" customHeight="1" x14ac:dyDescent="0.25">
      <c r="A21" s="202" t="s">
        <v>154</v>
      </c>
      <c r="B21" s="203">
        <v>2699</v>
      </c>
      <c r="C21" s="203">
        <v>2598</v>
      </c>
      <c r="D21" s="203">
        <v>16106</v>
      </c>
      <c r="E21" s="203">
        <v>16394</v>
      </c>
      <c r="F21" s="204">
        <v>1.788153483173972</v>
      </c>
    </row>
    <row r="22" spans="1:7" ht="15.6" customHeight="1" x14ac:dyDescent="0.25">
      <c r="A22" s="202" t="s">
        <v>151</v>
      </c>
      <c r="B22" s="203">
        <v>28356</v>
      </c>
      <c r="C22" s="203">
        <v>26546</v>
      </c>
      <c r="D22" s="203">
        <v>163799</v>
      </c>
      <c r="E22" s="203">
        <v>166434</v>
      </c>
      <c r="F22" s="204">
        <v>1.608678929663796</v>
      </c>
    </row>
    <row r="23" spans="1:7" ht="15.6" customHeight="1" x14ac:dyDescent="0.25">
      <c r="A23" s="202" t="s">
        <v>171</v>
      </c>
      <c r="B23" s="203">
        <v>3428</v>
      </c>
      <c r="C23" s="203">
        <v>1592</v>
      </c>
      <c r="D23" s="203">
        <v>17347</v>
      </c>
      <c r="E23" s="203">
        <v>13054</v>
      </c>
      <c r="F23" s="204">
        <v>-24.747795007782329</v>
      </c>
    </row>
    <row r="24" spans="1:7" ht="15.6" customHeight="1" x14ac:dyDescent="0.25">
      <c r="A24" s="202" t="s">
        <v>146</v>
      </c>
      <c r="B24" s="203">
        <v>0</v>
      </c>
      <c r="C24" s="203">
        <v>0</v>
      </c>
      <c r="D24" s="203">
        <v>0</v>
      </c>
      <c r="E24" s="203">
        <v>0</v>
      </c>
      <c r="F24" s="204" t="s">
        <v>156</v>
      </c>
    </row>
    <row r="25" spans="1:7" ht="15.6" customHeight="1" x14ac:dyDescent="0.25">
      <c r="A25" s="202" t="s">
        <v>145</v>
      </c>
      <c r="B25" s="203">
        <v>2391</v>
      </c>
      <c r="C25" s="203">
        <v>2087</v>
      </c>
      <c r="D25" s="203">
        <v>14586</v>
      </c>
      <c r="E25" s="203">
        <v>14673</v>
      </c>
      <c r="F25" s="204">
        <v>0.59646236116824991</v>
      </c>
    </row>
    <row r="26" spans="1:7" ht="15.6" customHeight="1" x14ac:dyDescent="0.25">
      <c r="A26" s="202" t="s">
        <v>157</v>
      </c>
      <c r="B26" s="203">
        <v>1924</v>
      </c>
      <c r="C26" s="203">
        <v>1339</v>
      </c>
      <c r="D26" s="203">
        <v>10329</v>
      </c>
      <c r="E26" s="203">
        <v>11049</v>
      </c>
      <c r="F26" s="204">
        <v>6.9706651176299772</v>
      </c>
    </row>
    <row r="27" spans="1:7" ht="15.6" customHeight="1" x14ac:dyDescent="0.25">
      <c r="A27" s="202" t="s">
        <v>173</v>
      </c>
      <c r="B27" s="203">
        <v>312</v>
      </c>
      <c r="C27" s="203">
        <v>260</v>
      </c>
      <c r="D27" s="203">
        <v>1792</v>
      </c>
      <c r="E27" s="203">
        <v>1643</v>
      </c>
      <c r="F27" s="204">
        <v>-8.3147321428571388</v>
      </c>
    </row>
    <row r="28" spans="1:7" ht="15.6" customHeight="1" x14ac:dyDescent="0.25">
      <c r="A28" s="202" t="s">
        <v>177</v>
      </c>
      <c r="B28" s="203">
        <v>26285</v>
      </c>
      <c r="C28" s="203">
        <v>23834</v>
      </c>
      <c r="D28" s="203">
        <v>151790</v>
      </c>
      <c r="E28" s="203">
        <v>151535</v>
      </c>
      <c r="F28" s="204">
        <v>-0.16799525660451309</v>
      </c>
    </row>
    <row r="29" spans="1:7" ht="15.6" customHeight="1" x14ac:dyDescent="0.25">
      <c r="A29" s="202" t="s">
        <v>178</v>
      </c>
      <c r="B29" s="203">
        <v>5457</v>
      </c>
      <c r="C29" s="203">
        <v>4492</v>
      </c>
      <c r="D29" s="203">
        <v>29027</v>
      </c>
      <c r="E29" s="203">
        <v>29527</v>
      </c>
      <c r="F29" s="204">
        <v>1.7225341923037121</v>
      </c>
    </row>
    <row r="30" spans="1:7" ht="15.6" customHeight="1" x14ac:dyDescent="0.25">
      <c r="A30" s="202" t="s">
        <v>179</v>
      </c>
      <c r="B30" s="203">
        <v>807</v>
      </c>
      <c r="C30" s="203">
        <v>862</v>
      </c>
      <c r="D30" s="203">
        <v>4289</v>
      </c>
      <c r="E30" s="203">
        <v>4573</v>
      </c>
      <c r="F30" s="204">
        <v>6.6215901142457483</v>
      </c>
    </row>
    <row r="31" spans="1:7" ht="15.6" customHeight="1" x14ac:dyDescent="0.25">
      <c r="A31" s="202" t="s">
        <v>180</v>
      </c>
      <c r="B31" s="203">
        <v>0</v>
      </c>
      <c r="C31" s="203">
        <v>0</v>
      </c>
      <c r="D31" s="203">
        <v>152</v>
      </c>
      <c r="E31" s="203">
        <v>0</v>
      </c>
      <c r="F31" s="204">
        <v>-100</v>
      </c>
    </row>
    <row r="32" spans="1:7" ht="15.6" customHeight="1" x14ac:dyDescent="0.25">
      <c r="A32" s="202" t="s">
        <v>181</v>
      </c>
      <c r="B32" s="203">
        <v>43961</v>
      </c>
      <c r="C32" s="203">
        <v>44883</v>
      </c>
      <c r="D32" s="203">
        <v>241697</v>
      </c>
      <c r="E32" s="203">
        <v>260793</v>
      </c>
      <c r="F32" s="204">
        <v>7.9008014166497702</v>
      </c>
    </row>
    <row r="33" spans="1:6" ht="15.6" customHeight="1" x14ac:dyDescent="0.25">
      <c r="A33" s="202" t="s">
        <v>182</v>
      </c>
      <c r="B33" s="203">
        <v>995</v>
      </c>
      <c r="C33" s="203">
        <v>2369</v>
      </c>
      <c r="D33" s="203">
        <v>5782</v>
      </c>
      <c r="E33" s="203">
        <v>12883</v>
      </c>
      <c r="F33" s="204">
        <v>122.81217571774469</v>
      </c>
    </row>
    <row r="34" spans="1:6" ht="15.6" customHeight="1" x14ac:dyDescent="0.25">
      <c r="A34" s="202" t="s">
        <v>183</v>
      </c>
      <c r="B34" s="203">
        <v>0</v>
      </c>
      <c r="C34" s="203">
        <v>0</v>
      </c>
      <c r="D34" s="203">
        <v>0</v>
      </c>
      <c r="E34" s="203">
        <v>0</v>
      </c>
      <c r="F34" s="204" t="s">
        <v>156</v>
      </c>
    </row>
    <row r="35" spans="1:6" ht="15.6" customHeight="1" x14ac:dyDescent="0.25">
      <c r="A35" s="170" t="s">
        <v>158</v>
      </c>
      <c r="B35" s="90">
        <f>SUM(B7:B34)</f>
        <v>274673</v>
      </c>
      <c r="C35" s="91">
        <f>SUM(C7:C34)</f>
        <v>263839</v>
      </c>
      <c r="D35" s="192">
        <f>SUM(D7:D34)</f>
        <v>1527785</v>
      </c>
      <c r="E35" s="192">
        <f>SUM(E7:E34)</f>
        <v>1588854</v>
      </c>
      <c r="F35" s="154">
        <f>E35*100/D35-100</f>
        <v>3.9972247403921415</v>
      </c>
    </row>
    <row r="36" spans="1:6" ht="15.6" customHeight="1" x14ac:dyDescent="0.25">
      <c r="A36" s="87" t="s">
        <v>71</v>
      </c>
      <c r="B36" s="86"/>
      <c r="D36" s="27"/>
      <c r="F36" s="37"/>
    </row>
  </sheetData>
  <mergeCells count="3">
    <mergeCell ref="B5:C5"/>
    <mergeCell ref="D5:F5"/>
    <mergeCell ref="A5:A6"/>
  </mergeCells>
  <conditionalFormatting sqref="A7:F34">
    <cfRule type="expression" dxfId="41" priority="2">
      <formula>MOD(ROW(),2)=0</formula>
    </cfRule>
  </conditionalFormatting>
  <conditionalFormatting sqref="F7:F35">
    <cfRule type="expression" dxfId="40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5D3C1F-D362-44E2-90AB-C44F9692946C}">
  <sheetPr codeName="Hoja20">
    <pageSetUpPr fitToPage="1"/>
  </sheetPr>
  <dimension ref="A1:N36"/>
  <sheetViews>
    <sheetView workbookViewId="0"/>
  </sheetViews>
  <sheetFormatPr baseColWidth="10" defaultColWidth="8.85546875" defaultRowHeight="15" x14ac:dyDescent="0.2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14" ht="19.149999999999999" customHeight="1" x14ac:dyDescent="0.35">
      <c r="A1" s="46" t="s">
        <v>73</v>
      </c>
      <c r="E1" s="19"/>
      <c r="H1" s="18"/>
      <c r="I1" s="18"/>
      <c r="J1" s="18"/>
      <c r="K1" s="18"/>
      <c r="L1" s="18"/>
      <c r="M1" s="18"/>
    </row>
    <row r="2" spans="1:14" ht="15.6" customHeight="1" x14ac:dyDescent="0.3">
      <c r="A2" s="153"/>
      <c r="H2" s="17"/>
      <c r="I2" s="17"/>
      <c r="J2" s="17"/>
      <c r="K2" s="17"/>
      <c r="L2" s="17"/>
      <c r="M2" s="17"/>
    </row>
    <row r="3" spans="1:14" ht="15.6" customHeight="1" x14ac:dyDescent="0.3">
      <c r="H3" s="17"/>
      <c r="I3" s="17"/>
      <c r="J3" s="17"/>
      <c r="K3" s="17"/>
      <c r="L3" s="17"/>
      <c r="M3" s="17"/>
    </row>
    <row r="4" spans="1:14" ht="15.6" customHeight="1" x14ac:dyDescent="0.25">
      <c r="A4" s="45" t="s">
        <v>74</v>
      </c>
    </row>
    <row r="5" spans="1:14" ht="15.6" customHeight="1" x14ac:dyDescent="0.25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 x14ac:dyDescent="0.25">
      <c r="A6" s="210"/>
      <c r="B6" s="178">
        <v>2023</v>
      </c>
      <c r="C6" s="178">
        <v>2024</v>
      </c>
      <c r="D6" s="178">
        <v>2023</v>
      </c>
      <c r="E6" s="178">
        <v>2024</v>
      </c>
      <c r="F6" s="168" t="s">
        <v>7</v>
      </c>
      <c r="G6" s="20"/>
    </row>
    <row r="7" spans="1:14" ht="15.6" customHeight="1" x14ac:dyDescent="0.25">
      <c r="A7" s="202" t="s">
        <v>18</v>
      </c>
      <c r="B7" s="203">
        <v>0</v>
      </c>
      <c r="C7" s="203">
        <v>0</v>
      </c>
      <c r="D7" s="203">
        <v>9</v>
      </c>
      <c r="E7" s="203">
        <v>4</v>
      </c>
      <c r="F7" s="204">
        <v>-55.555555555555557</v>
      </c>
      <c r="G7" s="51"/>
    </row>
    <row r="8" spans="1:14" ht="15.6" customHeight="1" x14ac:dyDescent="0.25">
      <c r="A8" s="202" t="s">
        <v>11</v>
      </c>
      <c r="B8" s="203">
        <v>12290</v>
      </c>
      <c r="C8" s="203">
        <v>14986.25</v>
      </c>
      <c r="D8" s="203">
        <v>82779.25</v>
      </c>
      <c r="E8" s="203">
        <v>83583</v>
      </c>
      <c r="F8" s="204">
        <v>0.97095588568390667</v>
      </c>
      <c r="G8" s="20"/>
    </row>
    <row r="9" spans="1:14" ht="15.6" customHeight="1" x14ac:dyDescent="0.25">
      <c r="A9" s="202" t="s">
        <v>8</v>
      </c>
      <c r="B9" s="203">
        <v>1075</v>
      </c>
      <c r="C9" s="203">
        <v>1936.75</v>
      </c>
      <c r="D9" s="203">
        <v>7772</v>
      </c>
      <c r="E9" s="203">
        <v>8222</v>
      </c>
      <c r="F9" s="204">
        <v>5.7900154400411736</v>
      </c>
      <c r="G9" s="20"/>
    </row>
    <row r="10" spans="1:14" ht="15.6" customHeight="1" x14ac:dyDescent="0.25">
      <c r="A10" s="202" t="s">
        <v>10</v>
      </c>
      <c r="B10" s="203">
        <v>0</v>
      </c>
      <c r="C10" s="203">
        <v>0</v>
      </c>
      <c r="D10" s="203">
        <v>0</v>
      </c>
      <c r="E10" s="203">
        <v>0</v>
      </c>
      <c r="F10" s="204" t="s">
        <v>156</v>
      </c>
    </row>
    <row r="11" spans="1:14" ht="15.6" customHeight="1" x14ac:dyDescent="0.25">
      <c r="A11" s="202" t="s">
        <v>9</v>
      </c>
      <c r="B11" s="203">
        <v>399382</v>
      </c>
      <c r="C11" s="203">
        <v>394240</v>
      </c>
      <c r="D11" s="203">
        <v>2333820</v>
      </c>
      <c r="E11" s="203">
        <v>2398610</v>
      </c>
      <c r="F11" s="204">
        <v>2.7761352632165308</v>
      </c>
    </row>
    <row r="12" spans="1:14" ht="15.6" customHeight="1" x14ac:dyDescent="0.25">
      <c r="A12" s="202" t="s">
        <v>6</v>
      </c>
      <c r="B12" s="203">
        <v>17200.25</v>
      </c>
      <c r="C12" s="203">
        <v>18367.25</v>
      </c>
      <c r="D12" s="203">
        <v>97455.25</v>
      </c>
      <c r="E12" s="203">
        <v>108776.5</v>
      </c>
      <c r="F12" s="204">
        <v>11.616870307140969</v>
      </c>
    </row>
    <row r="13" spans="1:14" ht="15.6" customHeight="1" x14ac:dyDescent="0.25">
      <c r="A13" s="202" t="s">
        <v>175</v>
      </c>
      <c r="B13" s="203">
        <v>9360</v>
      </c>
      <c r="C13" s="203">
        <v>7885</v>
      </c>
      <c r="D13" s="203">
        <v>47434</v>
      </c>
      <c r="E13" s="203">
        <v>42219</v>
      </c>
      <c r="F13" s="204">
        <v>-10.9942235527259</v>
      </c>
    </row>
    <row r="14" spans="1:14" ht="15.6" customHeight="1" x14ac:dyDescent="0.25">
      <c r="A14" s="202" t="s">
        <v>153</v>
      </c>
      <c r="B14" s="203">
        <v>281136.5</v>
      </c>
      <c r="C14" s="203">
        <v>354151</v>
      </c>
      <c r="D14" s="203">
        <v>1609204.75</v>
      </c>
      <c r="E14" s="203">
        <v>1992415.5</v>
      </c>
      <c r="F14" s="204">
        <v>23.813672560934211</v>
      </c>
    </row>
    <row r="15" spans="1:14" ht="15.6" customHeight="1" x14ac:dyDescent="0.25">
      <c r="A15" s="202" t="s">
        <v>150</v>
      </c>
      <c r="B15" s="203">
        <v>42177.5</v>
      </c>
      <c r="C15" s="203">
        <v>41329.25</v>
      </c>
      <c r="D15" s="203">
        <v>256562.25</v>
      </c>
      <c r="E15" s="203">
        <v>230982.75</v>
      </c>
      <c r="F15" s="204">
        <v>-9.9700949769500369</v>
      </c>
    </row>
    <row r="16" spans="1:14" ht="15.6" customHeight="1" x14ac:dyDescent="0.5">
      <c r="A16" s="202" t="s">
        <v>149</v>
      </c>
      <c r="B16" s="203">
        <v>4445</v>
      </c>
      <c r="C16" s="203">
        <v>3554.25</v>
      </c>
      <c r="D16" s="203">
        <v>22025.25</v>
      </c>
      <c r="E16" s="203">
        <v>25703.25</v>
      </c>
      <c r="F16" s="204">
        <v>16.699015902203161</v>
      </c>
      <c r="G16" s="15"/>
    </row>
    <row r="17" spans="1:7" ht="15.6" customHeight="1" x14ac:dyDescent="0.35">
      <c r="A17" s="202" t="s">
        <v>155</v>
      </c>
      <c r="B17" s="203">
        <v>7591.75</v>
      </c>
      <c r="C17" s="203">
        <v>9342.5</v>
      </c>
      <c r="D17" s="203">
        <v>42063.75</v>
      </c>
      <c r="E17" s="203">
        <v>40150</v>
      </c>
      <c r="F17" s="204">
        <v>-4.5496419125731791</v>
      </c>
      <c r="G17" s="16"/>
    </row>
    <row r="18" spans="1:7" ht="15.6" customHeight="1" x14ac:dyDescent="0.25">
      <c r="A18" s="202" t="s">
        <v>152</v>
      </c>
      <c r="B18" s="203">
        <v>492</v>
      </c>
      <c r="C18" s="203">
        <v>429</v>
      </c>
      <c r="D18" s="203">
        <v>2840.5</v>
      </c>
      <c r="E18" s="203">
        <v>2758</v>
      </c>
      <c r="F18" s="204">
        <v>-2.904418236226022</v>
      </c>
    </row>
    <row r="19" spans="1:7" ht="15.6" customHeight="1" x14ac:dyDescent="0.25">
      <c r="A19" s="202" t="s">
        <v>148</v>
      </c>
      <c r="B19" s="203">
        <v>2063.75</v>
      </c>
      <c r="C19" s="203">
        <v>1688</v>
      </c>
      <c r="D19" s="203">
        <v>19318</v>
      </c>
      <c r="E19" s="203">
        <v>7345.5</v>
      </c>
      <c r="F19" s="204">
        <v>-61.975877420022769</v>
      </c>
    </row>
    <row r="20" spans="1:7" ht="15.6" customHeight="1" x14ac:dyDescent="0.25">
      <c r="A20" s="202" t="s">
        <v>147</v>
      </c>
      <c r="B20" s="203">
        <v>5418</v>
      </c>
      <c r="C20" s="203">
        <v>5576</v>
      </c>
      <c r="D20" s="203">
        <v>27404</v>
      </c>
      <c r="E20" s="203">
        <v>40308</v>
      </c>
      <c r="F20" s="204">
        <v>47.088016347978403</v>
      </c>
    </row>
    <row r="21" spans="1:7" ht="15.6" customHeight="1" x14ac:dyDescent="0.25">
      <c r="A21" s="202" t="s">
        <v>154</v>
      </c>
      <c r="B21" s="203">
        <v>7558.25</v>
      </c>
      <c r="C21" s="203">
        <v>9958.5</v>
      </c>
      <c r="D21" s="203">
        <v>38517</v>
      </c>
      <c r="E21" s="203">
        <v>54640.75</v>
      </c>
      <c r="F21" s="204">
        <v>41.861385881558789</v>
      </c>
    </row>
    <row r="22" spans="1:7" ht="15.6" customHeight="1" x14ac:dyDescent="0.25">
      <c r="A22" s="202" t="s">
        <v>151</v>
      </c>
      <c r="B22" s="203">
        <v>102839</v>
      </c>
      <c r="C22" s="203">
        <v>114335</v>
      </c>
      <c r="D22" s="203">
        <v>584074</v>
      </c>
      <c r="E22" s="203">
        <v>680393</v>
      </c>
      <c r="F22" s="204">
        <v>16.49088985299808</v>
      </c>
    </row>
    <row r="23" spans="1:7" ht="15.6" customHeight="1" x14ac:dyDescent="0.25">
      <c r="A23" s="202" t="s">
        <v>171</v>
      </c>
      <c r="B23" s="203">
        <v>5949</v>
      </c>
      <c r="C23" s="203">
        <v>21791.25</v>
      </c>
      <c r="D23" s="203">
        <v>23197.5</v>
      </c>
      <c r="E23" s="203">
        <v>98437.25</v>
      </c>
      <c r="F23" s="204">
        <v>324.34421812695331</v>
      </c>
    </row>
    <row r="24" spans="1:7" ht="15.6" customHeight="1" x14ac:dyDescent="0.25">
      <c r="A24" s="202" t="s">
        <v>146</v>
      </c>
      <c r="B24" s="203">
        <v>4007.5</v>
      </c>
      <c r="C24" s="203">
        <v>3812.25</v>
      </c>
      <c r="D24" s="203">
        <v>22697.25</v>
      </c>
      <c r="E24" s="203">
        <v>22661.25</v>
      </c>
      <c r="F24" s="204">
        <v>-0.15860952318011809</v>
      </c>
    </row>
    <row r="25" spans="1:7" ht="15.6" customHeight="1" x14ac:dyDescent="0.25">
      <c r="A25" s="202" t="s">
        <v>145</v>
      </c>
      <c r="B25" s="203">
        <v>602.5</v>
      </c>
      <c r="C25" s="203">
        <v>470.25</v>
      </c>
      <c r="D25" s="203">
        <v>3236.5</v>
      </c>
      <c r="E25" s="203">
        <v>2857.75</v>
      </c>
      <c r="F25" s="204">
        <v>-11.70245635717596</v>
      </c>
    </row>
    <row r="26" spans="1:7" ht="15.6" customHeight="1" x14ac:dyDescent="0.25">
      <c r="A26" s="202" t="s">
        <v>157</v>
      </c>
      <c r="B26" s="203">
        <v>42</v>
      </c>
      <c r="C26" s="203">
        <v>56</v>
      </c>
      <c r="D26" s="203">
        <v>460</v>
      </c>
      <c r="E26" s="203">
        <v>239.5</v>
      </c>
      <c r="F26" s="204">
        <v>-47.934782608695649</v>
      </c>
    </row>
    <row r="27" spans="1:7" ht="15.6" customHeight="1" x14ac:dyDescent="0.25">
      <c r="A27" s="202" t="s">
        <v>173</v>
      </c>
      <c r="B27" s="203">
        <v>0</v>
      </c>
      <c r="C27" s="203">
        <v>0</v>
      </c>
      <c r="D27" s="203">
        <v>0</v>
      </c>
      <c r="E27" s="203">
        <v>0</v>
      </c>
      <c r="F27" s="204" t="s">
        <v>156</v>
      </c>
    </row>
    <row r="28" spans="1:7" ht="15.6" customHeight="1" x14ac:dyDescent="0.25">
      <c r="A28" s="202" t="s">
        <v>177</v>
      </c>
      <c r="B28" s="203">
        <v>39348</v>
      </c>
      <c r="C28" s="203">
        <v>38324</v>
      </c>
      <c r="D28" s="203">
        <v>254885</v>
      </c>
      <c r="E28" s="203">
        <v>262381</v>
      </c>
      <c r="F28" s="204">
        <v>2.9409341467720789</v>
      </c>
    </row>
    <row r="29" spans="1:7" ht="15.6" customHeight="1" x14ac:dyDescent="0.25">
      <c r="A29" s="202" t="s">
        <v>178</v>
      </c>
      <c r="B29" s="203">
        <v>4706.25</v>
      </c>
      <c r="C29" s="203">
        <v>13905</v>
      </c>
      <c r="D29" s="203">
        <v>20691.25</v>
      </c>
      <c r="E29" s="203">
        <v>71585</v>
      </c>
      <c r="F29" s="204">
        <v>245.96749833866971</v>
      </c>
    </row>
    <row r="30" spans="1:7" ht="15.6" customHeight="1" x14ac:dyDescent="0.25">
      <c r="A30" s="202" t="s">
        <v>179</v>
      </c>
      <c r="B30" s="203">
        <v>12421.5</v>
      </c>
      <c r="C30" s="203">
        <v>11651.75</v>
      </c>
      <c r="D30" s="203">
        <v>71355.5</v>
      </c>
      <c r="E30" s="203">
        <v>74274.25</v>
      </c>
      <c r="F30" s="204">
        <v>4.0904345145083454</v>
      </c>
    </row>
    <row r="31" spans="1:7" ht="15.6" customHeight="1" x14ac:dyDescent="0.25">
      <c r="A31" s="202" t="s">
        <v>180</v>
      </c>
      <c r="B31" s="203">
        <v>3885</v>
      </c>
      <c r="C31" s="203">
        <v>1214</v>
      </c>
      <c r="D31" s="203">
        <v>23819.5</v>
      </c>
      <c r="E31" s="203">
        <v>6933</v>
      </c>
      <c r="F31" s="204">
        <v>-70.893595583450534</v>
      </c>
    </row>
    <row r="32" spans="1:7" ht="15.6" customHeight="1" x14ac:dyDescent="0.25">
      <c r="A32" s="202" t="s">
        <v>181</v>
      </c>
      <c r="B32" s="203">
        <v>397389</v>
      </c>
      <c r="C32" s="203">
        <v>498961</v>
      </c>
      <c r="D32" s="203">
        <v>2374691</v>
      </c>
      <c r="E32" s="203">
        <v>2726497</v>
      </c>
      <c r="F32" s="204">
        <v>14.814811695500589</v>
      </c>
    </row>
    <row r="33" spans="1:6" ht="15.6" customHeight="1" x14ac:dyDescent="0.25">
      <c r="A33" s="202" t="s">
        <v>182</v>
      </c>
      <c r="B33" s="203">
        <v>19325</v>
      </c>
      <c r="C33" s="203">
        <v>29593</v>
      </c>
      <c r="D33" s="203">
        <v>110874</v>
      </c>
      <c r="E33" s="203">
        <v>142609</v>
      </c>
      <c r="F33" s="204">
        <v>28.622580586972589</v>
      </c>
    </row>
    <row r="34" spans="1:6" ht="15.6" customHeight="1" x14ac:dyDescent="0.25">
      <c r="A34" s="202" t="s">
        <v>183</v>
      </c>
      <c r="B34" s="203">
        <v>2143.5</v>
      </c>
      <c r="C34" s="203">
        <v>2462.25</v>
      </c>
      <c r="D34" s="203">
        <v>14085.75</v>
      </c>
      <c r="E34" s="203">
        <v>16752.75</v>
      </c>
      <c r="F34" s="204">
        <v>18.9340290719344</v>
      </c>
    </row>
    <row r="35" spans="1:6" ht="15.6" customHeight="1" x14ac:dyDescent="0.25">
      <c r="A35" s="170" t="s">
        <v>158</v>
      </c>
      <c r="B35" s="90">
        <f>SUM(B7:B34)</f>
        <v>1382848.25</v>
      </c>
      <c r="C35" s="91">
        <f>SUM(C7:C34)</f>
        <v>1600019.5</v>
      </c>
      <c r="D35" s="90">
        <f>SUM(D7:D34)</f>
        <v>8091272.25</v>
      </c>
      <c r="E35" s="192">
        <f>SUM(E7:E34)</f>
        <v>9141339</v>
      </c>
      <c r="F35" s="154">
        <f>E35*100/D35-100</f>
        <v>12.977770584842204</v>
      </c>
    </row>
    <row r="36" spans="1:6" ht="15.6" customHeight="1" x14ac:dyDescent="0.25">
      <c r="A36" s="87" t="s">
        <v>58</v>
      </c>
      <c r="B36" s="86"/>
      <c r="D36" s="86"/>
      <c r="F36" s="37"/>
    </row>
  </sheetData>
  <mergeCells count="3">
    <mergeCell ref="B5:C5"/>
    <mergeCell ref="D5:F5"/>
    <mergeCell ref="A5:A6"/>
  </mergeCells>
  <conditionalFormatting sqref="A7:F34">
    <cfRule type="expression" dxfId="39" priority="2">
      <formula>MOD(ROW(),2)=0</formula>
    </cfRule>
  </conditionalFormatting>
  <conditionalFormatting sqref="F7:F35">
    <cfRule type="expression" dxfId="38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E55862-2C2B-4C72-8225-9502241C678A}">
  <sheetPr codeName="Hoja21">
    <pageSetUpPr fitToPage="1"/>
  </sheetPr>
  <dimension ref="A1:N36"/>
  <sheetViews>
    <sheetView workbookViewId="0"/>
  </sheetViews>
  <sheetFormatPr baseColWidth="10" defaultColWidth="8.85546875" defaultRowHeight="15" x14ac:dyDescent="0.2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14" ht="19.149999999999999" customHeight="1" x14ac:dyDescent="0.35">
      <c r="A1" s="46" t="s">
        <v>75</v>
      </c>
      <c r="E1" s="19"/>
      <c r="H1" s="18"/>
      <c r="I1" s="18"/>
      <c r="J1" s="18"/>
      <c r="K1" s="18"/>
      <c r="L1" s="18"/>
      <c r="M1" s="18"/>
    </row>
    <row r="2" spans="1:14" ht="15.6" customHeight="1" x14ac:dyDescent="0.3">
      <c r="A2" s="153"/>
      <c r="H2" s="17"/>
      <c r="I2" s="17"/>
      <c r="J2" s="17"/>
      <c r="K2" s="17"/>
      <c r="L2" s="17"/>
      <c r="M2" s="17"/>
    </row>
    <row r="3" spans="1:14" ht="15.6" customHeight="1" x14ac:dyDescent="0.3">
      <c r="H3" s="17"/>
      <c r="I3" s="17"/>
      <c r="J3" s="17"/>
      <c r="K3" s="17"/>
      <c r="L3" s="17"/>
      <c r="M3" s="17"/>
    </row>
    <row r="4" spans="1:14" ht="15.6" customHeight="1" x14ac:dyDescent="0.25">
      <c r="A4" s="45" t="s">
        <v>74</v>
      </c>
    </row>
    <row r="5" spans="1:14" ht="15.6" customHeight="1" x14ac:dyDescent="0.25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 x14ac:dyDescent="0.25">
      <c r="A6" s="210"/>
      <c r="B6" s="178">
        <v>2023</v>
      </c>
      <c r="C6" s="178">
        <v>2024</v>
      </c>
      <c r="D6" s="178">
        <v>2023</v>
      </c>
      <c r="E6" s="178">
        <v>2024</v>
      </c>
      <c r="F6" s="168" t="s">
        <v>7</v>
      </c>
      <c r="G6" s="20"/>
    </row>
    <row r="7" spans="1:14" ht="15.6" customHeight="1" x14ac:dyDescent="0.25">
      <c r="A7" s="202" t="s">
        <v>18</v>
      </c>
      <c r="B7" s="203">
        <v>0</v>
      </c>
      <c r="C7" s="203">
        <v>0</v>
      </c>
      <c r="D7" s="203">
        <v>0</v>
      </c>
      <c r="E7" s="203">
        <v>0</v>
      </c>
      <c r="F7" s="204" t="s">
        <v>156</v>
      </c>
      <c r="G7" s="51"/>
    </row>
    <row r="8" spans="1:14" ht="15.6" customHeight="1" x14ac:dyDescent="0.25">
      <c r="A8" s="202" t="s">
        <v>11</v>
      </c>
      <c r="B8" s="203">
        <v>441</v>
      </c>
      <c r="C8" s="203">
        <v>0</v>
      </c>
      <c r="D8" s="203">
        <v>1406.5</v>
      </c>
      <c r="E8" s="203">
        <v>941.5</v>
      </c>
      <c r="F8" s="204">
        <v>-33.060789193032349</v>
      </c>
      <c r="G8" s="20"/>
    </row>
    <row r="9" spans="1:14" ht="15.6" customHeight="1" x14ac:dyDescent="0.25">
      <c r="A9" s="202" t="s">
        <v>8</v>
      </c>
      <c r="B9" s="203">
        <v>0</v>
      </c>
      <c r="C9" s="203">
        <v>0</v>
      </c>
      <c r="D9" s="203">
        <v>17</v>
      </c>
      <c r="E9" s="203">
        <v>0</v>
      </c>
      <c r="F9" s="204">
        <v>-100</v>
      </c>
      <c r="G9" s="20"/>
    </row>
    <row r="10" spans="1:14" ht="15.6" customHeight="1" x14ac:dyDescent="0.25">
      <c r="A10" s="202" t="s">
        <v>10</v>
      </c>
      <c r="B10" s="203">
        <v>0</v>
      </c>
      <c r="C10" s="203">
        <v>0</v>
      </c>
      <c r="D10" s="203">
        <v>0</v>
      </c>
      <c r="E10" s="203">
        <v>0</v>
      </c>
      <c r="F10" s="204" t="s">
        <v>156</v>
      </c>
    </row>
    <row r="11" spans="1:14" ht="15.6" customHeight="1" x14ac:dyDescent="0.25">
      <c r="A11" s="202" t="s">
        <v>9</v>
      </c>
      <c r="B11" s="203">
        <v>328895</v>
      </c>
      <c r="C11" s="203">
        <v>339923</v>
      </c>
      <c r="D11" s="203">
        <v>1942449</v>
      </c>
      <c r="E11" s="203">
        <v>2056604</v>
      </c>
      <c r="F11" s="204">
        <v>5.8768595726322843</v>
      </c>
    </row>
    <row r="12" spans="1:14" ht="15.6" customHeight="1" x14ac:dyDescent="0.25">
      <c r="A12" s="202" t="s">
        <v>6</v>
      </c>
      <c r="B12" s="203">
        <v>1221.75</v>
      </c>
      <c r="C12" s="203">
        <v>2123.25</v>
      </c>
      <c r="D12" s="203">
        <v>9579.5</v>
      </c>
      <c r="E12" s="203">
        <v>11291.5</v>
      </c>
      <c r="F12" s="204">
        <v>17.871496424656829</v>
      </c>
    </row>
    <row r="13" spans="1:14" ht="15.6" customHeight="1" x14ac:dyDescent="0.25">
      <c r="A13" s="202" t="s">
        <v>175</v>
      </c>
      <c r="B13" s="203">
        <v>0</v>
      </c>
      <c r="C13" s="203">
        <v>0</v>
      </c>
      <c r="D13" s="203">
        <v>4</v>
      </c>
      <c r="E13" s="203">
        <v>6</v>
      </c>
      <c r="F13" s="204">
        <v>50</v>
      </c>
    </row>
    <row r="14" spans="1:14" ht="15.6" customHeight="1" x14ac:dyDescent="0.25">
      <c r="A14" s="202" t="s">
        <v>153</v>
      </c>
      <c r="B14" s="203">
        <v>107541</v>
      </c>
      <c r="C14" s="203">
        <v>178147</v>
      </c>
      <c r="D14" s="203">
        <v>634649</v>
      </c>
      <c r="E14" s="203">
        <v>955837.5</v>
      </c>
      <c r="F14" s="204">
        <v>50.608840477177147</v>
      </c>
    </row>
    <row r="15" spans="1:14" ht="15.6" customHeight="1" x14ac:dyDescent="0.25">
      <c r="A15" s="202" t="s">
        <v>150</v>
      </c>
      <c r="B15" s="203">
        <v>400.75</v>
      </c>
      <c r="C15" s="203">
        <v>988.5</v>
      </c>
      <c r="D15" s="203">
        <v>2205.75</v>
      </c>
      <c r="E15" s="203">
        <v>3505.5</v>
      </c>
      <c r="F15" s="204">
        <v>58.925535532131931</v>
      </c>
    </row>
    <row r="16" spans="1:14" ht="15.6" customHeight="1" x14ac:dyDescent="0.5">
      <c r="A16" s="202" t="s">
        <v>149</v>
      </c>
      <c r="B16" s="203">
        <v>0</v>
      </c>
      <c r="C16" s="203">
        <v>0</v>
      </c>
      <c r="D16" s="203">
        <v>50</v>
      </c>
      <c r="E16" s="203">
        <v>0</v>
      </c>
      <c r="F16" s="204">
        <v>-100</v>
      </c>
      <c r="G16" s="15"/>
    </row>
    <row r="17" spans="1:7" ht="15.6" customHeight="1" x14ac:dyDescent="0.35">
      <c r="A17" s="202" t="s">
        <v>155</v>
      </c>
      <c r="B17" s="203">
        <v>72</v>
      </c>
      <c r="C17" s="203">
        <v>222</v>
      </c>
      <c r="D17" s="203">
        <v>1035</v>
      </c>
      <c r="E17" s="203">
        <v>1002</v>
      </c>
      <c r="F17" s="204">
        <v>-3.1884057971014532</v>
      </c>
      <c r="G17" s="16"/>
    </row>
    <row r="18" spans="1:7" ht="15.6" customHeight="1" x14ac:dyDescent="0.25">
      <c r="A18" s="202" t="s">
        <v>152</v>
      </c>
      <c r="B18" s="203">
        <v>0</v>
      </c>
      <c r="C18" s="203">
        <v>0</v>
      </c>
      <c r="D18" s="203">
        <v>0</v>
      </c>
      <c r="E18" s="203">
        <v>0</v>
      </c>
      <c r="F18" s="204" t="s">
        <v>156</v>
      </c>
    </row>
    <row r="19" spans="1:7" ht="15.6" customHeight="1" x14ac:dyDescent="0.25">
      <c r="A19" s="202" t="s">
        <v>148</v>
      </c>
      <c r="B19" s="203">
        <v>0</v>
      </c>
      <c r="C19" s="203">
        <v>64.25</v>
      </c>
      <c r="D19" s="203">
        <v>0</v>
      </c>
      <c r="E19" s="203">
        <v>228.5</v>
      </c>
      <c r="F19" s="204" t="s">
        <v>156</v>
      </c>
    </row>
    <row r="20" spans="1:7" ht="15.6" customHeight="1" x14ac:dyDescent="0.25">
      <c r="A20" s="202" t="s">
        <v>147</v>
      </c>
      <c r="B20" s="203">
        <v>59</v>
      </c>
      <c r="C20" s="203">
        <v>16</v>
      </c>
      <c r="D20" s="203">
        <v>217</v>
      </c>
      <c r="E20" s="203">
        <v>29</v>
      </c>
      <c r="F20" s="204">
        <v>-86.635944700460826</v>
      </c>
    </row>
    <row r="21" spans="1:7" ht="15.6" customHeight="1" x14ac:dyDescent="0.25">
      <c r="A21" s="202" t="s">
        <v>154</v>
      </c>
      <c r="B21" s="203">
        <v>97.5</v>
      </c>
      <c r="C21" s="203">
        <v>1110.5</v>
      </c>
      <c r="D21" s="203">
        <v>98.5</v>
      </c>
      <c r="E21" s="203">
        <v>6886.75</v>
      </c>
      <c r="F21" s="204">
        <v>6891.6243654822338</v>
      </c>
    </row>
    <row r="22" spans="1:7" ht="15.6" customHeight="1" x14ac:dyDescent="0.25">
      <c r="A22" s="202" t="s">
        <v>151</v>
      </c>
      <c r="B22" s="203">
        <v>55794</v>
      </c>
      <c r="C22" s="203">
        <v>67198</v>
      </c>
      <c r="D22" s="203">
        <v>299505</v>
      </c>
      <c r="E22" s="203">
        <v>386735</v>
      </c>
      <c r="F22" s="204">
        <v>29.124722458723561</v>
      </c>
    </row>
    <row r="23" spans="1:7" ht="15.6" customHeight="1" x14ac:dyDescent="0.25">
      <c r="A23" s="202" t="s">
        <v>171</v>
      </c>
      <c r="B23" s="203">
        <v>2419</v>
      </c>
      <c r="C23" s="203">
        <v>19157.25</v>
      </c>
      <c r="D23" s="203">
        <v>9053</v>
      </c>
      <c r="E23" s="203">
        <v>85617</v>
      </c>
      <c r="F23" s="204">
        <v>845.73069700651718</v>
      </c>
    </row>
    <row r="24" spans="1:7" ht="15.6" customHeight="1" x14ac:dyDescent="0.25">
      <c r="A24" s="202" t="s">
        <v>146</v>
      </c>
      <c r="B24" s="203">
        <v>2</v>
      </c>
      <c r="C24" s="203">
        <v>0</v>
      </c>
      <c r="D24" s="203">
        <v>284</v>
      </c>
      <c r="E24" s="203">
        <v>12</v>
      </c>
      <c r="F24" s="204">
        <v>-95.774647887323937</v>
      </c>
    </row>
    <row r="25" spans="1:7" ht="15.6" customHeight="1" x14ac:dyDescent="0.25">
      <c r="A25" s="202" t="s">
        <v>145</v>
      </c>
      <c r="B25" s="203">
        <v>0</v>
      </c>
      <c r="C25" s="203">
        <v>0</v>
      </c>
      <c r="D25" s="203">
        <v>0</v>
      </c>
      <c r="E25" s="203">
        <v>0</v>
      </c>
      <c r="F25" s="204" t="s">
        <v>156</v>
      </c>
    </row>
    <row r="26" spans="1:7" ht="15.6" customHeight="1" x14ac:dyDescent="0.25">
      <c r="A26" s="202" t="s">
        <v>157</v>
      </c>
      <c r="B26" s="203">
        <v>0</v>
      </c>
      <c r="C26" s="203">
        <v>0</v>
      </c>
      <c r="D26" s="203">
        <v>0</v>
      </c>
      <c r="E26" s="203">
        <v>0</v>
      </c>
      <c r="F26" s="204" t="s">
        <v>156</v>
      </c>
    </row>
    <row r="27" spans="1:7" ht="15.6" customHeight="1" x14ac:dyDescent="0.25">
      <c r="A27" s="202" t="s">
        <v>173</v>
      </c>
      <c r="B27" s="203">
        <v>0</v>
      </c>
      <c r="C27" s="203">
        <v>0</v>
      </c>
      <c r="D27" s="203">
        <v>0</v>
      </c>
      <c r="E27" s="203">
        <v>0</v>
      </c>
      <c r="F27" s="204" t="s">
        <v>156</v>
      </c>
    </row>
    <row r="28" spans="1:7" ht="15.6" customHeight="1" x14ac:dyDescent="0.25">
      <c r="A28" s="202" t="s">
        <v>177</v>
      </c>
      <c r="B28" s="203">
        <v>4332</v>
      </c>
      <c r="C28" s="203">
        <v>3682</v>
      </c>
      <c r="D28" s="203">
        <v>45677</v>
      </c>
      <c r="E28" s="203">
        <v>41874</v>
      </c>
      <c r="F28" s="204">
        <v>-8.325853274076664</v>
      </c>
    </row>
    <row r="29" spans="1:7" ht="15.6" customHeight="1" x14ac:dyDescent="0.25">
      <c r="A29" s="202" t="s">
        <v>178</v>
      </c>
      <c r="B29" s="203">
        <v>0</v>
      </c>
      <c r="C29" s="203">
        <v>2375.75</v>
      </c>
      <c r="D29" s="203">
        <v>0</v>
      </c>
      <c r="E29" s="203">
        <v>12559.75</v>
      </c>
      <c r="F29" s="204" t="s">
        <v>156</v>
      </c>
    </row>
    <row r="30" spans="1:7" ht="15.6" customHeight="1" x14ac:dyDescent="0.25">
      <c r="A30" s="202" t="s">
        <v>179</v>
      </c>
      <c r="B30" s="203">
        <v>0</v>
      </c>
      <c r="C30" s="203">
        <v>0</v>
      </c>
      <c r="D30" s="203">
        <v>0</v>
      </c>
      <c r="E30" s="203">
        <v>0</v>
      </c>
      <c r="F30" s="204" t="s">
        <v>156</v>
      </c>
    </row>
    <row r="31" spans="1:7" ht="15.6" customHeight="1" x14ac:dyDescent="0.25">
      <c r="A31" s="202" t="s">
        <v>180</v>
      </c>
      <c r="B31" s="203">
        <v>232</v>
      </c>
      <c r="C31" s="203">
        <v>74</v>
      </c>
      <c r="D31" s="203">
        <v>1979.5</v>
      </c>
      <c r="E31" s="203">
        <v>356</v>
      </c>
      <c r="F31" s="204">
        <v>-82.015660520333412</v>
      </c>
    </row>
    <row r="32" spans="1:7" ht="15.6" customHeight="1" x14ac:dyDescent="0.25">
      <c r="A32" s="202" t="s">
        <v>181</v>
      </c>
      <c r="B32" s="203">
        <v>200480</v>
      </c>
      <c r="C32" s="203">
        <v>260541</v>
      </c>
      <c r="D32" s="203">
        <v>1169010</v>
      </c>
      <c r="E32" s="203">
        <v>1384891</v>
      </c>
      <c r="F32" s="204">
        <v>18.466993438892739</v>
      </c>
    </row>
    <row r="33" spans="1:6" ht="15.6" customHeight="1" x14ac:dyDescent="0.25">
      <c r="A33" s="202" t="s">
        <v>182</v>
      </c>
      <c r="B33" s="203">
        <v>1270</v>
      </c>
      <c r="C33" s="203">
        <v>3777</v>
      </c>
      <c r="D33" s="203">
        <v>8567</v>
      </c>
      <c r="E33" s="203">
        <v>18975</v>
      </c>
      <c r="F33" s="204">
        <v>121.4894362087078</v>
      </c>
    </row>
    <row r="34" spans="1:6" ht="15.6" customHeight="1" x14ac:dyDescent="0.25">
      <c r="A34" s="202" t="s">
        <v>183</v>
      </c>
      <c r="B34" s="203">
        <v>0</v>
      </c>
      <c r="C34" s="203">
        <v>0</v>
      </c>
      <c r="D34" s="203">
        <v>12</v>
      </c>
      <c r="E34" s="203">
        <v>175.75</v>
      </c>
      <c r="F34" s="204">
        <v>1364.583333333333</v>
      </c>
    </row>
    <row r="35" spans="1:6" ht="15.6" customHeight="1" x14ac:dyDescent="0.25">
      <c r="A35" s="170" t="s">
        <v>158</v>
      </c>
      <c r="B35" s="90">
        <f>SUM(B7:B34)</f>
        <v>703257</v>
      </c>
      <c r="C35" s="91">
        <f>SUM(C7:C34)</f>
        <v>879399.5</v>
      </c>
      <c r="D35" s="192">
        <f>SUM(D7:D34)</f>
        <v>4125798.75</v>
      </c>
      <c r="E35" s="92">
        <f>SUM(E7:E34)</f>
        <v>4967527.75</v>
      </c>
      <c r="F35" s="154">
        <f>E35*100/D35-100</f>
        <v>20.401601023316999</v>
      </c>
    </row>
    <row r="36" spans="1:6" ht="15.6" customHeight="1" x14ac:dyDescent="0.25">
      <c r="A36" s="87" t="s">
        <v>67</v>
      </c>
      <c r="B36" s="86"/>
      <c r="D36" s="27"/>
      <c r="E36" s="37"/>
      <c r="F36" s="37"/>
    </row>
  </sheetData>
  <mergeCells count="3">
    <mergeCell ref="B5:C5"/>
    <mergeCell ref="D5:F5"/>
    <mergeCell ref="A5:A6"/>
  </mergeCells>
  <conditionalFormatting sqref="A7:F34">
    <cfRule type="expression" dxfId="37" priority="2">
      <formula>MOD(ROW(),2)=0</formula>
    </cfRule>
  </conditionalFormatting>
  <conditionalFormatting sqref="F7:F35">
    <cfRule type="expression" dxfId="36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9813A1-94EA-48C5-BAB3-83A0946C59E9}">
  <sheetPr codeName="Hoja22">
    <pageSetUpPr fitToPage="1"/>
  </sheetPr>
  <dimension ref="A1:N36"/>
  <sheetViews>
    <sheetView workbookViewId="0"/>
  </sheetViews>
  <sheetFormatPr baseColWidth="10" defaultColWidth="8.85546875" defaultRowHeight="15" x14ac:dyDescent="0.2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14" ht="19.149999999999999" customHeight="1" x14ac:dyDescent="0.35">
      <c r="A1" s="46" t="s">
        <v>91</v>
      </c>
      <c r="E1" s="19"/>
      <c r="H1" s="18"/>
      <c r="I1" s="18"/>
      <c r="J1" s="18"/>
      <c r="K1" s="18"/>
      <c r="L1" s="18"/>
      <c r="M1" s="18"/>
    </row>
    <row r="2" spans="1:14" ht="15.6" customHeight="1" x14ac:dyDescent="0.3">
      <c r="A2" s="153"/>
      <c r="H2" s="17"/>
      <c r="I2" s="17"/>
      <c r="J2" s="17"/>
      <c r="K2" s="17"/>
      <c r="L2" s="17"/>
      <c r="M2" s="17"/>
    </row>
    <row r="3" spans="1:14" ht="15.6" customHeight="1" x14ac:dyDescent="0.3">
      <c r="H3" s="17"/>
      <c r="I3" s="17"/>
      <c r="J3" s="17"/>
      <c r="K3" s="17"/>
      <c r="L3" s="17"/>
      <c r="M3" s="17"/>
    </row>
    <row r="4" spans="1:14" ht="15.6" customHeight="1" x14ac:dyDescent="0.25">
      <c r="A4" s="45" t="s">
        <v>74</v>
      </c>
    </row>
    <row r="5" spans="1:14" ht="15.6" customHeight="1" x14ac:dyDescent="0.25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 x14ac:dyDescent="0.25">
      <c r="A6" s="210"/>
      <c r="B6" s="178">
        <v>2023</v>
      </c>
      <c r="C6" s="178">
        <v>2024</v>
      </c>
      <c r="D6" s="178">
        <v>2023</v>
      </c>
      <c r="E6" s="178">
        <v>2024</v>
      </c>
      <c r="F6" s="168" t="s">
        <v>7</v>
      </c>
      <c r="G6" s="20"/>
    </row>
    <row r="7" spans="1:14" ht="15.6" customHeight="1" x14ac:dyDescent="0.25">
      <c r="A7" s="202" t="s">
        <v>18</v>
      </c>
      <c r="B7" s="203">
        <v>0</v>
      </c>
      <c r="C7" s="203">
        <v>0</v>
      </c>
      <c r="D7" s="203">
        <v>0</v>
      </c>
      <c r="E7" s="203">
        <v>0</v>
      </c>
      <c r="F7" s="204" t="s">
        <v>156</v>
      </c>
      <c r="G7" s="27"/>
    </row>
    <row r="8" spans="1:14" ht="15.6" customHeight="1" x14ac:dyDescent="0.25">
      <c r="A8" s="202" t="s">
        <v>11</v>
      </c>
      <c r="B8" s="203">
        <v>9975.75</v>
      </c>
      <c r="C8" s="203">
        <v>13134.5</v>
      </c>
      <c r="D8" s="203">
        <v>71003.75</v>
      </c>
      <c r="E8" s="203">
        <v>71911.75</v>
      </c>
      <c r="F8" s="204">
        <v>1.2788056968822019</v>
      </c>
      <c r="G8" s="20"/>
    </row>
    <row r="9" spans="1:14" ht="15.6" customHeight="1" x14ac:dyDescent="0.25">
      <c r="A9" s="202" t="s">
        <v>8</v>
      </c>
      <c r="B9" s="203">
        <v>321.5</v>
      </c>
      <c r="C9" s="203">
        <v>601.25</v>
      </c>
      <c r="D9" s="203">
        <v>4053.5</v>
      </c>
      <c r="E9" s="203">
        <v>2313</v>
      </c>
      <c r="F9" s="204">
        <v>-42.938201554212412</v>
      </c>
      <c r="G9" s="20"/>
    </row>
    <row r="10" spans="1:14" ht="15.6" customHeight="1" x14ac:dyDescent="0.25">
      <c r="A10" s="202" t="s">
        <v>10</v>
      </c>
      <c r="B10" s="203">
        <v>0</v>
      </c>
      <c r="C10" s="203">
        <v>0</v>
      </c>
      <c r="D10" s="203">
        <v>0</v>
      </c>
      <c r="E10" s="203">
        <v>0</v>
      </c>
      <c r="F10" s="204" t="s">
        <v>156</v>
      </c>
    </row>
    <row r="11" spans="1:14" ht="15.6" customHeight="1" x14ac:dyDescent="0.25">
      <c r="A11" s="202" t="s">
        <v>9</v>
      </c>
      <c r="B11" s="203">
        <v>1</v>
      </c>
      <c r="C11" s="203">
        <v>2</v>
      </c>
      <c r="D11" s="203">
        <v>13</v>
      </c>
      <c r="E11" s="203">
        <v>36</v>
      </c>
      <c r="F11" s="204">
        <v>176.92307692307691</v>
      </c>
    </row>
    <row r="12" spans="1:14" ht="15.6" customHeight="1" x14ac:dyDescent="0.25">
      <c r="A12" s="202" t="s">
        <v>6</v>
      </c>
      <c r="B12" s="203">
        <v>12833</v>
      </c>
      <c r="C12" s="203">
        <v>13281.75</v>
      </c>
      <c r="D12" s="203">
        <v>73755.25</v>
      </c>
      <c r="E12" s="203">
        <v>81019.5</v>
      </c>
      <c r="F12" s="204">
        <v>9.8491293840099559</v>
      </c>
    </row>
    <row r="13" spans="1:14" ht="15.6" customHeight="1" x14ac:dyDescent="0.25">
      <c r="A13" s="202" t="s">
        <v>175</v>
      </c>
      <c r="B13" s="203">
        <v>9360</v>
      </c>
      <c r="C13" s="203">
        <v>7881</v>
      </c>
      <c r="D13" s="203">
        <v>47426</v>
      </c>
      <c r="E13" s="203">
        <v>42197</v>
      </c>
      <c r="F13" s="204">
        <v>-11.025597773373249</v>
      </c>
    </row>
    <row r="14" spans="1:14" ht="15.6" customHeight="1" x14ac:dyDescent="0.25">
      <c r="A14" s="202" t="s">
        <v>153</v>
      </c>
      <c r="B14" s="203">
        <v>20023.5</v>
      </c>
      <c r="C14" s="203">
        <v>21194</v>
      </c>
      <c r="D14" s="203">
        <v>110135.25</v>
      </c>
      <c r="E14" s="203">
        <v>121579</v>
      </c>
      <c r="F14" s="204">
        <v>10.390633334922279</v>
      </c>
    </row>
    <row r="15" spans="1:14" ht="15.6" customHeight="1" x14ac:dyDescent="0.25">
      <c r="A15" s="202" t="s">
        <v>150</v>
      </c>
      <c r="B15" s="203">
        <v>2501</v>
      </c>
      <c r="C15" s="203">
        <v>2183.25</v>
      </c>
      <c r="D15" s="203">
        <v>20437.5</v>
      </c>
      <c r="E15" s="203">
        <v>9928.75</v>
      </c>
      <c r="F15" s="204">
        <v>-51.418960244648318</v>
      </c>
    </row>
    <row r="16" spans="1:14" ht="15.6" customHeight="1" x14ac:dyDescent="0.5">
      <c r="A16" s="202" t="s">
        <v>149</v>
      </c>
      <c r="B16" s="203">
        <v>549</v>
      </c>
      <c r="C16" s="203">
        <v>530</v>
      </c>
      <c r="D16" s="203">
        <v>4341.25</v>
      </c>
      <c r="E16" s="203">
        <v>6802</v>
      </c>
      <c r="F16" s="204">
        <v>56.682983011805362</v>
      </c>
      <c r="G16" s="15"/>
    </row>
    <row r="17" spans="1:7" ht="15.6" customHeight="1" x14ac:dyDescent="0.35">
      <c r="A17" s="202" t="s">
        <v>155</v>
      </c>
      <c r="B17" s="203">
        <v>639.75</v>
      </c>
      <c r="C17" s="203">
        <v>370.5</v>
      </c>
      <c r="D17" s="203">
        <v>3248.75</v>
      </c>
      <c r="E17" s="203">
        <v>3262.5</v>
      </c>
      <c r="F17" s="204">
        <v>0.42323970757983892</v>
      </c>
      <c r="G17" s="16"/>
    </row>
    <row r="18" spans="1:7" ht="15.6" customHeight="1" x14ac:dyDescent="0.25">
      <c r="A18" s="202" t="s">
        <v>152</v>
      </c>
      <c r="B18" s="203">
        <v>489</v>
      </c>
      <c r="C18" s="203">
        <v>420</v>
      </c>
      <c r="D18" s="203">
        <v>2782.5</v>
      </c>
      <c r="E18" s="203">
        <v>2658</v>
      </c>
      <c r="F18" s="204">
        <v>-4.474393530997304</v>
      </c>
    </row>
    <row r="19" spans="1:7" ht="15.6" customHeight="1" x14ac:dyDescent="0.25">
      <c r="A19" s="202" t="s">
        <v>148</v>
      </c>
      <c r="B19" s="203">
        <v>309</v>
      </c>
      <c r="C19" s="203">
        <v>317</v>
      </c>
      <c r="D19" s="203">
        <v>4933.25</v>
      </c>
      <c r="E19" s="203">
        <v>1022</v>
      </c>
      <c r="F19" s="204">
        <v>-79.283433841787868</v>
      </c>
    </row>
    <row r="20" spans="1:7" ht="15.6" customHeight="1" x14ac:dyDescent="0.25">
      <c r="A20" s="202" t="s">
        <v>147</v>
      </c>
      <c r="B20" s="203">
        <v>560</v>
      </c>
      <c r="C20" s="203">
        <v>563</v>
      </c>
      <c r="D20" s="203">
        <v>3686</v>
      </c>
      <c r="E20" s="203">
        <v>2894</v>
      </c>
      <c r="F20" s="204">
        <v>-21.486706456863811</v>
      </c>
    </row>
    <row r="21" spans="1:7" ht="15.6" customHeight="1" x14ac:dyDescent="0.25">
      <c r="A21" s="202" t="s">
        <v>154</v>
      </c>
      <c r="B21" s="203">
        <v>6087.25</v>
      </c>
      <c r="C21" s="203">
        <v>7551.25</v>
      </c>
      <c r="D21" s="203">
        <v>33172</v>
      </c>
      <c r="E21" s="203">
        <v>41290.75</v>
      </c>
      <c r="F21" s="204">
        <v>24.474707584709989</v>
      </c>
    </row>
    <row r="22" spans="1:7" ht="15.6" customHeight="1" x14ac:dyDescent="0.25">
      <c r="A22" s="202" t="s">
        <v>151</v>
      </c>
      <c r="B22" s="203">
        <v>40620</v>
      </c>
      <c r="C22" s="203">
        <v>41206</v>
      </c>
      <c r="D22" s="203">
        <v>248070</v>
      </c>
      <c r="E22" s="203">
        <v>253970</v>
      </c>
      <c r="F22" s="204">
        <v>2.3783609465070299</v>
      </c>
    </row>
    <row r="23" spans="1:7" ht="15.6" customHeight="1" x14ac:dyDescent="0.25">
      <c r="A23" s="202" t="s">
        <v>171</v>
      </c>
      <c r="B23" s="203">
        <v>944</v>
      </c>
      <c r="C23" s="203">
        <v>818</v>
      </c>
      <c r="D23" s="203">
        <v>4745.5</v>
      </c>
      <c r="E23" s="203">
        <v>4077</v>
      </c>
      <c r="F23" s="204">
        <v>-14.087029817722049</v>
      </c>
    </row>
    <row r="24" spans="1:7" ht="15.6" customHeight="1" x14ac:dyDescent="0.25">
      <c r="A24" s="202" t="s">
        <v>146</v>
      </c>
      <c r="B24" s="203">
        <v>223.25</v>
      </c>
      <c r="C24" s="203">
        <v>171.5</v>
      </c>
      <c r="D24" s="203">
        <v>1794.25</v>
      </c>
      <c r="E24" s="203">
        <v>1766</v>
      </c>
      <c r="F24" s="204">
        <v>-1.5744740142120719</v>
      </c>
    </row>
    <row r="25" spans="1:7" ht="15.6" customHeight="1" x14ac:dyDescent="0.25">
      <c r="A25" s="202" t="s">
        <v>145</v>
      </c>
      <c r="B25" s="203">
        <v>600.5</v>
      </c>
      <c r="C25" s="203">
        <v>460.25</v>
      </c>
      <c r="D25" s="203">
        <v>3210.5</v>
      </c>
      <c r="E25" s="203">
        <v>2830.75</v>
      </c>
      <c r="F25" s="204">
        <v>-11.8283756424233</v>
      </c>
    </row>
    <row r="26" spans="1:7" ht="15.6" customHeight="1" x14ac:dyDescent="0.25">
      <c r="A26" s="202" t="s">
        <v>157</v>
      </c>
      <c r="B26" s="203">
        <v>0</v>
      </c>
      <c r="C26" s="203">
        <v>0</v>
      </c>
      <c r="D26" s="203">
        <v>0</v>
      </c>
      <c r="E26" s="203">
        <v>0</v>
      </c>
      <c r="F26" s="204" t="s">
        <v>156</v>
      </c>
    </row>
    <row r="27" spans="1:7" ht="15.6" customHeight="1" x14ac:dyDescent="0.25">
      <c r="A27" s="202" t="s">
        <v>173</v>
      </c>
      <c r="B27" s="203">
        <v>0</v>
      </c>
      <c r="C27" s="203">
        <v>0</v>
      </c>
      <c r="D27" s="203">
        <v>0</v>
      </c>
      <c r="E27" s="203">
        <v>0</v>
      </c>
      <c r="F27" s="204" t="s">
        <v>156</v>
      </c>
    </row>
    <row r="28" spans="1:7" ht="15.6" customHeight="1" x14ac:dyDescent="0.25">
      <c r="A28" s="202" t="s">
        <v>177</v>
      </c>
      <c r="B28" s="203">
        <v>31354</v>
      </c>
      <c r="C28" s="203">
        <v>30502</v>
      </c>
      <c r="D28" s="203">
        <v>186080</v>
      </c>
      <c r="E28" s="203">
        <v>192685</v>
      </c>
      <c r="F28" s="204">
        <v>3.54954858125538</v>
      </c>
    </row>
    <row r="29" spans="1:7" ht="15.6" customHeight="1" x14ac:dyDescent="0.25">
      <c r="A29" s="202" t="s">
        <v>178</v>
      </c>
      <c r="B29" s="203">
        <v>1929.75</v>
      </c>
      <c r="C29" s="203">
        <v>1805.25</v>
      </c>
      <c r="D29" s="203">
        <v>4662.5</v>
      </c>
      <c r="E29" s="203">
        <v>12726.75</v>
      </c>
      <c r="F29" s="204">
        <v>172.9597855227882</v>
      </c>
    </row>
    <row r="30" spans="1:7" ht="15.6" customHeight="1" x14ac:dyDescent="0.25">
      <c r="A30" s="202" t="s">
        <v>179</v>
      </c>
      <c r="B30" s="203">
        <v>12349.5</v>
      </c>
      <c r="C30" s="203">
        <v>11591.75</v>
      </c>
      <c r="D30" s="203">
        <v>70811.5</v>
      </c>
      <c r="E30" s="203">
        <v>73442.25</v>
      </c>
      <c r="F30" s="204">
        <v>3.7151451388545662</v>
      </c>
    </row>
    <row r="31" spans="1:7" ht="15.6" customHeight="1" x14ac:dyDescent="0.25">
      <c r="A31" s="202" t="s">
        <v>180</v>
      </c>
      <c r="B31" s="203">
        <v>1473</v>
      </c>
      <c r="C31" s="203">
        <v>0</v>
      </c>
      <c r="D31" s="203">
        <v>6600</v>
      </c>
      <c r="E31" s="203">
        <v>0</v>
      </c>
      <c r="F31" s="204">
        <v>-100</v>
      </c>
    </row>
    <row r="32" spans="1:7" ht="15.6" customHeight="1" x14ac:dyDescent="0.25">
      <c r="A32" s="202" t="s">
        <v>181</v>
      </c>
      <c r="B32" s="203">
        <v>18202</v>
      </c>
      <c r="C32" s="203">
        <v>16588</v>
      </c>
      <c r="D32" s="203">
        <v>100130</v>
      </c>
      <c r="E32" s="203">
        <v>103671</v>
      </c>
      <c r="F32" s="204">
        <v>3.5364026765205239</v>
      </c>
    </row>
    <row r="33" spans="1:6" ht="15.6" customHeight="1" x14ac:dyDescent="0.25">
      <c r="A33" s="202" t="s">
        <v>182</v>
      </c>
      <c r="B33" s="203">
        <v>1379</v>
      </c>
      <c r="C33" s="203">
        <v>1176</v>
      </c>
      <c r="D33" s="203">
        <v>6520</v>
      </c>
      <c r="E33" s="203">
        <v>6877</v>
      </c>
      <c r="F33" s="204">
        <v>5.4754601226993884</v>
      </c>
    </row>
    <row r="34" spans="1:6" ht="15.6" customHeight="1" x14ac:dyDescent="0.25">
      <c r="A34" s="202" t="s">
        <v>183</v>
      </c>
      <c r="B34" s="203">
        <v>1932.5</v>
      </c>
      <c r="C34" s="203">
        <v>1969.5</v>
      </c>
      <c r="D34" s="203">
        <v>13246.5</v>
      </c>
      <c r="E34" s="203">
        <v>13255</v>
      </c>
      <c r="F34" s="204">
        <v>6.4167893405809195E-2</v>
      </c>
    </row>
    <row r="35" spans="1:6" ht="15.6" customHeight="1" x14ac:dyDescent="0.25">
      <c r="A35" s="170" t="s">
        <v>158</v>
      </c>
      <c r="B35" s="90">
        <f>SUM(B7:B34)</f>
        <v>174657.25</v>
      </c>
      <c r="C35" s="91">
        <f>SUM(C7:C34)</f>
        <v>174317.75</v>
      </c>
      <c r="D35" s="90">
        <f>SUM(D7:D34)</f>
        <v>1024858.75</v>
      </c>
      <c r="E35" s="192">
        <f>SUM(E7:E34)</f>
        <v>1052215</v>
      </c>
      <c r="F35" s="191">
        <f>E35*100/D35-100</f>
        <v>2.6692702774894599</v>
      </c>
    </row>
    <row r="36" spans="1:6" ht="15.6" customHeight="1" x14ac:dyDescent="0.25">
      <c r="A36" s="87" t="s">
        <v>165</v>
      </c>
      <c r="B36" s="86"/>
      <c r="D36" s="86"/>
    </row>
  </sheetData>
  <mergeCells count="3">
    <mergeCell ref="B5:C5"/>
    <mergeCell ref="D5:F5"/>
    <mergeCell ref="A5:A6"/>
  </mergeCells>
  <conditionalFormatting sqref="A7:F34">
    <cfRule type="expression" dxfId="35" priority="2">
      <formula>MOD(ROW(),2)=0</formula>
    </cfRule>
  </conditionalFormatting>
  <conditionalFormatting sqref="F7:F35">
    <cfRule type="expression" dxfId="34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B0E51E-E661-40FF-9C50-71786D4A38F0}">
  <sheetPr codeName="Hoja23">
    <pageSetUpPr fitToPage="1"/>
  </sheetPr>
  <dimension ref="A1:N36"/>
  <sheetViews>
    <sheetView workbookViewId="0"/>
  </sheetViews>
  <sheetFormatPr baseColWidth="10" defaultColWidth="8.85546875" defaultRowHeight="15" x14ac:dyDescent="0.2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14" ht="19.149999999999999" customHeight="1" x14ac:dyDescent="0.35">
      <c r="A1" s="46" t="s">
        <v>76</v>
      </c>
      <c r="E1" s="19"/>
      <c r="H1" s="18"/>
      <c r="I1" s="18"/>
      <c r="J1" s="18"/>
      <c r="K1" s="18"/>
      <c r="L1" s="18"/>
      <c r="M1" s="18"/>
    </row>
    <row r="2" spans="1:14" ht="15.6" customHeight="1" x14ac:dyDescent="0.3">
      <c r="A2" s="153"/>
      <c r="H2" s="17"/>
      <c r="I2" s="17"/>
      <c r="J2" s="17"/>
      <c r="K2" s="17"/>
      <c r="L2" s="17"/>
      <c r="M2" s="17"/>
    </row>
    <row r="3" spans="1:14" ht="15.6" customHeight="1" x14ac:dyDescent="0.3">
      <c r="H3" s="17"/>
      <c r="I3" s="17"/>
      <c r="J3" s="17"/>
      <c r="K3" s="17"/>
      <c r="L3" s="17"/>
      <c r="M3" s="17"/>
    </row>
    <row r="4" spans="1:14" ht="15.6" customHeight="1" x14ac:dyDescent="0.25">
      <c r="A4" s="45" t="s">
        <v>74</v>
      </c>
    </row>
    <row r="5" spans="1:14" ht="15.6" customHeight="1" x14ac:dyDescent="0.25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 x14ac:dyDescent="0.25">
      <c r="A6" s="210"/>
      <c r="B6" s="178">
        <v>2023</v>
      </c>
      <c r="C6" s="178">
        <v>2024</v>
      </c>
      <c r="D6" s="178">
        <v>2023</v>
      </c>
      <c r="E6" s="178">
        <v>2024</v>
      </c>
      <c r="F6" s="168" t="s">
        <v>7</v>
      </c>
      <c r="G6" s="20"/>
    </row>
    <row r="7" spans="1:14" ht="15.6" customHeight="1" x14ac:dyDescent="0.25">
      <c r="A7" s="202" t="s">
        <v>18</v>
      </c>
      <c r="B7" s="203">
        <v>0</v>
      </c>
      <c r="C7" s="203">
        <v>0</v>
      </c>
      <c r="D7" s="203">
        <v>9</v>
      </c>
      <c r="E7" s="203">
        <v>4</v>
      </c>
      <c r="F7" s="204">
        <v>-55.555555555555557</v>
      </c>
      <c r="G7" s="51"/>
    </row>
    <row r="8" spans="1:14" ht="15.6" customHeight="1" x14ac:dyDescent="0.25">
      <c r="A8" s="202" t="s">
        <v>11</v>
      </c>
      <c r="B8" s="203">
        <v>1873.25</v>
      </c>
      <c r="C8" s="203">
        <v>1851.75</v>
      </c>
      <c r="D8" s="203">
        <v>10369</v>
      </c>
      <c r="E8" s="203">
        <v>10729.75</v>
      </c>
      <c r="F8" s="204">
        <v>3.4791204552030019</v>
      </c>
      <c r="G8" s="20"/>
    </row>
    <row r="9" spans="1:14" ht="15.6" customHeight="1" x14ac:dyDescent="0.25">
      <c r="A9" s="202" t="s">
        <v>8</v>
      </c>
      <c r="B9" s="203">
        <v>753.5</v>
      </c>
      <c r="C9" s="203">
        <v>1335.5</v>
      </c>
      <c r="D9" s="203">
        <v>3701.5</v>
      </c>
      <c r="E9" s="203">
        <v>5909</v>
      </c>
      <c r="F9" s="204">
        <v>59.63798460083752</v>
      </c>
      <c r="G9" s="20"/>
    </row>
    <row r="10" spans="1:14" ht="15.6" customHeight="1" x14ac:dyDescent="0.25">
      <c r="A10" s="202" t="s">
        <v>10</v>
      </c>
      <c r="B10" s="203">
        <v>0</v>
      </c>
      <c r="C10" s="203">
        <v>0</v>
      </c>
      <c r="D10" s="203">
        <v>0</v>
      </c>
      <c r="E10" s="203">
        <v>0</v>
      </c>
      <c r="F10" s="204" t="s">
        <v>156</v>
      </c>
    </row>
    <row r="11" spans="1:14" ht="15.6" customHeight="1" x14ac:dyDescent="0.25">
      <c r="A11" s="202" t="s">
        <v>9</v>
      </c>
      <c r="B11" s="203">
        <v>70486</v>
      </c>
      <c r="C11" s="203">
        <v>54315</v>
      </c>
      <c r="D11" s="203">
        <v>391358</v>
      </c>
      <c r="E11" s="203">
        <v>341970</v>
      </c>
      <c r="F11" s="204">
        <v>-12.619647483889439</v>
      </c>
    </row>
    <row r="12" spans="1:14" ht="15.6" customHeight="1" x14ac:dyDescent="0.25">
      <c r="A12" s="202" t="s">
        <v>6</v>
      </c>
      <c r="B12" s="203">
        <v>3145.5</v>
      </c>
      <c r="C12" s="203">
        <v>2962.25</v>
      </c>
      <c r="D12" s="203">
        <v>14120.5</v>
      </c>
      <c r="E12" s="203">
        <v>16465.5</v>
      </c>
      <c r="F12" s="204">
        <v>16.60706065649234</v>
      </c>
    </row>
    <row r="13" spans="1:14" ht="15.6" customHeight="1" x14ac:dyDescent="0.25">
      <c r="A13" s="202" t="s">
        <v>175</v>
      </c>
      <c r="B13" s="203">
        <v>0</v>
      </c>
      <c r="C13" s="203">
        <v>4</v>
      </c>
      <c r="D13" s="203">
        <v>4</v>
      </c>
      <c r="E13" s="203">
        <v>16</v>
      </c>
      <c r="F13" s="204">
        <v>300</v>
      </c>
    </row>
    <row r="14" spans="1:14" ht="15.6" customHeight="1" x14ac:dyDescent="0.25">
      <c r="A14" s="202" t="s">
        <v>153</v>
      </c>
      <c r="B14" s="203">
        <v>153572</v>
      </c>
      <c r="C14" s="203">
        <v>154810</v>
      </c>
      <c r="D14" s="203">
        <v>864420.49999999988</v>
      </c>
      <c r="E14" s="203">
        <v>914999</v>
      </c>
      <c r="F14" s="204">
        <v>5.8511453627025398</v>
      </c>
    </row>
    <row r="15" spans="1:14" ht="15.6" customHeight="1" x14ac:dyDescent="0.25">
      <c r="A15" s="202" t="s">
        <v>150</v>
      </c>
      <c r="B15" s="203">
        <v>39275.75</v>
      </c>
      <c r="C15" s="203">
        <v>38157.5</v>
      </c>
      <c r="D15" s="203">
        <v>233919</v>
      </c>
      <c r="E15" s="203">
        <v>217548.5</v>
      </c>
      <c r="F15" s="204">
        <v>-6.9983626810990103</v>
      </c>
    </row>
    <row r="16" spans="1:14" ht="15.6" customHeight="1" x14ac:dyDescent="0.5">
      <c r="A16" s="202" t="s">
        <v>149</v>
      </c>
      <c r="B16" s="203">
        <v>3896</v>
      </c>
      <c r="C16" s="203">
        <v>3024.25</v>
      </c>
      <c r="D16" s="203">
        <v>17634</v>
      </c>
      <c r="E16" s="203">
        <v>18901.25</v>
      </c>
      <c r="F16" s="204">
        <v>7.1864012702733362</v>
      </c>
      <c r="G16" s="15"/>
    </row>
    <row r="17" spans="1:7" ht="15.6" customHeight="1" x14ac:dyDescent="0.35">
      <c r="A17" s="202" t="s">
        <v>155</v>
      </c>
      <c r="B17" s="203">
        <v>6880</v>
      </c>
      <c r="C17" s="203">
        <v>8750</v>
      </c>
      <c r="D17" s="203">
        <v>37780</v>
      </c>
      <c r="E17" s="203">
        <v>35885.5</v>
      </c>
      <c r="F17" s="204">
        <v>-5.0145579671784049</v>
      </c>
      <c r="G17" s="16"/>
    </row>
    <row r="18" spans="1:7" ht="15.6" customHeight="1" x14ac:dyDescent="0.25">
      <c r="A18" s="202" t="s">
        <v>152</v>
      </c>
      <c r="B18" s="203">
        <v>3</v>
      </c>
      <c r="C18" s="203">
        <v>9</v>
      </c>
      <c r="D18" s="203">
        <v>58</v>
      </c>
      <c r="E18" s="203">
        <v>100</v>
      </c>
      <c r="F18" s="204">
        <v>72.413793103448285</v>
      </c>
    </row>
    <row r="19" spans="1:7" ht="15.6" customHeight="1" x14ac:dyDescent="0.25">
      <c r="A19" s="202" t="s">
        <v>148</v>
      </c>
      <c r="B19" s="203">
        <v>1754.75</v>
      </c>
      <c r="C19" s="203">
        <v>1306.75</v>
      </c>
      <c r="D19" s="203">
        <v>14384.75</v>
      </c>
      <c r="E19" s="203">
        <v>6095</v>
      </c>
      <c r="F19" s="204">
        <v>-57.628738768487459</v>
      </c>
    </row>
    <row r="20" spans="1:7" ht="15.6" customHeight="1" x14ac:dyDescent="0.25">
      <c r="A20" s="202" t="s">
        <v>147</v>
      </c>
      <c r="B20" s="203">
        <v>4799</v>
      </c>
      <c r="C20" s="203">
        <v>4997</v>
      </c>
      <c r="D20" s="203">
        <v>23501</v>
      </c>
      <c r="E20" s="203">
        <v>37385</v>
      </c>
      <c r="F20" s="204">
        <v>59.078337092038623</v>
      </c>
    </row>
    <row r="21" spans="1:7" ht="15.6" customHeight="1" x14ac:dyDescent="0.25">
      <c r="A21" s="202" t="s">
        <v>154</v>
      </c>
      <c r="B21" s="203">
        <v>1373.5</v>
      </c>
      <c r="C21" s="203">
        <v>1296.75</v>
      </c>
      <c r="D21" s="203">
        <v>5246.5</v>
      </c>
      <c r="E21" s="203">
        <v>6463.25</v>
      </c>
      <c r="F21" s="204">
        <v>23.19165157724197</v>
      </c>
    </row>
    <row r="22" spans="1:7" ht="15.6" customHeight="1" x14ac:dyDescent="0.25">
      <c r="A22" s="202" t="s">
        <v>151</v>
      </c>
      <c r="B22" s="203">
        <v>6425</v>
      </c>
      <c r="C22" s="203">
        <v>5931</v>
      </c>
      <c r="D22" s="203">
        <v>36499</v>
      </c>
      <c r="E22" s="203">
        <v>39688</v>
      </c>
      <c r="F22" s="204">
        <v>8.7372256774158217</v>
      </c>
    </row>
    <row r="23" spans="1:7" ht="15.6" customHeight="1" x14ac:dyDescent="0.25">
      <c r="A23" s="202" t="s">
        <v>171</v>
      </c>
      <c r="B23" s="203">
        <v>2586</v>
      </c>
      <c r="C23" s="203">
        <v>1816</v>
      </c>
      <c r="D23" s="203">
        <v>9399</v>
      </c>
      <c r="E23" s="203">
        <v>8743.25</v>
      </c>
      <c r="F23" s="204">
        <v>-6.9768060431960777</v>
      </c>
    </row>
    <row r="24" spans="1:7" ht="15.6" customHeight="1" x14ac:dyDescent="0.25">
      <c r="A24" s="202" t="s">
        <v>146</v>
      </c>
      <c r="B24" s="203">
        <v>3782.25</v>
      </c>
      <c r="C24" s="203">
        <v>3640.75</v>
      </c>
      <c r="D24" s="203">
        <v>20619</v>
      </c>
      <c r="E24" s="203">
        <v>20883.25</v>
      </c>
      <c r="F24" s="204">
        <v>1.281584945923669</v>
      </c>
    </row>
    <row r="25" spans="1:7" ht="15.6" customHeight="1" x14ac:dyDescent="0.25">
      <c r="A25" s="202" t="s">
        <v>145</v>
      </c>
      <c r="B25" s="203">
        <v>2</v>
      </c>
      <c r="C25" s="203">
        <v>10</v>
      </c>
      <c r="D25" s="203">
        <v>26</v>
      </c>
      <c r="E25" s="203">
        <v>27</v>
      </c>
      <c r="F25" s="204">
        <v>3.8461538461538392</v>
      </c>
    </row>
    <row r="26" spans="1:7" ht="15.6" customHeight="1" x14ac:dyDescent="0.25">
      <c r="A26" s="202" t="s">
        <v>157</v>
      </c>
      <c r="B26" s="203">
        <v>42</v>
      </c>
      <c r="C26" s="203">
        <v>56</v>
      </c>
      <c r="D26" s="203">
        <v>460</v>
      </c>
      <c r="E26" s="203">
        <v>239.5</v>
      </c>
      <c r="F26" s="204">
        <v>-47.934782608695649</v>
      </c>
    </row>
    <row r="27" spans="1:7" ht="15.6" customHeight="1" x14ac:dyDescent="0.25">
      <c r="A27" s="202" t="s">
        <v>173</v>
      </c>
      <c r="B27" s="203">
        <v>0</v>
      </c>
      <c r="C27" s="203">
        <v>0</v>
      </c>
      <c r="D27" s="203">
        <v>0</v>
      </c>
      <c r="E27" s="203">
        <v>0</v>
      </c>
      <c r="F27" s="204" t="s">
        <v>156</v>
      </c>
    </row>
    <row r="28" spans="1:7" ht="15.6" customHeight="1" x14ac:dyDescent="0.25">
      <c r="A28" s="202" t="s">
        <v>177</v>
      </c>
      <c r="B28" s="203">
        <v>3662</v>
      </c>
      <c r="C28" s="203">
        <v>4140</v>
      </c>
      <c r="D28" s="203">
        <v>23128</v>
      </c>
      <c r="E28" s="203">
        <v>27822</v>
      </c>
      <c r="F28" s="204">
        <v>20.295745416810789</v>
      </c>
    </row>
    <row r="29" spans="1:7" ht="15.6" customHeight="1" x14ac:dyDescent="0.25">
      <c r="A29" s="202" t="s">
        <v>178</v>
      </c>
      <c r="B29" s="203">
        <v>2776.5</v>
      </c>
      <c r="C29" s="203">
        <v>9724</v>
      </c>
      <c r="D29" s="203">
        <v>16028.75</v>
      </c>
      <c r="E29" s="203">
        <v>46298.5</v>
      </c>
      <c r="F29" s="204">
        <v>188.8466037588708</v>
      </c>
    </row>
    <row r="30" spans="1:7" ht="15.6" customHeight="1" x14ac:dyDescent="0.25">
      <c r="A30" s="202" t="s">
        <v>179</v>
      </c>
      <c r="B30" s="203">
        <v>72</v>
      </c>
      <c r="C30" s="203">
        <v>60</v>
      </c>
      <c r="D30" s="203">
        <v>544</v>
      </c>
      <c r="E30" s="203">
        <v>832</v>
      </c>
      <c r="F30" s="204">
        <v>52.941176470588232</v>
      </c>
    </row>
    <row r="31" spans="1:7" ht="15.6" customHeight="1" x14ac:dyDescent="0.25">
      <c r="A31" s="202" t="s">
        <v>180</v>
      </c>
      <c r="B31" s="203">
        <v>2180</v>
      </c>
      <c r="C31" s="203">
        <v>1140</v>
      </c>
      <c r="D31" s="203">
        <v>15240</v>
      </c>
      <c r="E31" s="203">
        <v>6577</v>
      </c>
      <c r="F31" s="204">
        <v>-56.843832020997382</v>
      </c>
    </row>
    <row r="32" spans="1:7" ht="15.6" customHeight="1" x14ac:dyDescent="0.25">
      <c r="A32" s="202" t="s">
        <v>181</v>
      </c>
      <c r="B32" s="203">
        <v>178707</v>
      </c>
      <c r="C32" s="203">
        <v>221832</v>
      </c>
      <c r="D32" s="203">
        <v>1105551</v>
      </c>
      <c r="E32" s="203">
        <v>1237935</v>
      </c>
      <c r="F32" s="204">
        <v>11.97448150288861</v>
      </c>
    </row>
    <row r="33" spans="1:6" ht="15.6" customHeight="1" x14ac:dyDescent="0.25">
      <c r="A33" s="202" t="s">
        <v>182</v>
      </c>
      <c r="B33" s="203">
        <v>16676</v>
      </c>
      <c r="C33" s="203">
        <v>24640</v>
      </c>
      <c r="D33" s="203">
        <v>95787</v>
      </c>
      <c r="E33" s="203">
        <v>116757</v>
      </c>
      <c r="F33" s="204">
        <v>21.892323592971909</v>
      </c>
    </row>
    <row r="34" spans="1:6" ht="15.6" customHeight="1" x14ac:dyDescent="0.25">
      <c r="A34" s="202" t="s">
        <v>183</v>
      </c>
      <c r="B34" s="203">
        <v>211</v>
      </c>
      <c r="C34" s="203">
        <v>492.75</v>
      </c>
      <c r="D34" s="203">
        <v>827.25</v>
      </c>
      <c r="E34" s="203">
        <v>3322</v>
      </c>
      <c r="F34" s="204">
        <v>301.57147174372921</v>
      </c>
    </row>
    <row r="35" spans="1:6" ht="15.6" customHeight="1" x14ac:dyDescent="0.25">
      <c r="A35" s="170" t="s">
        <v>158</v>
      </c>
      <c r="B35" s="90">
        <f>SUM(B7:B34)</f>
        <v>504934</v>
      </c>
      <c r="C35" s="91">
        <f>SUM(C7:C34)</f>
        <v>546302.25</v>
      </c>
      <c r="D35" s="192">
        <f>SUM(D7:D34)</f>
        <v>2940614.75</v>
      </c>
      <c r="E35" s="192">
        <f>SUM(E7:E34)</f>
        <v>3121596.25</v>
      </c>
      <c r="F35" s="154">
        <f>E35*100/D35-100</f>
        <v>6.1545464260491798</v>
      </c>
    </row>
    <row r="36" spans="1:6" ht="15.6" customHeight="1" x14ac:dyDescent="0.25">
      <c r="A36" s="87" t="s">
        <v>77</v>
      </c>
      <c r="B36" s="86"/>
      <c r="D36" s="27"/>
      <c r="F36" s="37"/>
    </row>
  </sheetData>
  <mergeCells count="3">
    <mergeCell ref="B5:C5"/>
    <mergeCell ref="D5:F5"/>
    <mergeCell ref="A5:A6"/>
  </mergeCells>
  <conditionalFormatting sqref="A7:F34">
    <cfRule type="expression" dxfId="33" priority="2">
      <formula>MOD(ROW(),2)=0</formula>
    </cfRule>
  </conditionalFormatting>
  <conditionalFormatting sqref="F7:F35">
    <cfRule type="expression" dxfId="32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C9F436-3F24-4DFF-B13F-D965AB534BE0}">
  <sheetPr codeName="Hoja24">
    <pageSetUpPr fitToPage="1"/>
  </sheetPr>
  <dimension ref="A1:N36"/>
  <sheetViews>
    <sheetView workbookViewId="0"/>
  </sheetViews>
  <sheetFormatPr baseColWidth="10" defaultColWidth="8.85546875" defaultRowHeight="15" x14ac:dyDescent="0.2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14" ht="19.149999999999999" customHeight="1" x14ac:dyDescent="0.35">
      <c r="A1" s="46" t="s">
        <v>79</v>
      </c>
      <c r="E1" s="19"/>
      <c r="H1" s="18"/>
      <c r="I1" s="18"/>
      <c r="J1" s="18"/>
      <c r="K1" s="18"/>
      <c r="L1" s="18"/>
      <c r="M1" s="18"/>
    </row>
    <row r="2" spans="1:14" ht="15.6" customHeight="1" x14ac:dyDescent="0.3">
      <c r="A2" s="153"/>
      <c r="H2" s="17"/>
      <c r="I2" s="17"/>
      <c r="J2" s="17"/>
      <c r="K2" s="17"/>
      <c r="L2" s="17"/>
      <c r="M2" s="17"/>
    </row>
    <row r="3" spans="1:14" ht="15.6" customHeight="1" x14ac:dyDescent="0.3">
      <c r="H3" s="17"/>
      <c r="I3" s="17"/>
      <c r="J3" s="17"/>
      <c r="K3" s="17"/>
      <c r="L3" s="17"/>
      <c r="M3" s="17"/>
    </row>
    <row r="4" spans="1:14" ht="15.6" customHeight="1" x14ac:dyDescent="0.25">
      <c r="A4" s="45" t="s">
        <v>80</v>
      </c>
    </row>
    <row r="5" spans="1:14" ht="15.6" customHeight="1" x14ac:dyDescent="0.25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 x14ac:dyDescent="0.25">
      <c r="A6" s="210"/>
      <c r="B6" s="178">
        <v>2023</v>
      </c>
      <c r="C6" s="178">
        <v>2024</v>
      </c>
      <c r="D6" s="178">
        <v>2023</v>
      </c>
      <c r="E6" s="178">
        <v>2024</v>
      </c>
      <c r="F6" s="168" t="s">
        <v>7</v>
      </c>
      <c r="G6" s="20"/>
    </row>
    <row r="7" spans="1:14" ht="15.6" customHeight="1" x14ac:dyDescent="0.25">
      <c r="A7" s="202" t="s">
        <v>18</v>
      </c>
      <c r="B7" s="203">
        <v>76</v>
      </c>
      <c r="C7" s="203">
        <v>96</v>
      </c>
      <c r="D7" s="203">
        <v>542</v>
      </c>
      <c r="E7" s="203">
        <v>575</v>
      </c>
      <c r="F7" s="204">
        <v>6.0885608856088567</v>
      </c>
      <c r="G7" s="51"/>
    </row>
    <row r="8" spans="1:14" ht="15.6" customHeight="1" x14ac:dyDescent="0.25">
      <c r="A8" s="202" t="s">
        <v>11</v>
      </c>
      <c r="B8" s="203">
        <v>79</v>
      </c>
      <c r="C8" s="203">
        <v>69</v>
      </c>
      <c r="D8" s="203">
        <v>367</v>
      </c>
      <c r="E8" s="203">
        <v>383</v>
      </c>
      <c r="F8" s="204">
        <v>4.3596730245231612</v>
      </c>
      <c r="G8" s="20"/>
    </row>
    <row r="9" spans="1:14" ht="15.6" customHeight="1" x14ac:dyDescent="0.25">
      <c r="A9" s="202" t="s">
        <v>8</v>
      </c>
      <c r="B9" s="203">
        <v>183</v>
      </c>
      <c r="C9" s="203">
        <v>167</v>
      </c>
      <c r="D9" s="203">
        <v>793</v>
      </c>
      <c r="E9" s="203">
        <v>840</v>
      </c>
      <c r="F9" s="204">
        <v>5.9268600252206776</v>
      </c>
      <c r="G9" s="20"/>
    </row>
    <row r="10" spans="1:14" ht="15.6" customHeight="1" x14ac:dyDescent="0.25">
      <c r="A10" s="202" t="s">
        <v>10</v>
      </c>
      <c r="B10" s="203">
        <v>69</v>
      </c>
      <c r="C10" s="203">
        <v>71</v>
      </c>
      <c r="D10" s="203">
        <v>400</v>
      </c>
      <c r="E10" s="203">
        <v>404</v>
      </c>
      <c r="F10" s="204">
        <v>1</v>
      </c>
    </row>
    <row r="11" spans="1:14" ht="15.6" customHeight="1" x14ac:dyDescent="0.25">
      <c r="A11" s="202" t="s">
        <v>9</v>
      </c>
      <c r="B11" s="203">
        <v>2521</v>
      </c>
      <c r="C11" s="203">
        <v>2595</v>
      </c>
      <c r="D11" s="203">
        <v>13667</v>
      </c>
      <c r="E11" s="203">
        <v>14287</v>
      </c>
      <c r="F11" s="204">
        <v>4.5364747201287798</v>
      </c>
    </row>
    <row r="12" spans="1:14" ht="15.6" customHeight="1" x14ac:dyDescent="0.25">
      <c r="A12" s="202" t="s">
        <v>6</v>
      </c>
      <c r="B12" s="203">
        <v>119</v>
      </c>
      <c r="C12" s="203">
        <v>127</v>
      </c>
      <c r="D12" s="203">
        <v>755</v>
      </c>
      <c r="E12" s="203">
        <v>717</v>
      </c>
      <c r="F12" s="204">
        <v>-5.033112582781456</v>
      </c>
    </row>
    <row r="13" spans="1:14" ht="15.6" customHeight="1" x14ac:dyDescent="0.25">
      <c r="A13" s="202" t="s">
        <v>175</v>
      </c>
      <c r="B13" s="203">
        <v>5639</v>
      </c>
      <c r="C13" s="203">
        <v>5111</v>
      </c>
      <c r="D13" s="203">
        <v>22277</v>
      </c>
      <c r="E13" s="203">
        <v>22284</v>
      </c>
      <c r="F13" s="204">
        <v>3.1422543430437599E-2</v>
      </c>
    </row>
    <row r="14" spans="1:14" ht="15.6" customHeight="1" x14ac:dyDescent="0.25">
      <c r="A14" s="202" t="s">
        <v>153</v>
      </c>
      <c r="B14" s="203">
        <v>760</v>
      </c>
      <c r="C14" s="203">
        <v>735</v>
      </c>
      <c r="D14" s="203">
        <v>4219</v>
      </c>
      <c r="E14" s="203">
        <v>4134</v>
      </c>
      <c r="F14" s="204">
        <v>-2.0146954254562668</v>
      </c>
    </row>
    <row r="15" spans="1:14" ht="15.6" customHeight="1" x14ac:dyDescent="0.25">
      <c r="A15" s="202" t="s">
        <v>150</v>
      </c>
      <c r="B15" s="203">
        <v>244</v>
      </c>
      <c r="C15" s="203">
        <v>239</v>
      </c>
      <c r="D15" s="203">
        <v>1362</v>
      </c>
      <c r="E15" s="203">
        <v>1338</v>
      </c>
      <c r="F15" s="204">
        <v>-1.7621145374449301</v>
      </c>
    </row>
    <row r="16" spans="1:14" ht="15.6" customHeight="1" x14ac:dyDescent="0.5">
      <c r="A16" s="202" t="s">
        <v>149</v>
      </c>
      <c r="B16" s="203">
        <v>190</v>
      </c>
      <c r="C16" s="203">
        <v>167</v>
      </c>
      <c r="D16" s="203">
        <v>1040</v>
      </c>
      <c r="E16" s="203">
        <v>1040</v>
      </c>
      <c r="F16" s="204">
        <v>0</v>
      </c>
      <c r="G16" s="15"/>
    </row>
    <row r="17" spans="1:7" ht="15.6" customHeight="1" x14ac:dyDescent="0.35">
      <c r="A17" s="202" t="s">
        <v>155</v>
      </c>
      <c r="B17" s="203">
        <v>118</v>
      </c>
      <c r="C17" s="203">
        <v>109</v>
      </c>
      <c r="D17" s="203">
        <v>693</v>
      </c>
      <c r="E17" s="203">
        <v>672</v>
      </c>
      <c r="F17" s="204">
        <v>-3.0303030303030312</v>
      </c>
      <c r="G17" s="16"/>
    </row>
    <row r="18" spans="1:7" ht="15.6" customHeight="1" x14ac:dyDescent="0.25">
      <c r="A18" s="202" t="s">
        <v>152</v>
      </c>
      <c r="B18" s="203">
        <v>853</v>
      </c>
      <c r="C18" s="203">
        <v>822</v>
      </c>
      <c r="D18" s="203">
        <v>4824</v>
      </c>
      <c r="E18" s="203">
        <v>4847</v>
      </c>
      <c r="F18" s="204">
        <v>0.47678275290215311</v>
      </c>
    </row>
    <row r="19" spans="1:7" ht="15.6" customHeight="1" x14ac:dyDescent="0.25">
      <c r="A19" s="202" t="s">
        <v>148</v>
      </c>
      <c r="B19" s="203">
        <v>93</v>
      </c>
      <c r="C19" s="203">
        <v>75</v>
      </c>
      <c r="D19" s="203">
        <v>530</v>
      </c>
      <c r="E19" s="203">
        <v>425</v>
      </c>
      <c r="F19" s="204">
        <v>-19.811320754716991</v>
      </c>
    </row>
    <row r="20" spans="1:7" ht="15.6" customHeight="1" x14ac:dyDescent="0.25">
      <c r="A20" s="202" t="s">
        <v>147</v>
      </c>
      <c r="B20" s="203">
        <v>102</v>
      </c>
      <c r="C20" s="203">
        <v>92</v>
      </c>
      <c r="D20" s="203">
        <v>620</v>
      </c>
      <c r="E20" s="203">
        <v>563</v>
      </c>
      <c r="F20" s="204">
        <v>-9.1935483870967687</v>
      </c>
    </row>
    <row r="21" spans="1:7" ht="15.6" customHeight="1" x14ac:dyDescent="0.25">
      <c r="A21" s="202" t="s">
        <v>154</v>
      </c>
      <c r="B21" s="203">
        <v>190</v>
      </c>
      <c r="C21" s="203">
        <v>171</v>
      </c>
      <c r="D21" s="203">
        <v>1011</v>
      </c>
      <c r="E21" s="203">
        <v>1133</v>
      </c>
      <c r="F21" s="204">
        <v>12.067260138476749</v>
      </c>
    </row>
    <row r="22" spans="1:7" ht="15.6" customHeight="1" x14ac:dyDescent="0.25">
      <c r="A22" s="202" t="s">
        <v>151</v>
      </c>
      <c r="B22" s="203">
        <v>1019</v>
      </c>
      <c r="C22" s="203">
        <v>1212</v>
      </c>
      <c r="D22" s="203">
        <v>6219</v>
      </c>
      <c r="E22" s="203">
        <v>6938</v>
      </c>
      <c r="F22" s="204">
        <v>11.56134426756714</v>
      </c>
    </row>
    <row r="23" spans="1:7" ht="15.6" customHeight="1" x14ac:dyDescent="0.25">
      <c r="A23" s="202" t="s">
        <v>171</v>
      </c>
      <c r="B23" s="203">
        <v>144</v>
      </c>
      <c r="C23" s="203">
        <v>123</v>
      </c>
      <c r="D23" s="203">
        <v>797</v>
      </c>
      <c r="E23" s="203">
        <v>759</v>
      </c>
      <c r="F23" s="204">
        <v>-4.7678795483061549</v>
      </c>
    </row>
    <row r="24" spans="1:7" ht="15.6" customHeight="1" x14ac:dyDescent="0.25">
      <c r="A24" s="202" t="s">
        <v>146</v>
      </c>
      <c r="B24" s="203">
        <v>34</v>
      </c>
      <c r="C24" s="203">
        <v>44</v>
      </c>
      <c r="D24" s="203">
        <v>228</v>
      </c>
      <c r="E24" s="203">
        <v>246</v>
      </c>
      <c r="F24" s="204">
        <v>7.8947368421052611</v>
      </c>
    </row>
    <row r="25" spans="1:7" ht="15.6" customHeight="1" x14ac:dyDescent="0.25">
      <c r="A25" s="202" t="s">
        <v>145</v>
      </c>
      <c r="B25" s="203">
        <v>109</v>
      </c>
      <c r="C25" s="203">
        <v>111</v>
      </c>
      <c r="D25" s="203">
        <v>581</v>
      </c>
      <c r="E25" s="203">
        <v>592</v>
      </c>
      <c r="F25" s="204">
        <v>1.893287435456116</v>
      </c>
    </row>
    <row r="26" spans="1:7" ht="15.6" customHeight="1" x14ac:dyDescent="0.25">
      <c r="A26" s="202" t="s">
        <v>157</v>
      </c>
      <c r="B26" s="203">
        <v>102</v>
      </c>
      <c r="C26" s="203">
        <v>76</v>
      </c>
      <c r="D26" s="203">
        <v>468</v>
      </c>
      <c r="E26" s="203">
        <v>468</v>
      </c>
      <c r="F26" s="204">
        <v>0</v>
      </c>
    </row>
    <row r="27" spans="1:7" ht="15.6" customHeight="1" x14ac:dyDescent="0.25">
      <c r="A27" s="202" t="s">
        <v>173</v>
      </c>
      <c r="B27" s="203">
        <v>82</v>
      </c>
      <c r="C27" s="203">
        <v>73</v>
      </c>
      <c r="D27" s="203">
        <v>476</v>
      </c>
      <c r="E27" s="203">
        <v>437</v>
      </c>
      <c r="F27" s="204">
        <v>-8.1932773109243726</v>
      </c>
    </row>
    <row r="28" spans="1:7" ht="15.6" customHeight="1" x14ac:dyDescent="0.25">
      <c r="A28" s="202" t="s">
        <v>177</v>
      </c>
      <c r="B28" s="203">
        <v>1331</v>
      </c>
      <c r="C28" s="203">
        <v>1376</v>
      </c>
      <c r="D28" s="203">
        <v>8183</v>
      </c>
      <c r="E28" s="203">
        <v>8374</v>
      </c>
      <c r="F28" s="204">
        <v>2.3341072956128528</v>
      </c>
    </row>
    <row r="29" spans="1:7" ht="15.6" customHeight="1" x14ac:dyDescent="0.25">
      <c r="A29" s="202" t="s">
        <v>178</v>
      </c>
      <c r="B29" s="203">
        <v>149</v>
      </c>
      <c r="C29" s="203">
        <v>129</v>
      </c>
      <c r="D29" s="203">
        <v>798</v>
      </c>
      <c r="E29" s="203">
        <v>769</v>
      </c>
      <c r="F29" s="204">
        <v>-3.6340852130325771</v>
      </c>
    </row>
    <row r="30" spans="1:7" ht="15.6" customHeight="1" x14ac:dyDescent="0.25">
      <c r="A30" s="202" t="s">
        <v>179</v>
      </c>
      <c r="B30" s="203">
        <v>75</v>
      </c>
      <c r="C30" s="203">
        <v>75</v>
      </c>
      <c r="D30" s="203">
        <v>450</v>
      </c>
      <c r="E30" s="203">
        <v>465</v>
      </c>
      <c r="F30" s="204">
        <v>3.333333333333329</v>
      </c>
    </row>
    <row r="31" spans="1:7" ht="15.6" customHeight="1" x14ac:dyDescent="0.25">
      <c r="A31" s="202" t="s">
        <v>180</v>
      </c>
      <c r="B31" s="203">
        <v>208</v>
      </c>
      <c r="C31" s="203">
        <v>198</v>
      </c>
      <c r="D31" s="203">
        <v>1221</v>
      </c>
      <c r="E31" s="203">
        <v>1176</v>
      </c>
      <c r="F31" s="204">
        <v>-3.68550368550369</v>
      </c>
    </row>
    <row r="32" spans="1:7" ht="15.6" customHeight="1" x14ac:dyDescent="0.25">
      <c r="A32" s="202" t="s">
        <v>181</v>
      </c>
      <c r="B32" s="203">
        <v>647</v>
      </c>
      <c r="C32" s="203">
        <v>620</v>
      </c>
      <c r="D32" s="203">
        <v>3773</v>
      </c>
      <c r="E32" s="203">
        <v>3748</v>
      </c>
      <c r="F32" s="204">
        <v>-0.66260270341902583</v>
      </c>
    </row>
    <row r="33" spans="1:6" ht="15.6" customHeight="1" x14ac:dyDescent="0.25">
      <c r="A33" s="202" t="s">
        <v>182</v>
      </c>
      <c r="B33" s="203">
        <v>158</v>
      </c>
      <c r="C33" s="203">
        <v>175</v>
      </c>
      <c r="D33" s="203">
        <v>912</v>
      </c>
      <c r="E33" s="203">
        <v>963</v>
      </c>
      <c r="F33" s="204">
        <v>5.5921052631578902</v>
      </c>
    </row>
    <row r="34" spans="1:6" ht="15.6" customHeight="1" x14ac:dyDescent="0.25">
      <c r="A34" s="202" t="s">
        <v>183</v>
      </c>
      <c r="B34" s="203">
        <v>36</v>
      </c>
      <c r="C34" s="203">
        <v>34</v>
      </c>
      <c r="D34" s="203">
        <v>187</v>
      </c>
      <c r="E34" s="203">
        <v>198</v>
      </c>
      <c r="F34" s="204">
        <v>5.882352941176463</v>
      </c>
    </row>
    <row r="35" spans="1:6" ht="15.6" customHeight="1" x14ac:dyDescent="0.25">
      <c r="A35" s="170" t="s">
        <v>158</v>
      </c>
      <c r="B35" s="90">
        <f>SUM(B7:B34)</f>
        <v>15330</v>
      </c>
      <c r="C35" s="91">
        <f>SUM(C7:C34)</f>
        <v>14892</v>
      </c>
      <c r="D35" s="192">
        <f>SUM(D7:D34)</f>
        <v>77393</v>
      </c>
      <c r="E35" s="92">
        <f>SUM(E7:E34)</f>
        <v>78775</v>
      </c>
      <c r="F35" s="154">
        <f>E35*100/D35-100</f>
        <v>1.7856912123835542</v>
      </c>
    </row>
    <row r="36" spans="1:6" ht="15.6" customHeight="1" x14ac:dyDescent="0.25">
      <c r="A36" s="87" t="s">
        <v>81</v>
      </c>
      <c r="B36" s="86"/>
      <c r="D36" s="27"/>
      <c r="E36" s="37"/>
      <c r="F36" s="37"/>
    </row>
  </sheetData>
  <mergeCells count="3">
    <mergeCell ref="B5:C5"/>
    <mergeCell ref="D5:F5"/>
    <mergeCell ref="A5:A6"/>
  </mergeCells>
  <conditionalFormatting sqref="A7:F34">
    <cfRule type="expression" dxfId="31" priority="2">
      <formula>MOD(ROW(),2)=0</formula>
    </cfRule>
  </conditionalFormatting>
  <conditionalFormatting sqref="F7:F35">
    <cfRule type="expression" dxfId="30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D13E57-F34E-4D41-8C1F-E6675B3750C9}">
  <sheetPr codeName="Hoja25">
    <pageSetUpPr fitToPage="1"/>
  </sheetPr>
  <dimension ref="A1:N36"/>
  <sheetViews>
    <sheetView workbookViewId="0"/>
  </sheetViews>
  <sheetFormatPr baseColWidth="10" defaultColWidth="8.85546875" defaultRowHeight="15" x14ac:dyDescent="0.2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14" ht="19.149999999999999" customHeight="1" x14ac:dyDescent="0.35">
      <c r="A1" s="46" t="s">
        <v>78</v>
      </c>
      <c r="E1" s="19"/>
      <c r="H1" s="18"/>
      <c r="I1" s="18"/>
      <c r="J1" s="18"/>
      <c r="K1" s="18"/>
      <c r="L1" s="18"/>
      <c r="M1" s="18"/>
    </row>
    <row r="2" spans="1:14" ht="15.6" customHeight="1" x14ac:dyDescent="0.3">
      <c r="A2" s="153"/>
      <c r="H2" s="17"/>
      <c r="I2" s="17"/>
      <c r="J2" s="17"/>
      <c r="K2" s="17"/>
      <c r="L2" s="17"/>
      <c r="M2" s="17"/>
    </row>
    <row r="3" spans="1:14" ht="15.6" customHeight="1" x14ac:dyDescent="0.3">
      <c r="H3" s="17"/>
      <c r="I3" s="17"/>
      <c r="J3" s="17"/>
      <c r="K3" s="17"/>
      <c r="L3" s="17"/>
      <c r="M3" s="17"/>
    </row>
    <row r="4" spans="1:14" ht="15.6" customHeight="1" x14ac:dyDescent="0.25">
      <c r="A4" s="45" t="s">
        <v>82</v>
      </c>
    </row>
    <row r="5" spans="1:14" ht="15.6" customHeight="1" x14ac:dyDescent="0.25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 x14ac:dyDescent="0.25">
      <c r="A6" s="210"/>
      <c r="B6" s="178">
        <v>2023</v>
      </c>
      <c r="C6" s="178">
        <v>2024</v>
      </c>
      <c r="D6" s="178">
        <v>2023</v>
      </c>
      <c r="E6" s="178">
        <v>2024</v>
      </c>
      <c r="F6" s="168" t="s">
        <v>7</v>
      </c>
      <c r="G6" s="20"/>
    </row>
    <row r="7" spans="1:14" ht="15.6" customHeight="1" x14ac:dyDescent="0.25">
      <c r="A7" s="202" t="s">
        <v>18</v>
      </c>
      <c r="B7" s="203">
        <v>2365832</v>
      </c>
      <c r="C7" s="203">
        <v>3198293</v>
      </c>
      <c r="D7" s="203">
        <v>12159847</v>
      </c>
      <c r="E7" s="203">
        <v>14398077</v>
      </c>
      <c r="F7" s="204">
        <v>18.406728308341389</v>
      </c>
      <c r="G7" s="51"/>
    </row>
    <row r="8" spans="1:14" ht="15.6" customHeight="1" x14ac:dyDescent="0.25">
      <c r="A8" s="202" t="s">
        <v>11</v>
      </c>
      <c r="B8" s="203">
        <v>830682</v>
      </c>
      <c r="C8" s="203">
        <v>1535426</v>
      </c>
      <c r="D8" s="203">
        <v>5755861</v>
      </c>
      <c r="E8" s="203">
        <v>7701138</v>
      </c>
      <c r="F8" s="204">
        <v>33.796455473820522</v>
      </c>
      <c r="G8" s="20"/>
    </row>
    <row r="9" spans="1:14" ht="15.6" customHeight="1" x14ac:dyDescent="0.25">
      <c r="A9" s="202" t="s">
        <v>8</v>
      </c>
      <c r="B9" s="203">
        <v>3389700</v>
      </c>
      <c r="C9" s="203">
        <v>3180914</v>
      </c>
      <c r="D9" s="203">
        <v>13683863</v>
      </c>
      <c r="E9" s="203">
        <v>14059993</v>
      </c>
      <c r="F9" s="204">
        <v>2.74871211440805</v>
      </c>
      <c r="G9" s="20"/>
    </row>
    <row r="10" spans="1:14" ht="15.6" customHeight="1" x14ac:dyDescent="0.25">
      <c r="A10" s="202" t="s">
        <v>10</v>
      </c>
      <c r="B10" s="203">
        <v>648939</v>
      </c>
      <c r="C10" s="203">
        <v>501089</v>
      </c>
      <c r="D10" s="203">
        <v>3217688</v>
      </c>
      <c r="E10" s="203">
        <v>3105019</v>
      </c>
      <c r="F10" s="204">
        <v>-3.501551424501073</v>
      </c>
    </row>
    <row r="11" spans="1:14" ht="15.6" customHeight="1" x14ac:dyDescent="0.25">
      <c r="A11" s="202" t="s">
        <v>9</v>
      </c>
      <c r="B11" s="203">
        <v>45084722</v>
      </c>
      <c r="C11" s="203">
        <v>45312249</v>
      </c>
      <c r="D11" s="203">
        <v>253239502</v>
      </c>
      <c r="E11" s="203">
        <v>270685347</v>
      </c>
      <c r="F11" s="204">
        <v>6.8890693838120143</v>
      </c>
    </row>
    <row r="12" spans="1:14" ht="15.6" customHeight="1" x14ac:dyDescent="0.25">
      <c r="A12" s="202" t="s">
        <v>6</v>
      </c>
      <c r="B12" s="203">
        <v>2543276</v>
      </c>
      <c r="C12" s="203">
        <v>3220575</v>
      </c>
      <c r="D12" s="203">
        <v>17932981</v>
      </c>
      <c r="E12" s="203">
        <v>17204195</v>
      </c>
      <c r="F12" s="204">
        <v>-4.063942297156288</v>
      </c>
    </row>
    <row r="13" spans="1:14" ht="15.6" customHeight="1" x14ac:dyDescent="0.25">
      <c r="A13" s="202" t="s">
        <v>175</v>
      </c>
      <c r="B13" s="203">
        <v>30932676</v>
      </c>
      <c r="C13" s="203">
        <v>28834120</v>
      </c>
      <c r="D13" s="203">
        <v>131199454</v>
      </c>
      <c r="E13" s="203">
        <v>131699612</v>
      </c>
      <c r="F13" s="204">
        <v>0.38121957428268161</v>
      </c>
    </row>
    <row r="14" spans="1:14" ht="15.6" customHeight="1" x14ac:dyDescent="0.25">
      <c r="A14" s="202" t="s">
        <v>153</v>
      </c>
      <c r="B14" s="203">
        <v>33385474</v>
      </c>
      <c r="C14" s="203">
        <v>33241125</v>
      </c>
      <c r="D14" s="203">
        <v>174613776</v>
      </c>
      <c r="E14" s="203">
        <v>174368181</v>
      </c>
      <c r="F14" s="204">
        <v>-0.14065041466143671</v>
      </c>
    </row>
    <row r="15" spans="1:14" ht="15.6" customHeight="1" x14ac:dyDescent="0.25">
      <c r="A15" s="202" t="s">
        <v>150</v>
      </c>
      <c r="B15" s="203">
        <v>5506087</v>
      </c>
      <c r="C15" s="203">
        <v>5425528</v>
      </c>
      <c r="D15" s="203">
        <v>27882140</v>
      </c>
      <c r="E15" s="203">
        <v>28729406</v>
      </c>
      <c r="F15" s="204">
        <v>3.038740928780939</v>
      </c>
    </row>
    <row r="16" spans="1:14" ht="15.6" customHeight="1" x14ac:dyDescent="0.5">
      <c r="A16" s="202" t="s">
        <v>149</v>
      </c>
      <c r="B16" s="203">
        <v>3999639</v>
      </c>
      <c r="C16" s="203">
        <v>3100454</v>
      </c>
      <c r="D16" s="203">
        <v>23580617</v>
      </c>
      <c r="E16" s="203">
        <v>21717589</v>
      </c>
      <c r="F16" s="204">
        <v>-7.9006753724891894</v>
      </c>
      <c r="G16" s="15"/>
    </row>
    <row r="17" spans="1:7" ht="15.6" customHeight="1" x14ac:dyDescent="0.35">
      <c r="A17" s="202" t="s">
        <v>155</v>
      </c>
      <c r="B17" s="203">
        <v>1577837</v>
      </c>
      <c r="C17" s="203">
        <v>1769864</v>
      </c>
      <c r="D17" s="203">
        <v>9754019</v>
      </c>
      <c r="E17" s="203">
        <v>9737908</v>
      </c>
      <c r="F17" s="204">
        <v>-0.16517294050790099</v>
      </c>
      <c r="G17" s="16"/>
    </row>
    <row r="18" spans="1:7" ht="15.6" customHeight="1" x14ac:dyDescent="0.25">
      <c r="A18" s="202" t="s">
        <v>152</v>
      </c>
      <c r="B18" s="203">
        <v>5825843</v>
      </c>
      <c r="C18" s="203">
        <v>5682822</v>
      </c>
      <c r="D18" s="203">
        <v>35250272</v>
      </c>
      <c r="E18" s="203">
        <v>34279367</v>
      </c>
      <c r="F18" s="204">
        <v>-2.7543191723456739</v>
      </c>
    </row>
    <row r="19" spans="1:7" ht="15.6" customHeight="1" x14ac:dyDescent="0.25">
      <c r="A19" s="202" t="s">
        <v>148</v>
      </c>
      <c r="B19" s="203">
        <v>1686721</v>
      </c>
      <c r="C19" s="203">
        <v>1340648</v>
      </c>
      <c r="D19" s="203">
        <v>9088813</v>
      </c>
      <c r="E19" s="203">
        <v>6425774</v>
      </c>
      <c r="F19" s="204">
        <v>-29.300184743596329</v>
      </c>
    </row>
    <row r="20" spans="1:7" ht="15.6" customHeight="1" x14ac:dyDescent="0.25">
      <c r="A20" s="202" t="s">
        <v>147</v>
      </c>
      <c r="B20" s="203">
        <v>2031529</v>
      </c>
      <c r="C20" s="203">
        <v>2195728</v>
      </c>
      <c r="D20" s="203">
        <v>11208553</v>
      </c>
      <c r="E20" s="203">
        <v>10402014</v>
      </c>
      <c r="F20" s="204">
        <v>-7.1957459629267069</v>
      </c>
    </row>
    <row r="21" spans="1:7" ht="15.6" customHeight="1" x14ac:dyDescent="0.25">
      <c r="A21" s="202" t="s">
        <v>154</v>
      </c>
      <c r="B21" s="203">
        <v>3451352</v>
      </c>
      <c r="C21" s="203">
        <v>3021105</v>
      </c>
      <c r="D21" s="203">
        <v>20297474</v>
      </c>
      <c r="E21" s="203">
        <v>20667954</v>
      </c>
      <c r="F21" s="204">
        <v>1.8252517530013821</v>
      </c>
    </row>
    <row r="22" spans="1:7" ht="15.6" customHeight="1" x14ac:dyDescent="0.25">
      <c r="A22" s="202" t="s">
        <v>151</v>
      </c>
      <c r="B22" s="203">
        <v>19042526</v>
      </c>
      <c r="C22" s="203">
        <v>23816269</v>
      </c>
      <c r="D22" s="203">
        <v>136496315</v>
      </c>
      <c r="E22" s="203">
        <v>158165382</v>
      </c>
      <c r="F22" s="204">
        <v>15.87520293130258</v>
      </c>
    </row>
    <row r="23" spans="1:7" ht="15.6" customHeight="1" x14ac:dyDescent="0.25">
      <c r="A23" s="202" t="s">
        <v>171</v>
      </c>
      <c r="B23" s="203">
        <v>4219055</v>
      </c>
      <c r="C23" s="203">
        <v>4793030</v>
      </c>
      <c r="D23" s="203">
        <v>23428261</v>
      </c>
      <c r="E23" s="203">
        <v>27110463</v>
      </c>
      <c r="F23" s="204">
        <v>15.71692410290289</v>
      </c>
    </row>
    <row r="24" spans="1:7" ht="15.6" customHeight="1" x14ac:dyDescent="0.25">
      <c r="A24" s="202" t="s">
        <v>146</v>
      </c>
      <c r="B24" s="203">
        <v>260923</v>
      </c>
      <c r="C24" s="203">
        <v>233565</v>
      </c>
      <c r="D24" s="203">
        <v>1356946</v>
      </c>
      <c r="E24" s="203">
        <v>1672077</v>
      </c>
      <c r="F24" s="204">
        <v>23.223547584060089</v>
      </c>
    </row>
    <row r="25" spans="1:7" ht="15.6" customHeight="1" x14ac:dyDescent="0.25">
      <c r="A25" s="202" t="s">
        <v>145</v>
      </c>
      <c r="B25" s="203">
        <v>2969730</v>
      </c>
      <c r="C25" s="203">
        <v>2965855</v>
      </c>
      <c r="D25" s="203">
        <v>14858316</v>
      </c>
      <c r="E25" s="203">
        <v>16573388</v>
      </c>
      <c r="F25" s="204">
        <v>11.542842405559281</v>
      </c>
    </row>
    <row r="26" spans="1:7" ht="15.6" customHeight="1" x14ac:dyDescent="0.25">
      <c r="A26" s="202" t="s">
        <v>157</v>
      </c>
      <c r="B26" s="203">
        <v>1784478</v>
      </c>
      <c r="C26" s="203">
        <v>1479169</v>
      </c>
      <c r="D26" s="203">
        <v>7414238</v>
      </c>
      <c r="E26" s="203">
        <v>6871696</v>
      </c>
      <c r="F26" s="204">
        <v>-7.317569249867617</v>
      </c>
    </row>
    <row r="27" spans="1:7" ht="15.6" customHeight="1" x14ac:dyDescent="0.25">
      <c r="A27" s="202" t="s">
        <v>173</v>
      </c>
      <c r="B27" s="203">
        <v>742909</v>
      </c>
      <c r="C27" s="203">
        <v>642125</v>
      </c>
      <c r="D27" s="203">
        <v>3963017</v>
      </c>
      <c r="E27" s="203">
        <v>3627105</v>
      </c>
      <c r="F27" s="204">
        <v>-8.476168535234649</v>
      </c>
    </row>
    <row r="28" spans="1:7" ht="15.6" customHeight="1" x14ac:dyDescent="0.25">
      <c r="A28" s="202" t="s">
        <v>177</v>
      </c>
      <c r="B28" s="203">
        <v>14172604</v>
      </c>
      <c r="C28" s="203">
        <v>15484573</v>
      </c>
      <c r="D28" s="203">
        <v>103488729</v>
      </c>
      <c r="E28" s="203">
        <v>109572234</v>
      </c>
      <c r="F28" s="204">
        <v>5.8784227604148072</v>
      </c>
    </row>
    <row r="29" spans="1:7" ht="15.6" customHeight="1" x14ac:dyDescent="0.25">
      <c r="A29" s="202" t="s">
        <v>178</v>
      </c>
      <c r="B29" s="203">
        <v>2956872</v>
      </c>
      <c r="C29" s="203">
        <v>2856867</v>
      </c>
      <c r="D29" s="203">
        <v>15596879</v>
      </c>
      <c r="E29" s="203">
        <v>15259619</v>
      </c>
      <c r="F29" s="204">
        <v>-2.162355686672953</v>
      </c>
    </row>
    <row r="30" spans="1:7" ht="15.6" customHeight="1" x14ac:dyDescent="0.25">
      <c r="A30" s="202" t="s">
        <v>179</v>
      </c>
      <c r="B30" s="203">
        <v>431930</v>
      </c>
      <c r="C30" s="203">
        <v>483471</v>
      </c>
      <c r="D30" s="203">
        <v>2646232</v>
      </c>
      <c r="E30" s="203">
        <v>2839959</v>
      </c>
      <c r="F30" s="204">
        <v>7.3208622675562793</v>
      </c>
    </row>
    <row r="31" spans="1:7" ht="15.6" customHeight="1" x14ac:dyDescent="0.25">
      <c r="A31" s="202" t="s">
        <v>180</v>
      </c>
      <c r="B31" s="203">
        <v>4418625</v>
      </c>
      <c r="C31" s="203">
        <v>4168720</v>
      </c>
      <c r="D31" s="203">
        <v>24912328</v>
      </c>
      <c r="E31" s="203">
        <v>23364070</v>
      </c>
      <c r="F31" s="204">
        <v>-6.2148266512868702</v>
      </c>
    </row>
    <row r="32" spans="1:7" ht="15.6" customHeight="1" x14ac:dyDescent="0.25">
      <c r="A32" s="202" t="s">
        <v>181</v>
      </c>
      <c r="B32" s="203">
        <v>25793179</v>
      </c>
      <c r="C32" s="203">
        <v>26372090</v>
      </c>
      <c r="D32" s="203">
        <v>149282360</v>
      </c>
      <c r="E32" s="203">
        <v>150641323</v>
      </c>
      <c r="F32" s="204">
        <v>0.91033059766739666</v>
      </c>
    </row>
    <row r="33" spans="1:6" ht="15.6" customHeight="1" x14ac:dyDescent="0.25">
      <c r="A33" s="202" t="s">
        <v>182</v>
      </c>
      <c r="B33" s="203">
        <v>4211621</v>
      </c>
      <c r="C33" s="203">
        <v>4377761</v>
      </c>
      <c r="D33" s="203">
        <v>21212319</v>
      </c>
      <c r="E33" s="203">
        <v>22779292</v>
      </c>
      <c r="F33" s="204">
        <v>7.3870895492378716</v>
      </c>
    </row>
    <row r="34" spans="1:6" ht="15.6" customHeight="1" x14ac:dyDescent="0.25">
      <c r="A34" s="202" t="s">
        <v>183</v>
      </c>
      <c r="B34" s="203">
        <v>260232</v>
      </c>
      <c r="C34" s="203">
        <v>329871</v>
      </c>
      <c r="D34" s="203">
        <v>1484394</v>
      </c>
      <c r="E34" s="203">
        <v>1512340</v>
      </c>
      <c r="F34" s="204">
        <v>1.882653796768238</v>
      </c>
    </row>
    <row r="35" spans="1:6" ht="15.6" customHeight="1" x14ac:dyDescent="0.25">
      <c r="A35" s="170" t="s">
        <v>158</v>
      </c>
      <c r="B35" s="90">
        <f>SUM(B7:B34)</f>
        <v>224524993</v>
      </c>
      <c r="C35" s="91">
        <f>SUM(C7:C34)</f>
        <v>229563306</v>
      </c>
      <c r="D35" s="192">
        <f>SUM(D7:D34)</f>
        <v>1255005194</v>
      </c>
      <c r="E35" s="92">
        <f>SUM(E7:E34)</f>
        <v>1305170522</v>
      </c>
      <c r="F35" s="154">
        <f>E35*100/D35-100</f>
        <v>3.9972207477573249</v>
      </c>
    </row>
    <row r="36" spans="1:6" ht="15.6" customHeight="1" x14ac:dyDescent="0.25">
      <c r="A36" s="87" t="s">
        <v>81</v>
      </c>
      <c r="B36" s="86"/>
      <c r="D36" s="27"/>
      <c r="E36" s="37"/>
      <c r="F36" s="37"/>
    </row>
  </sheetData>
  <mergeCells count="3">
    <mergeCell ref="B5:C5"/>
    <mergeCell ref="D5:F5"/>
    <mergeCell ref="A5:A6"/>
  </mergeCells>
  <conditionalFormatting sqref="A7:F34">
    <cfRule type="expression" dxfId="29" priority="2">
      <formula>MOD(ROW(),2)=0</formula>
    </cfRule>
  </conditionalFormatting>
  <conditionalFormatting sqref="F7:F35">
    <cfRule type="expression" dxfId="28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18CE21-A24F-45AD-84B6-1786C8CB6D7D}">
  <sheetPr codeName="Hoja26">
    <pageSetUpPr fitToPage="1"/>
  </sheetPr>
  <dimension ref="A1:N36"/>
  <sheetViews>
    <sheetView workbookViewId="0"/>
  </sheetViews>
  <sheetFormatPr baseColWidth="10" defaultColWidth="8.85546875" defaultRowHeight="15" x14ac:dyDescent="0.2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14" ht="19.149999999999999" customHeight="1" x14ac:dyDescent="0.35">
      <c r="A1" s="46" t="s">
        <v>83</v>
      </c>
      <c r="E1" s="19"/>
      <c r="H1" s="18"/>
      <c r="I1" s="18"/>
      <c r="J1" s="18"/>
      <c r="K1" s="18"/>
      <c r="L1" s="18"/>
      <c r="M1" s="18"/>
    </row>
    <row r="2" spans="1:14" ht="15.6" customHeight="1" x14ac:dyDescent="0.3">
      <c r="A2" s="153"/>
      <c r="H2" s="17"/>
      <c r="I2" s="17"/>
      <c r="J2" s="17"/>
      <c r="K2" s="17"/>
      <c r="L2" s="17"/>
      <c r="M2" s="17"/>
    </row>
    <row r="3" spans="1:14" ht="15.6" customHeight="1" x14ac:dyDescent="0.3">
      <c r="H3" s="17"/>
      <c r="I3" s="17"/>
      <c r="J3" s="17"/>
      <c r="K3" s="17"/>
      <c r="L3" s="17"/>
      <c r="M3" s="17"/>
    </row>
    <row r="4" spans="1:14" ht="15.6" customHeight="1" x14ac:dyDescent="0.25">
      <c r="A4" s="45" t="s">
        <v>80</v>
      </c>
    </row>
    <row r="5" spans="1:14" ht="15.6" customHeight="1" x14ac:dyDescent="0.25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 x14ac:dyDescent="0.25">
      <c r="A6" s="210"/>
      <c r="B6" s="178">
        <v>2023</v>
      </c>
      <c r="C6" s="178">
        <v>2024</v>
      </c>
      <c r="D6" s="178">
        <v>2023</v>
      </c>
      <c r="E6" s="178">
        <v>2024</v>
      </c>
      <c r="F6" s="168" t="s">
        <v>7</v>
      </c>
      <c r="G6" s="20"/>
    </row>
    <row r="7" spans="1:14" ht="15.6" customHeight="1" x14ac:dyDescent="0.25">
      <c r="A7" s="202" t="s">
        <v>18</v>
      </c>
      <c r="B7" s="203">
        <v>14</v>
      </c>
      <c r="C7" s="203">
        <v>21</v>
      </c>
      <c r="D7" s="203">
        <v>55</v>
      </c>
      <c r="E7" s="203">
        <v>73</v>
      </c>
      <c r="F7" s="204">
        <v>32.72727272727272</v>
      </c>
      <c r="G7" s="51"/>
    </row>
    <row r="8" spans="1:14" ht="15.6" customHeight="1" x14ac:dyDescent="0.25">
      <c r="A8" s="202" t="s">
        <v>11</v>
      </c>
      <c r="B8" s="203">
        <v>3</v>
      </c>
      <c r="C8" s="203">
        <v>8</v>
      </c>
      <c r="D8" s="203">
        <v>35</v>
      </c>
      <c r="E8" s="203">
        <v>42</v>
      </c>
      <c r="F8" s="204">
        <v>20</v>
      </c>
      <c r="G8" s="20"/>
    </row>
    <row r="9" spans="1:14" ht="15.6" customHeight="1" x14ac:dyDescent="0.25">
      <c r="A9" s="202" t="s">
        <v>8</v>
      </c>
      <c r="B9" s="203">
        <v>3</v>
      </c>
      <c r="C9" s="203">
        <v>4</v>
      </c>
      <c r="D9" s="203">
        <v>8</v>
      </c>
      <c r="E9" s="203">
        <v>10</v>
      </c>
      <c r="F9" s="204">
        <v>25</v>
      </c>
      <c r="G9" s="20"/>
    </row>
    <row r="10" spans="1:14" ht="15.6" customHeight="1" x14ac:dyDescent="0.25">
      <c r="A10" s="202" t="s">
        <v>10</v>
      </c>
      <c r="B10" s="203">
        <v>0</v>
      </c>
      <c r="C10" s="203">
        <v>0</v>
      </c>
      <c r="D10" s="203">
        <v>0</v>
      </c>
      <c r="E10" s="203">
        <v>0</v>
      </c>
      <c r="F10" s="204" t="s">
        <v>156</v>
      </c>
    </row>
    <row r="11" spans="1:14" ht="15.6" customHeight="1" x14ac:dyDescent="0.25">
      <c r="A11" s="202" t="s">
        <v>9</v>
      </c>
      <c r="B11" s="203">
        <v>0</v>
      </c>
      <c r="C11" s="203">
        <v>0</v>
      </c>
      <c r="D11" s="203">
        <v>0</v>
      </c>
      <c r="E11" s="203">
        <v>0</v>
      </c>
      <c r="F11" s="204" t="s">
        <v>156</v>
      </c>
    </row>
    <row r="12" spans="1:14" ht="15.6" customHeight="1" x14ac:dyDescent="0.25">
      <c r="A12" s="202" t="s">
        <v>6</v>
      </c>
      <c r="B12" s="203">
        <v>19</v>
      </c>
      <c r="C12" s="203">
        <v>25</v>
      </c>
      <c r="D12" s="203">
        <v>150</v>
      </c>
      <c r="E12" s="203">
        <v>128</v>
      </c>
      <c r="F12" s="204">
        <v>-14.66666666666667</v>
      </c>
    </row>
    <row r="13" spans="1:14" ht="15.6" customHeight="1" x14ac:dyDescent="0.25">
      <c r="A13" s="202" t="s">
        <v>175</v>
      </c>
      <c r="B13" s="203">
        <v>86</v>
      </c>
      <c r="C13" s="203">
        <v>80</v>
      </c>
      <c r="D13" s="203">
        <v>299</v>
      </c>
      <c r="E13" s="203">
        <v>300</v>
      </c>
      <c r="F13" s="204">
        <v>0.33444816053511772</v>
      </c>
    </row>
    <row r="14" spans="1:14" ht="15.6" customHeight="1" x14ac:dyDescent="0.25">
      <c r="A14" s="202" t="s">
        <v>153</v>
      </c>
      <c r="B14" s="203">
        <v>73</v>
      </c>
      <c r="C14" s="203">
        <v>75</v>
      </c>
      <c r="D14" s="203">
        <v>346</v>
      </c>
      <c r="E14" s="203">
        <v>322</v>
      </c>
      <c r="F14" s="204">
        <v>-6.9364161849710939</v>
      </c>
    </row>
    <row r="15" spans="1:14" ht="15.6" customHeight="1" x14ac:dyDescent="0.25">
      <c r="A15" s="202" t="s">
        <v>150</v>
      </c>
      <c r="B15" s="203">
        <v>8</v>
      </c>
      <c r="C15" s="203">
        <v>13</v>
      </c>
      <c r="D15" s="203">
        <v>34</v>
      </c>
      <c r="E15" s="203">
        <v>35</v>
      </c>
      <c r="F15" s="204">
        <v>2.941176470588232</v>
      </c>
    </row>
    <row r="16" spans="1:14" ht="15.6" customHeight="1" x14ac:dyDescent="0.5">
      <c r="A16" s="202" t="s">
        <v>149</v>
      </c>
      <c r="B16" s="203">
        <v>11</v>
      </c>
      <c r="C16" s="203">
        <v>5</v>
      </c>
      <c r="D16" s="203">
        <v>63</v>
      </c>
      <c r="E16" s="203">
        <v>52</v>
      </c>
      <c r="F16" s="204">
        <v>-17.460317460317459</v>
      </c>
      <c r="G16" s="15"/>
    </row>
    <row r="17" spans="1:7" ht="15.6" customHeight="1" x14ac:dyDescent="0.35">
      <c r="A17" s="202" t="s">
        <v>155</v>
      </c>
      <c r="B17" s="203">
        <v>0</v>
      </c>
      <c r="C17" s="203">
        <v>0</v>
      </c>
      <c r="D17" s="203">
        <v>0</v>
      </c>
      <c r="E17" s="203">
        <v>1</v>
      </c>
      <c r="F17" s="204" t="s">
        <v>156</v>
      </c>
      <c r="G17" s="16"/>
    </row>
    <row r="18" spans="1:7" ht="15.6" customHeight="1" x14ac:dyDescent="0.25">
      <c r="A18" s="202" t="s">
        <v>152</v>
      </c>
      <c r="B18" s="203">
        <v>1</v>
      </c>
      <c r="C18" s="203">
        <v>2</v>
      </c>
      <c r="D18" s="203">
        <v>13</v>
      </c>
      <c r="E18" s="203">
        <v>4</v>
      </c>
      <c r="F18" s="204">
        <v>-69.230769230769226</v>
      </c>
    </row>
    <row r="19" spans="1:7" ht="15.6" customHeight="1" x14ac:dyDescent="0.25">
      <c r="A19" s="202" t="s">
        <v>148</v>
      </c>
      <c r="B19" s="203">
        <v>0</v>
      </c>
      <c r="C19" s="203">
        <v>3</v>
      </c>
      <c r="D19" s="203">
        <v>7</v>
      </c>
      <c r="E19" s="203">
        <v>13</v>
      </c>
      <c r="F19" s="204">
        <v>85.714285714285722</v>
      </c>
    </row>
    <row r="20" spans="1:7" ht="15.6" customHeight="1" x14ac:dyDescent="0.25">
      <c r="A20" s="202" t="s">
        <v>147</v>
      </c>
      <c r="B20" s="203">
        <v>2</v>
      </c>
      <c r="C20" s="203">
        <v>9</v>
      </c>
      <c r="D20" s="203">
        <v>13</v>
      </c>
      <c r="E20" s="203">
        <v>17</v>
      </c>
      <c r="F20" s="204">
        <v>30.76923076923077</v>
      </c>
    </row>
    <row r="21" spans="1:7" ht="15.6" customHeight="1" x14ac:dyDescent="0.25">
      <c r="A21" s="202" t="s">
        <v>154</v>
      </c>
      <c r="B21" s="203">
        <v>4</v>
      </c>
      <c r="C21" s="203">
        <v>4</v>
      </c>
      <c r="D21" s="203">
        <v>8</v>
      </c>
      <c r="E21" s="203">
        <v>10</v>
      </c>
      <c r="F21" s="204">
        <v>25</v>
      </c>
    </row>
    <row r="22" spans="1:7" ht="15.6" customHeight="1" x14ac:dyDescent="0.25">
      <c r="A22" s="202" t="s">
        <v>151</v>
      </c>
      <c r="B22" s="203">
        <v>11</v>
      </c>
      <c r="C22" s="203">
        <v>12</v>
      </c>
      <c r="D22" s="203">
        <v>367</v>
      </c>
      <c r="E22" s="203">
        <v>346</v>
      </c>
      <c r="F22" s="204">
        <v>-5.7220708446866553</v>
      </c>
    </row>
    <row r="23" spans="1:7" ht="15.6" customHeight="1" x14ac:dyDescent="0.25">
      <c r="A23" s="202" t="s">
        <v>171</v>
      </c>
      <c r="B23" s="203">
        <v>20</v>
      </c>
      <c r="C23" s="203">
        <v>18</v>
      </c>
      <c r="D23" s="203">
        <v>138</v>
      </c>
      <c r="E23" s="203">
        <v>108</v>
      </c>
      <c r="F23" s="204">
        <v>-21.739130434782609</v>
      </c>
    </row>
    <row r="24" spans="1:7" ht="15.6" customHeight="1" x14ac:dyDescent="0.25">
      <c r="A24" s="202" t="s">
        <v>146</v>
      </c>
      <c r="B24" s="203">
        <v>0</v>
      </c>
      <c r="C24" s="203">
        <v>0</v>
      </c>
      <c r="D24" s="203">
        <v>0</v>
      </c>
      <c r="E24" s="203">
        <v>1</v>
      </c>
      <c r="F24" s="204" t="s">
        <v>156</v>
      </c>
    </row>
    <row r="25" spans="1:7" ht="15.6" customHeight="1" x14ac:dyDescent="0.25">
      <c r="A25" s="202" t="s">
        <v>145</v>
      </c>
      <c r="B25" s="203">
        <v>0</v>
      </c>
      <c r="C25" s="203">
        <v>1</v>
      </c>
      <c r="D25" s="203">
        <v>5</v>
      </c>
      <c r="E25" s="203">
        <v>5</v>
      </c>
      <c r="F25" s="204">
        <v>0</v>
      </c>
    </row>
    <row r="26" spans="1:7" ht="15.6" customHeight="1" x14ac:dyDescent="0.25">
      <c r="A26" s="202" t="s">
        <v>157</v>
      </c>
      <c r="B26" s="203">
        <v>1</v>
      </c>
      <c r="C26" s="203">
        <v>3</v>
      </c>
      <c r="D26" s="203">
        <v>8</v>
      </c>
      <c r="E26" s="203">
        <v>14</v>
      </c>
      <c r="F26" s="204">
        <v>75</v>
      </c>
    </row>
    <row r="27" spans="1:7" ht="15.6" customHeight="1" x14ac:dyDescent="0.25">
      <c r="A27" s="202" t="s">
        <v>173</v>
      </c>
      <c r="B27" s="203">
        <v>0</v>
      </c>
      <c r="C27" s="203">
        <v>0</v>
      </c>
      <c r="D27" s="203">
        <v>4</v>
      </c>
      <c r="E27" s="203">
        <v>2</v>
      </c>
      <c r="F27" s="204">
        <v>-50</v>
      </c>
    </row>
    <row r="28" spans="1:7" ht="15.6" customHeight="1" x14ac:dyDescent="0.25">
      <c r="A28" s="202" t="s">
        <v>177</v>
      </c>
      <c r="B28" s="203">
        <v>9</v>
      </c>
      <c r="C28" s="203">
        <v>13</v>
      </c>
      <c r="D28" s="203">
        <v>300</v>
      </c>
      <c r="E28" s="203">
        <v>296</v>
      </c>
      <c r="F28" s="204">
        <v>-1.333333333333329</v>
      </c>
    </row>
    <row r="29" spans="1:7" ht="15.6" customHeight="1" x14ac:dyDescent="0.25">
      <c r="A29" s="202" t="s">
        <v>178</v>
      </c>
      <c r="B29" s="203">
        <v>1</v>
      </c>
      <c r="C29" s="203">
        <v>3</v>
      </c>
      <c r="D29" s="203">
        <v>8</v>
      </c>
      <c r="E29" s="203">
        <v>10</v>
      </c>
      <c r="F29" s="204">
        <v>25</v>
      </c>
    </row>
    <row r="30" spans="1:7" ht="15.6" customHeight="1" x14ac:dyDescent="0.25">
      <c r="A30" s="202" t="s">
        <v>179</v>
      </c>
      <c r="B30" s="203">
        <v>6</v>
      </c>
      <c r="C30" s="203">
        <v>7</v>
      </c>
      <c r="D30" s="203">
        <v>40</v>
      </c>
      <c r="E30" s="203">
        <v>34</v>
      </c>
      <c r="F30" s="204">
        <v>-15</v>
      </c>
    </row>
    <row r="31" spans="1:7" ht="15.6" customHeight="1" x14ac:dyDescent="0.25">
      <c r="A31" s="202" t="s">
        <v>180</v>
      </c>
      <c r="B31" s="203">
        <v>5</v>
      </c>
      <c r="C31" s="203">
        <v>6</v>
      </c>
      <c r="D31" s="203">
        <v>20</v>
      </c>
      <c r="E31" s="203">
        <v>26</v>
      </c>
      <c r="F31" s="204">
        <v>30</v>
      </c>
    </row>
    <row r="32" spans="1:7" ht="15.6" customHeight="1" x14ac:dyDescent="0.25">
      <c r="A32" s="202" t="s">
        <v>181</v>
      </c>
      <c r="B32" s="203">
        <v>23</v>
      </c>
      <c r="C32" s="203">
        <v>22</v>
      </c>
      <c r="D32" s="203">
        <v>108</v>
      </c>
      <c r="E32" s="203">
        <v>115</v>
      </c>
      <c r="F32" s="204">
        <v>6.481481481481481</v>
      </c>
    </row>
    <row r="33" spans="1:6" ht="15.6" customHeight="1" x14ac:dyDescent="0.25">
      <c r="A33" s="202" t="s">
        <v>182</v>
      </c>
      <c r="B33" s="203">
        <v>12</v>
      </c>
      <c r="C33" s="203">
        <v>7</v>
      </c>
      <c r="D33" s="203">
        <v>41</v>
      </c>
      <c r="E33" s="203">
        <v>35</v>
      </c>
      <c r="F33" s="204">
        <v>-14.634146341463421</v>
      </c>
    </row>
    <row r="34" spans="1:6" ht="15.6" customHeight="1" x14ac:dyDescent="0.25">
      <c r="A34" s="202" t="s">
        <v>183</v>
      </c>
      <c r="B34" s="203">
        <v>1</v>
      </c>
      <c r="C34" s="203">
        <v>3</v>
      </c>
      <c r="D34" s="203">
        <v>4</v>
      </c>
      <c r="E34" s="203">
        <v>6</v>
      </c>
      <c r="F34" s="204">
        <v>50</v>
      </c>
    </row>
    <row r="35" spans="1:6" ht="15.6" customHeight="1" x14ac:dyDescent="0.25">
      <c r="A35" s="170" t="s">
        <v>158</v>
      </c>
      <c r="B35" s="90">
        <f>SUM(B7:B34)</f>
        <v>313</v>
      </c>
      <c r="C35" s="91">
        <f>SUM(C7:C34)</f>
        <v>344</v>
      </c>
      <c r="D35" s="192">
        <f>SUM(D7:D34)</f>
        <v>2074</v>
      </c>
      <c r="E35" s="192">
        <f>SUM(E7:E34)</f>
        <v>2005</v>
      </c>
      <c r="F35" s="154">
        <f>E35*100/D35-100</f>
        <v>-3.3269045323047237</v>
      </c>
    </row>
    <row r="36" spans="1:6" ht="15.6" customHeight="1" x14ac:dyDescent="0.25">
      <c r="A36" s="87" t="s">
        <v>167</v>
      </c>
      <c r="B36" s="86"/>
      <c r="D36" s="27"/>
      <c r="F36" s="37"/>
    </row>
  </sheetData>
  <mergeCells count="3">
    <mergeCell ref="B5:C5"/>
    <mergeCell ref="D5:F5"/>
    <mergeCell ref="A5:A6"/>
  </mergeCells>
  <conditionalFormatting sqref="A7:F34">
    <cfRule type="expression" dxfId="27" priority="2">
      <formula>MOD(ROW(),2)=0</formula>
    </cfRule>
  </conditionalFormatting>
  <conditionalFormatting sqref="F7:F35">
    <cfRule type="expression" dxfId="26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AEF75B-E25F-474B-9C02-C5DD3E6222DC}">
  <sheetPr codeName="Hoja27">
    <pageSetUpPr fitToPage="1"/>
  </sheetPr>
  <dimension ref="A1:N36"/>
  <sheetViews>
    <sheetView workbookViewId="0"/>
  </sheetViews>
  <sheetFormatPr baseColWidth="10" defaultColWidth="8.85546875" defaultRowHeight="15" x14ac:dyDescent="0.2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14" ht="19.149999999999999" customHeight="1" x14ac:dyDescent="0.35">
      <c r="A1" s="46" t="s">
        <v>85</v>
      </c>
      <c r="E1" s="19"/>
      <c r="H1" s="18"/>
      <c r="I1" s="18"/>
      <c r="J1" s="18"/>
      <c r="K1" s="18"/>
      <c r="L1" s="18"/>
      <c r="M1" s="18"/>
    </row>
    <row r="2" spans="1:14" ht="15.6" customHeight="1" x14ac:dyDescent="0.3">
      <c r="A2" s="153"/>
      <c r="H2" s="17"/>
      <c r="I2" s="17"/>
      <c r="J2" s="17"/>
      <c r="K2" s="17"/>
      <c r="L2" s="17"/>
      <c r="M2" s="17"/>
    </row>
    <row r="3" spans="1:14" ht="15.6" customHeight="1" x14ac:dyDescent="0.3">
      <c r="H3" s="17"/>
      <c r="I3" s="17"/>
      <c r="J3" s="17"/>
      <c r="K3" s="17"/>
      <c r="L3" s="17"/>
      <c r="M3" s="17"/>
    </row>
    <row r="4" spans="1:14" ht="15.6" customHeight="1" x14ac:dyDescent="0.25">
      <c r="A4" s="45" t="s">
        <v>80</v>
      </c>
    </row>
    <row r="5" spans="1:14" ht="15.6" customHeight="1" x14ac:dyDescent="0.25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 x14ac:dyDescent="0.25">
      <c r="A6" s="210"/>
      <c r="B6" s="178">
        <v>2023</v>
      </c>
      <c r="C6" s="178">
        <v>2024</v>
      </c>
      <c r="D6" s="178">
        <v>2023</v>
      </c>
      <c r="E6" s="178">
        <v>2024</v>
      </c>
      <c r="F6" s="168" t="s">
        <v>7</v>
      </c>
      <c r="G6" s="20"/>
    </row>
    <row r="7" spans="1:14" ht="15.6" customHeight="1" x14ac:dyDescent="0.25">
      <c r="A7" s="202" t="s">
        <v>18</v>
      </c>
      <c r="B7" s="203">
        <v>39963</v>
      </c>
      <c r="C7" s="203">
        <v>51200</v>
      </c>
      <c r="D7" s="203">
        <v>125083</v>
      </c>
      <c r="E7" s="203">
        <v>168235</v>
      </c>
      <c r="F7" s="204">
        <v>34.498692867935688</v>
      </c>
      <c r="G7" s="51"/>
    </row>
    <row r="8" spans="1:14" ht="15.6" customHeight="1" x14ac:dyDescent="0.25">
      <c r="A8" s="202" t="s">
        <v>11</v>
      </c>
      <c r="B8" s="203">
        <v>17380</v>
      </c>
      <c r="C8" s="203">
        <v>31006</v>
      </c>
      <c r="D8" s="203">
        <v>121465</v>
      </c>
      <c r="E8" s="203">
        <v>150392</v>
      </c>
      <c r="F8" s="204">
        <v>23.815090766887579</v>
      </c>
      <c r="G8" s="20"/>
    </row>
    <row r="9" spans="1:14" ht="15.6" customHeight="1" x14ac:dyDescent="0.25">
      <c r="A9" s="202" t="s">
        <v>8</v>
      </c>
      <c r="B9" s="203">
        <v>62496</v>
      </c>
      <c r="C9" s="203">
        <v>54596</v>
      </c>
      <c r="D9" s="203">
        <v>205080</v>
      </c>
      <c r="E9" s="203">
        <v>206640</v>
      </c>
      <c r="F9" s="204">
        <v>0.76067875950847963</v>
      </c>
      <c r="G9" s="20"/>
    </row>
    <row r="10" spans="1:14" ht="15.6" customHeight="1" x14ac:dyDescent="0.25">
      <c r="A10" s="202" t="s">
        <v>10</v>
      </c>
      <c r="B10" s="203">
        <v>0</v>
      </c>
      <c r="C10" s="203">
        <v>0</v>
      </c>
      <c r="D10" s="203">
        <v>0</v>
      </c>
      <c r="E10" s="203">
        <v>0</v>
      </c>
      <c r="F10" s="204" t="s">
        <v>156</v>
      </c>
    </row>
    <row r="11" spans="1:14" ht="15.6" customHeight="1" x14ac:dyDescent="0.25">
      <c r="A11" s="202" t="s">
        <v>9</v>
      </c>
      <c r="B11" s="203">
        <v>418043</v>
      </c>
      <c r="C11" s="203">
        <v>425574</v>
      </c>
      <c r="D11" s="203">
        <v>1925018</v>
      </c>
      <c r="E11" s="203">
        <v>2070032</v>
      </c>
      <c r="F11" s="204">
        <v>7.5331243655903526</v>
      </c>
    </row>
    <row r="12" spans="1:14" ht="15.6" customHeight="1" x14ac:dyDescent="0.25">
      <c r="A12" s="202" t="s">
        <v>6</v>
      </c>
      <c r="B12" s="203">
        <v>38418</v>
      </c>
      <c r="C12" s="203">
        <v>50437</v>
      </c>
      <c r="D12" s="203">
        <v>245534</v>
      </c>
      <c r="E12" s="203">
        <v>252825</v>
      </c>
      <c r="F12" s="204">
        <v>2.9694461866788369</v>
      </c>
    </row>
    <row r="13" spans="1:14" ht="15.6" customHeight="1" x14ac:dyDescent="0.25">
      <c r="A13" s="202" t="s">
        <v>175</v>
      </c>
      <c r="B13" s="203">
        <v>1191997</v>
      </c>
      <c r="C13" s="203">
        <v>1247152</v>
      </c>
      <c r="D13" s="203">
        <v>3807568</v>
      </c>
      <c r="E13" s="203">
        <v>3965905</v>
      </c>
      <c r="F13" s="204">
        <v>4.1584812142554028</v>
      </c>
    </row>
    <row r="14" spans="1:14" ht="15.6" customHeight="1" x14ac:dyDescent="0.25">
      <c r="A14" s="202" t="s">
        <v>153</v>
      </c>
      <c r="B14" s="203">
        <v>550708</v>
      </c>
      <c r="C14" s="203">
        <v>605634</v>
      </c>
      <c r="D14" s="203">
        <v>2017241</v>
      </c>
      <c r="E14" s="203">
        <v>2123951</v>
      </c>
      <c r="F14" s="204">
        <v>5.2898984305791856</v>
      </c>
    </row>
    <row r="15" spans="1:14" ht="15.6" customHeight="1" x14ac:dyDescent="0.25">
      <c r="A15" s="202" t="s">
        <v>150</v>
      </c>
      <c r="B15" s="203">
        <v>33532</v>
      </c>
      <c r="C15" s="203">
        <v>32799</v>
      </c>
      <c r="D15" s="203">
        <v>95908</v>
      </c>
      <c r="E15" s="203">
        <v>105649</v>
      </c>
      <c r="F15" s="204">
        <v>10.156608416399051</v>
      </c>
    </row>
    <row r="16" spans="1:14" ht="15.6" customHeight="1" x14ac:dyDescent="0.5">
      <c r="A16" s="202" t="s">
        <v>149</v>
      </c>
      <c r="B16" s="203">
        <v>15520</v>
      </c>
      <c r="C16" s="203">
        <v>4639</v>
      </c>
      <c r="D16" s="203">
        <v>70046</v>
      </c>
      <c r="E16" s="203">
        <v>49748</v>
      </c>
      <c r="F16" s="204">
        <v>-28.978100105644859</v>
      </c>
      <c r="G16" s="15"/>
    </row>
    <row r="17" spans="1:7" ht="15.6" customHeight="1" x14ac:dyDescent="0.35">
      <c r="A17" s="202" t="s">
        <v>155</v>
      </c>
      <c r="B17" s="203">
        <v>0</v>
      </c>
      <c r="C17" s="203">
        <v>0</v>
      </c>
      <c r="D17" s="203">
        <v>0</v>
      </c>
      <c r="E17" s="203">
        <v>743</v>
      </c>
      <c r="F17" s="204" t="s">
        <v>156</v>
      </c>
      <c r="G17" s="16"/>
    </row>
    <row r="18" spans="1:7" ht="15.6" customHeight="1" x14ac:dyDescent="0.25">
      <c r="A18" s="202" t="s">
        <v>152</v>
      </c>
      <c r="B18" s="203">
        <v>171481</v>
      </c>
      <c r="C18" s="203">
        <v>170544</v>
      </c>
      <c r="D18" s="203">
        <v>841517</v>
      </c>
      <c r="E18" s="203">
        <v>840526</v>
      </c>
      <c r="F18" s="204">
        <v>-0.117763515175568</v>
      </c>
    </row>
    <row r="19" spans="1:7" ht="15.6" customHeight="1" x14ac:dyDescent="0.25">
      <c r="A19" s="202" t="s">
        <v>148</v>
      </c>
      <c r="B19" s="203">
        <v>0</v>
      </c>
      <c r="C19" s="203">
        <v>1979</v>
      </c>
      <c r="D19" s="203">
        <v>3147</v>
      </c>
      <c r="E19" s="203">
        <v>8942</v>
      </c>
      <c r="F19" s="204">
        <v>184.14362885287571</v>
      </c>
    </row>
    <row r="20" spans="1:7" ht="15.6" customHeight="1" x14ac:dyDescent="0.25">
      <c r="A20" s="202" t="s">
        <v>147</v>
      </c>
      <c r="B20" s="203">
        <v>4312</v>
      </c>
      <c r="C20" s="203">
        <v>12027</v>
      </c>
      <c r="D20" s="203">
        <v>11632</v>
      </c>
      <c r="E20" s="203">
        <v>21426</v>
      </c>
      <c r="F20" s="204">
        <v>84.198762035763423</v>
      </c>
    </row>
    <row r="21" spans="1:7" ht="15.6" customHeight="1" x14ac:dyDescent="0.25">
      <c r="A21" s="202" t="s">
        <v>154</v>
      </c>
      <c r="B21" s="203">
        <v>6184</v>
      </c>
      <c r="C21" s="203">
        <v>5436</v>
      </c>
      <c r="D21" s="203">
        <v>29825</v>
      </c>
      <c r="E21" s="203">
        <v>27403</v>
      </c>
      <c r="F21" s="204">
        <v>-8.1207041072925392</v>
      </c>
    </row>
    <row r="22" spans="1:7" ht="15.6" customHeight="1" x14ac:dyDescent="0.25">
      <c r="A22" s="202" t="s">
        <v>151</v>
      </c>
      <c r="B22" s="203">
        <v>158436</v>
      </c>
      <c r="C22" s="203">
        <v>179185</v>
      </c>
      <c r="D22" s="203">
        <v>1564405</v>
      </c>
      <c r="E22" s="203">
        <v>1669285</v>
      </c>
      <c r="F22" s="204">
        <v>6.7041463048251586</v>
      </c>
    </row>
    <row r="23" spans="1:7" ht="15.6" customHeight="1" x14ac:dyDescent="0.25">
      <c r="A23" s="202" t="s">
        <v>171</v>
      </c>
      <c r="B23" s="203">
        <v>50287</v>
      </c>
      <c r="C23" s="203">
        <v>54144</v>
      </c>
      <c r="D23" s="203">
        <v>312888</v>
      </c>
      <c r="E23" s="203">
        <v>294801</v>
      </c>
      <c r="F23" s="204">
        <v>-5.7806627291554804</v>
      </c>
    </row>
    <row r="24" spans="1:7" ht="15.6" customHeight="1" x14ac:dyDescent="0.25">
      <c r="A24" s="202" t="s">
        <v>146</v>
      </c>
      <c r="B24" s="203">
        <v>0</v>
      </c>
      <c r="C24" s="203">
        <v>0</v>
      </c>
      <c r="D24" s="203">
        <v>0</v>
      </c>
      <c r="E24" s="203">
        <v>765</v>
      </c>
      <c r="F24" s="204" t="s">
        <v>156</v>
      </c>
    </row>
    <row r="25" spans="1:7" ht="15.6" customHeight="1" x14ac:dyDescent="0.25">
      <c r="A25" s="202" t="s">
        <v>145</v>
      </c>
      <c r="B25" s="203">
        <v>51019</v>
      </c>
      <c r="C25" s="203">
        <v>54128</v>
      </c>
      <c r="D25" s="203">
        <v>200427</v>
      </c>
      <c r="E25" s="203">
        <v>230680</v>
      </c>
      <c r="F25" s="204">
        <v>15.09427372559586</v>
      </c>
    </row>
    <row r="26" spans="1:7" ht="15.6" customHeight="1" x14ac:dyDescent="0.25">
      <c r="A26" s="202" t="s">
        <v>157</v>
      </c>
      <c r="B26" s="203">
        <v>13831</v>
      </c>
      <c r="C26" s="203">
        <v>17944</v>
      </c>
      <c r="D26" s="203">
        <v>45225</v>
      </c>
      <c r="E26" s="203">
        <v>62343</v>
      </c>
      <c r="F26" s="204">
        <v>37.850746268656707</v>
      </c>
    </row>
    <row r="27" spans="1:7" ht="15.6" customHeight="1" x14ac:dyDescent="0.25">
      <c r="A27" s="202" t="s">
        <v>173</v>
      </c>
      <c r="B27" s="203">
        <v>1</v>
      </c>
      <c r="C27" s="203">
        <v>0</v>
      </c>
      <c r="D27" s="203">
        <v>814</v>
      </c>
      <c r="E27" s="203">
        <v>985</v>
      </c>
      <c r="F27" s="204">
        <v>21.00737100737101</v>
      </c>
    </row>
    <row r="28" spans="1:7" ht="15.6" customHeight="1" x14ac:dyDescent="0.25">
      <c r="A28" s="202" t="s">
        <v>177</v>
      </c>
      <c r="B28" s="203">
        <v>450046</v>
      </c>
      <c r="C28" s="203">
        <v>465817</v>
      </c>
      <c r="D28" s="203">
        <v>3244261</v>
      </c>
      <c r="E28" s="203">
        <v>3286778</v>
      </c>
      <c r="F28" s="204">
        <v>1.3105295782305999</v>
      </c>
    </row>
    <row r="29" spans="1:7" ht="15.6" customHeight="1" x14ac:dyDescent="0.25">
      <c r="A29" s="202" t="s">
        <v>178</v>
      </c>
      <c r="B29" s="203">
        <v>28621</v>
      </c>
      <c r="C29" s="203">
        <v>33592</v>
      </c>
      <c r="D29" s="203">
        <v>102308</v>
      </c>
      <c r="E29" s="203">
        <v>113801</v>
      </c>
      <c r="F29" s="204">
        <v>11.2337256128553</v>
      </c>
    </row>
    <row r="30" spans="1:7" ht="15.6" customHeight="1" x14ac:dyDescent="0.25">
      <c r="A30" s="202" t="s">
        <v>179</v>
      </c>
      <c r="B30" s="203">
        <v>1590</v>
      </c>
      <c r="C30" s="203">
        <v>3081</v>
      </c>
      <c r="D30" s="203">
        <v>11430</v>
      </c>
      <c r="E30" s="203">
        <v>11238</v>
      </c>
      <c r="F30" s="204">
        <v>-1.6797900262467209</v>
      </c>
    </row>
    <row r="31" spans="1:7" ht="15.6" customHeight="1" x14ac:dyDescent="0.25">
      <c r="A31" s="202" t="s">
        <v>180</v>
      </c>
      <c r="B31" s="203">
        <v>13323</v>
      </c>
      <c r="C31" s="203">
        <v>17548</v>
      </c>
      <c r="D31" s="203">
        <v>33105</v>
      </c>
      <c r="E31" s="203">
        <v>47493</v>
      </c>
      <c r="F31" s="204">
        <v>43.461712732215688</v>
      </c>
    </row>
    <row r="32" spans="1:7" ht="15.6" customHeight="1" x14ac:dyDescent="0.25">
      <c r="A32" s="202" t="s">
        <v>181</v>
      </c>
      <c r="B32" s="203">
        <v>185799</v>
      </c>
      <c r="C32" s="203">
        <v>175923</v>
      </c>
      <c r="D32" s="203">
        <v>606918</v>
      </c>
      <c r="E32" s="203">
        <v>668454</v>
      </c>
      <c r="F32" s="204">
        <v>10.13909622057675</v>
      </c>
    </row>
    <row r="33" spans="1:6" ht="15.6" customHeight="1" x14ac:dyDescent="0.25">
      <c r="A33" s="202" t="s">
        <v>182</v>
      </c>
      <c r="B33" s="203">
        <v>29075</v>
      </c>
      <c r="C33" s="203">
        <v>21064</v>
      </c>
      <c r="D33" s="203">
        <v>81168</v>
      </c>
      <c r="E33" s="203">
        <v>67400</v>
      </c>
      <c r="F33" s="204">
        <v>-16.962349694460869</v>
      </c>
    </row>
    <row r="34" spans="1:6" ht="15.6" customHeight="1" x14ac:dyDescent="0.25">
      <c r="A34" s="202" t="s">
        <v>183</v>
      </c>
      <c r="B34" s="203">
        <v>344</v>
      </c>
      <c r="C34" s="203">
        <v>1360</v>
      </c>
      <c r="D34" s="203">
        <v>1179</v>
      </c>
      <c r="E34" s="203">
        <v>1681</v>
      </c>
      <c r="F34" s="204">
        <v>42.578456318914327</v>
      </c>
    </row>
    <row r="35" spans="1:6" ht="15.6" customHeight="1" x14ac:dyDescent="0.25">
      <c r="A35" s="170" t="s">
        <v>158</v>
      </c>
      <c r="B35" s="90">
        <f>SUM(B7:B34)</f>
        <v>3532406</v>
      </c>
      <c r="C35" s="91">
        <f>SUM(C7:C34)</f>
        <v>3716809</v>
      </c>
      <c r="D35" s="90">
        <f>SUM(D7:D34)</f>
        <v>15703192</v>
      </c>
      <c r="E35" s="92">
        <f>SUM(E7:E34)</f>
        <v>16448121</v>
      </c>
      <c r="F35" s="154">
        <f>E35*100/D35-100</f>
        <v>4.7438062274217856</v>
      </c>
    </row>
    <row r="36" spans="1:6" ht="15.6" customHeight="1" x14ac:dyDescent="0.25">
      <c r="A36" s="87" t="s">
        <v>84</v>
      </c>
      <c r="B36" s="86"/>
      <c r="D36" s="86"/>
      <c r="E36" s="37"/>
      <c r="F36" s="37"/>
    </row>
  </sheetData>
  <mergeCells count="3">
    <mergeCell ref="B5:C5"/>
    <mergeCell ref="D5:F5"/>
    <mergeCell ref="A5:A6"/>
  </mergeCells>
  <conditionalFormatting sqref="A7:F34">
    <cfRule type="expression" dxfId="25" priority="2">
      <formula>MOD(ROW(),2)=0</formula>
    </cfRule>
  </conditionalFormatting>
  <conditionalFormatting sqref="F7:F35">
    <cfRule type="expression" dxfId="24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62248B-65C8-4253-BD62-044AA7940BE6}">
  <sheetPr codeName="Hoja28">
    <pageSetUpPr fitToPage="1"/>
  </sheetPr>
  <dimension ref="A1:N36"/>
  <sheetViews>
    <sheetView workbookViewId="0"/>
  </sheetViews>
  <sheetFormatPr baseColWidth="10" defaultColWidth="8.85546875" defaultRowHeight="15" x14ac:dyDescent="0.2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14" ht="19.149999999999999" customHeight="1" x14ac:dyDescent="0.35">
      <c r="A1" s="46" t="s">
        <v>92</v>
      </c>
      <c r="E1" s="19"/>
      <c r="H1" s="18"/>
      <c r="I1" s="18"/>
      <c r="J1" s="18"/>
      <c r="K1" s="18"/>
      <c r="L1" s="18"/>
      <c r="M1" s="18"/>
    </row>
    <row r="2" spans="1:14" ht="15.6" customHeight="1" x14ac:dyDescent="0.3">
      <c r="A2" s="153"/>
      <c r="H2" s="17"/>
      <c r="I2" s="17"/>
      <c r="J2" s="17"/>
      <c r="K2" s="17"/>
      <c r="L2" s="17"/>
      <c r="M2" s="17"/>
    </row>
    <row r="3" spans="1:14" ht="15.6" customHeight="1" x14ac:dyDescent="0.3">
      <c r="H3" s="17"/>
      <c r="I3" s="17"/>
      <c r="J3" s="17"/>
      <c r="K3" s="17"/>
      <c r="L3" s="17"/>
      <c r="M3" s="17"/>
    </row>
    <row r="4" spans="1:14" ht="15.6" customHeight="1" x14ac:dyDescent="0.25">
      <c r="A4" s="45" t="s">
        <v>80</v>
      </c>
    </row>
    <row r="5" spans="1:14" ht="15.6" customHeight="1" x14ac:dyDescent="0.25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 x14ac:dyDescent="0.25">
      <c r="A6" s="210"/>
      <c r="B6" s="178">
        <v>2023</v>
      </c>
      <c r="C6" s="178">
        <v>2024</v>
      </c>
      <c r="D6" s="178">
        <v>2023</v>
      </c>
      <c r="E6" s="178">
        <v>2024</v>
      </c>
      <c r="F6" s="168" t="s">
        <v>7</v>
      </c>
      <c r="G6" s="20"/>
    </row>
    <row r="7" spans="1:14" ht="15.6" customHeight="1" x14ac:dyDescent="0.25">
      <c r="A7" s="202" t="s">
        <v>18</v>
      </c>
      <c r="B7" s="203">
        <v>0</v>
      </c>
      <c r="C7" s="203">
        <v>0</v>
      </c>
      <c r="D7" s="203">
        <v>0</v>
      </c>
      <c r="E7" s="203">
        <v>0</v>
      </c>
      <c r="F7" s="204" t="s">
        <v>156</v>
      </c>
      <c r="G7" s="27"/>
    </row>
    <row r="8" spans="1:14" ht="15.6" customHeight="1" x14ac:dyDescent="0.25">
      <c r="A8" s="202" t="s">
        <v>11</v>
      </c>
      <c r="B8" s="203">
        <v>10990</v>
      </c>
      <c r="C8" s="203">
        <v>12041</v>
      </c>
      <c r="D8" s="203">
        <v>57015</v>
      </c>
      <c r="E8" s="203">
        <v>58289</v>
      </c>
      <c r="F8" s="204">
        <v>2.2344996930632282</v>
      </c>
      <c r="G8" s="20"/>
    </row>
    <row r="9" spans="1:14" ht="15.6" customHeight="1" x14ac:dyDescent="0.25">
      <c r="A9" s="202" t="s">
        <v>8</v>
      </c>
      <c r="B9" s="203">
        <v>60301</v>
      </c>
      <c r="C9" s="203">
        <v>50927</v>
      </c>
      <c r="D9" s="203">
        <v>202126</v>
      </c>
      <c r="E9" s="203">
        <v>200994</v>
      </c>
      <c r="F9" s="204">
        <v>-0.5600467035413601</v>
      </c>
      <c r="G9" s="20"/>
    </row>
    <row r="10" spans="1:14" ht="15.6" customHeight="1" x14ac:dyDescent="0.25">
      <c r="A10" s="202" t="s">
        <v>10</v>
      </c>
      <c r="B10" s="203">
        <v>0</v>
      </c>
      <c r="C10" s="203">
        <v>0</v>
      </c>
      <c r="D10" s="203">
        <v>0</v>
      </c>
      <c r="E10" s="203">
        <v>0</v>
      </c>
      <c r="F10" s="204" t="s">
        <v>156</v>
      </c>
    </row>
    <row r="11" spans="1:14" ht="15.6" customHeight="1" x14ac:dyDescent="0.25">
      <c r="A11" s="202" t="s">
        <v>9</v>
      </c>
      <c r="B11" s="203">
        <v>418019</v>
      </c>
      <c r="C11" s="203">
        <v>425574</v>
      </c>
      <c r="D11" s="203">
        <v>1924994</v>
      </c>
      <c r="E11" s="203">
        <v>2070032</v>
      </c>
      <c r="F11" s="204">
        <v>7.5344650424884492</v>
      </c>
    </row>
    <row r="12" spans="1:14" ht="15.6" customHeight="1" x14ac:dyDescent="0.25">
      <c r="A12" s="202" t="s">
        <v>6</v>
      </c>
      <c r="B12" s="203">
        <v>2254</v>
      </c>
      <c r="C12" s="203">
        <v>3887</v>
      </c>
      <c r="D12" s="203">
        <v>10738</v>
      </c>
      <c r="E12" s="203">
        <v>14538</v>
      </c>
      <c r="F12" s="204">
        <v>35.388340473086231</v>
      </c>
    </row>
    <row r="13" spans="1:14" ht="15.6" customHeight="1" x14ac:dyDescent="0.25">
      <c r="A13" s="202" t="s">
        <v>175</v>
      </c>
      <c r="B13" s="203">
        <v>878990</v>
      </c>
      <c r="C13" s="203">
        <v>932014</v>
      </c>
      <c r="D13" s="203">
        <v>2889151</v>
      </c>
      <c r="E13" s="203">
        <v>3013235</v>
      </c>
      <c r="F13" s="204">
        <v>4.2948257117748483</v>
      </c>
    </row>
    <row r="14" spans="1:14" ht="15.6" customHeight="1" x14ac:dyDescent="0.25">
      <c r="A14" s="202" t="s">
        <v>153</v>
      </c>
      <c r="B14" s="203">
        <v>169121</v>
      </c>
      <c r="C14" s="203">
        <v>178617</v>
      </c>
      <c r="D14" s="203">
        <v>639573</v>
      </c>
      <c r="E14" s="203">
        <v>661255</v>
      </c>
      <c r="F14" s="204">
        <v>3.3900743152071731</v>
      </c>
    </row>
    <row r="15" spans="1:14" ht="15.6" customHeight="1" x14ac:dyDescent="0.25">
      <c r="A15" s="202" t="s">
        <v>150</v>
      </c>
      <c r="B15" s="203">
        <v>14903</v>
      </c>
      <c r="C15" s="203">
        <v>17540</v>
      </c>
      <c r="D15" s="203">
        <v>47485</v>
      </c>
      <c r="E15" s="203">
        <v>50680</v>
      </c>
      <c r="F15" s="204">
        <v>6.7284405601768924</v>
      </c>
    </row>
    <row r="16" spans="1:14" ht="15.6" customHeight="1" x14ac:dyDescent="0.5">
      <c r="A16" s="202" t="s">
        <v>149</v>
      </c>
      <c r="B16" s="203">
        <v>0</v>
      </c>
      <c r="C16" s="203">
        <v>0</v>
      </c>
      <c r="D16" s="203">
        <v>0</v>
      </c>
      <c r="E16" s="203">
        <v>0</v>
      </c>
      <c r="F16" s="204" t="s">
        <v>156</v>
      </c>
      <c r="G16" s="15"/>
    </row>
    <row r="17" spans="1:7" ht="15.6" customHeight="1" x14ac:dyDescent="0.35">
      <c r="A17" s="202" t="s">
        <v>155</v>
      </c>
      <c r="B17" s="203">
        <v>0</v>
      </c>
      <c r="C17" s="203">
        <v>0</v>
      </c>
      <c r="D17" s="203">
        <v>0</v>
      </c>
      <c r="E17" s="203">
        <v>0</v>
      </c>
      <c r="F17" s="204" t="s">
        <v>156</v>
      </c>
      <c r="G17" s="16"/>
    </row>
    <row r="18" spans="1:7" ht="15.6" customHeight="1" x14ac:dyDescent="0.25">
      <c r="A18" s="202" t="s">
        <v>152</v>
      </c>
      <c r="B18" s="203">
        <v>168822</v>
      </c>
      <c r="C18" s="203">
        <v>168104</v>
      </c>
      <c r="D18" s="203">
        <v>816787</v>
      </c>
      <c r="E18" s="203">
        <v>837962</v>
      </c>
      <c r="F18" s="204">
        <v>2.5924751495799971</v>
      </c>
    </row>
    <row r="19" spans="1:7" ht="15.6" customHeight="1" x14ac:dyDescent="0.25">
      <c r="A19" s="202" t="s">
        <v>148</v>
      </c>
      <c r="B19" s="203">
        <v>0</v>
      </c>
      <c r="C19" s="203">
        <v>0</v>
      </c>
      <c r="D19" s="203">
        <v>0</v>
      </c>
      <c r="E19" s="203">
        <v>0</v>
      </c>
      <c r="F19" s="204" t="s">
        <v>156</v>
      </c>
    </row>
    <row r="20" spans="1:7" ht="15.6" customHeight="1" x14ac:dyDescent="0.25">
      <c r="A20" s="202" t="s">
        <v>147</v>
      </c>
      <c r="B20" s="203">
        <v>0</v>
      </c>
      <c r="C20" s="203">
        <v>0</v>
      </c>
      <c r="D20" s="203">
        <v>0</v>
      </c>
      <c r="E20" s="203">
        <v>0</v>
      </c>
      <c r="F20" s="204" t="s">
        <v>156</v>
      </c>
    </row>
    <row r="21" spans="1:7" ht="15.6" customHeight="1" x14ac:dyDescent="0.25">
      <c r="A21" s="202" t="s">
        <v>154</v>
      </c>
      <c r="B21" s="203">
        <v>5777</v>
      </c>
      <c r="C21" s="203">
        <v>4999</v>
      </c>
      <c r="D21" s="203">
        <v>28875</v>
      </c>
      <c r="E21" s="203">
        <v>26359</v>
      </c>
      <c r="F21" s="204">
        <v>-8.7134199134199122</v>
      </c>
    </row>
    <row r="22" spans="1:7" ht="15.6" customHeight="1" x14ac:dyDescent="0.25">
      <c r="A22" s="202" t="s">
        <v>151</v>
      </c>
      <c r="B22" s="203">
        <v>137977</v>
      </c>
      <c r="C22" s="203">
        <v>149745</v>
      </c>
      <c r="D22" s="203">
        <v>717705</v>
      </c>
      <c r="E22" s="203">
        <v>719959</v>
      </c>
      <c r="F22" s="204">
        <v>0.31405661100312438</v>
      </c>
    </row>
    <row r="23" spans="1:7" ht="15.6" customHeight="1" x14ac:dyDescent="0.25">
      <c r="A23" s="202" t="s">
        <v>171</v>
      </c>
      <c r="B23" s="203">
        <v>22876</v>
      </c>
      <c r="C23" s="203">
        <v>25642</v>
      </c>
      <c r="D23" s="203">
        <v>118076</v>
      </c>
      <c r="E23" s="203">
        <v>130494</v>
      </c>
      <c r="F23" s="204">
        <v>10.516955181408591</v>
      </c>
    </row>
    <row r="24" spans="1:7" ht="15.6" customHeight="1" x14ac:dyDescent="0.25">
      <c r="A24" s="202" t="s">
        <v>146</v>
      </c>
      <c r="B24" s="203">
        <v>0</v>
      </c>
      <c r="C24" s="203">
        <v>0</v>
      </c>
      <c r="D24" s="203">
        <v>0</v>
      </c>
      <c r="E24" s="203">
        <v>0</v>
      </c>
      <c r="F24" s="204" t="s">
        <v>156</v>
      </c>
    </row>
    <row r="25" spans="1:7" ht="15.6" customHeight="1" x14ac:dyDescent="0.25">
      <c r="A25" s="202" t="s">
        <v>145</v>
      </c>
      <c r="B25" s="203">
        <v>51019</v>
      </c>
      <c r="C25" s="203">
        <v>53113</v>
      </c>
      <c r="D25" s="203">
        <v>197711</v>
      </c>
      <c r="E25" s="203">
        <v>227796</v>
      </c>
      <c r="F25" s="204">
        <v>15.216654612034731</v>
      </c>
    </row>
    <row r="26" spans="1:7" ht="15.6" customHeight="1" x14ac:dyDescent="0.25">
      <c r="A26" s="202" t="s">
        <v>157</v>
      </c>
      <c r="B26" s="203">
        <v>13259</v>
      </c>
      <c r="C26" s="203">
        <v>10506</v>
      </c>
      <c r="D26" s="203">
        <v>34820</v>
      </c>
      <c r="E26" s="203">
        <v>45394</v>
      </c>
      <c r="F26" s="204">
        <v>30.36760482481332</v>
      </c>
    </row>
    <row r="27" spans="1:7" ht="15.6" customHeight="1" x14ac:dyDescent="0.25">
      <c r="A27" s="202" t="s">
        <v>173</v>
      </c>
      <c r="B27" s="203">
        <v>0</v>
      </c>
      <c r="C27" s="203">
        <v>0</v>
      </c>
      <c r="D27" s="203">
        <v>0</v>
      </c>
      <c r="E27" s="203">
        <v>0</v>
      </c>
      <c r="F27" s="204" t="s">
        <v>156</v>
      </c>
    </row>
    <row r="28" spans="1:7" ht="15.6" customHeight="1" x14ac:dyDescent="0.25">
      <c r="A28" s="202" t="s">
        <v>177</v>
      </c>
      <c r="B28" s="203">
        <v>435749</v>
      </c>
      <c r="C28" s="203">
        <v>444462</v>
      </c>
      <c r="D28" s="203">
        <v>2632120</v>
      </c>
      <c r="E28" s="203">
        <v>2631477</v>
      </c>
      <c r="F28" s="204">
        <v>-2.442897740225192E-2</v>
      </c>
    </row>
    <row r="29" spans="1:7" ht="15.6" customHeight="1" x14ac:dyDescent="0.25">
      <c r="A29" s="202" t="s">
        <v>178</v>
      </c>
      <c r="B29" s="203">
        <v>25590</v>
      </c>
      <c r="C29" s="203">
        <v>26078</v>
      </c>
      <c r="D29" s="203">
        <v>94584</v>
      </c>
      <c r="E29" s="203">
        <v>98595</v>
      </c>
      <c r="F29" s="204">
        <v>4.2406749555950256</v>
      </c>
    </row>
    <row r="30" spans="1:7" ht="15.6" customHeight="1" x14ac:dyDescent="0.25">
      <c r="A30" s="202" t="s">
        <v>179</v>
      </c>
      <c r="B30" s="203">
        <v>0</v>
      </c>
      <c r="C30" s="203">
        <v>0</v>
      </c>
      <c r="D30" s="203">
        <v>0</v>
      </c>
      <c r="E30" s="203">
        <v>0</v>
      </c>
      <c r="F30" s="204" t="s">
        <v>156</v>
      </c>
    </row>
    <row r="31" spans="1:7" ht="15.6" customHeight="1" x14ac:dyDescent="0.25">
      <c r="A31" s="202" t="s">
        <v>180</v>
      </c>
      <c r="B31" s="203">
        <v>0</v>
      </c>
      <c r="C31" s="203">
        <v>0</v>
      </c>
      <c r="D31" s="203">
        <v>12</v>
      </c>
      <c r="E31" s="203">
        <v>0</v>
      </c>
      <c r="F31" s="204">
        <v>-100</v>
      </c>
    </row>
    <row r="32" spans="1:7" ht="15.6" customHeight="1" x14ac:dyDescent="0.25">
      <c r="A32" s="202" t="s">
        <v>181</v>
      </c>
      <c r="B32" s="203">
        <v>88118</v>
      </c>
      <c r="C32" s="203">
        <v>98174</v>
      </c>
      <c r="D32" s="203">
        <v>332876</v>
      </c>
      <c r="E32" s="203">
        <v>362793</v>
      </c>
      <c r="F32" s="204">
        <v>8.9874307549958559</v>
      </c>
    </row>
    <row r="33" spans="1:6" ht="15.6" customHeight="1" x14ac:dyDescent="0.25">
      <c r="A33" s="202" t="s">
        <v>182</v>
      </c>
      <c r="B33" s="203">
        <v>2</v>
      </c>
      <c r="C33" s="203">
        <v>0</v>
      </c>
      <c r="D33" s="203">
        <v>2</v>
      </c>
      <c r="E33" s="203">
        <v>0</v>
      </c>
      <c r="F33" s="204">
        <v>-100</v>
      </c>
    </row>
    <row r="34" spans="1:6" ht="15.6" customHeight="1" x14ac:dyDescent="0.25">
      <c r="A34" s="202" t="s">
        <v>183</v>
      </c>
      <c r="B34" s="203">
        <v>0</v>
      </c>
      <c r="C34" s="203">
        <v>0</v>
      </c>
      <c r="D34" s="203">
        <v>0</v>
      </c>
      <c r="E34" s="203">
        <v>0</v>
      </c>
      <c r="F34" s="204" t="s">
        <v>156</v>
      </c>
    </row>
    <row r="35" spans="1:6" ht="15.6" customHeight="1" x14ac:dyDescent="0.25">
      <c r="A35" s="193" t="s">
        <v>158</v>
      </c>
      <c r="B35" s="192">
        <f>SUM(B7:B34)</f>
        <v>2503767</v>
      </c>
      <c r="C35" s="91">
        <f>SUM(C7:C34)</f>
        <v>2601423</v>
      </c>
      <c r="D35" s="90">
        <f>SUM(D7:D34)</f>
        <v>10744650</v>
      </c>
      <c r="E35" s="92">
        <f>SUM(E7:E34)</f>
        <v>11149852</v>
      </c>
      <c r="F35" s="154">
        <f>E35*100/D35-100</f>
        <v>3.7711977588846537</v>
      </c>
    </row>
    <row r="36" spans="1:6" ht="15.6" customHeight="1" x14ac:dyDescent="0.25">
      <c r="A36" s="87" t="s">
        <v>89</v>
      </c>
      <c r="B36" s="86"/>
      <c r="C36" s="37"/>
      <c r="D36" s="86"/>
      <c r="E36" s="37"/>
      <c r="F36" s="37"/>
    </row>
  </sheetData>
  <mergeCells count="3">
    <mergeCell ref="B5:C5"/>
    <mergeCell ref="D5:F5"/>
    <mergeCell ref="A5:A6"/>
  </mergeCells>
  <conditionalFormatting sqref="A7:F34">
    <cfRule type="expression" dxfId="23" priority="2">
      <formula>MOD(ROW(),2)=0</formula>
    </cfRule>
  </conditionalFormatting>
  <conditionalFormatting sqref="F7:F35">
    <cfRule type="expression" dxfId="22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840842-7C59-4B35-975D-83C9335FA921}">
  <sheetPr codeName="Hoja29">
    <pageSetUpPr fitToPage="1"/>
  </sheetPr>
  <dimension ref="A1:N36"/>
  <sheetViews>
    <sheetView workbookViewId="0"/>
  </sheetViews>
  <sheetFormatPr baseColWidth="10" defaultColWidth="8.85546875" defaultRowHeight="15" x14ac:dyDescent="0.2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14" ht="19.149999999999999" customHeight="1" x14ac:dyDescent="0.35">
      <c r="A1" s="46" t="s">
        <v>87</v>
      </c>
      <c r="E1" s="19"/>
      <c r="H1" s="18"/>
      <c r="I1" s="18"/>
      <c r="J1" s="18"/>
      <c r="K1" s="18"/>
      <c r="L1" s="18"/>
      <c r="M1" s="18"/>
    </row>
    <row r="2" spans="1:14" ht="15.6" customHeight="1" x14ac:dyDescent="0.3">
      <c r="A2" s="153"/>
      <c r="H2" s="17"/>
      <c r="I2" s="17"/>
      <c r="J2" s="17"/>
      <c r="K2" s="17"/>
      <c r="L2" s="17"/>
      <c r="M2" s="17"/>
    </row>
    <row r="3" spans="1:14" ht="15.6" customHeight="1" x14ac:dyDescent="0.3">
      <c r="H3" s="17"/>
      <c r="I3" s="17"/>
      <c r="J3" s="17"/>
      <c r="K3" s="17"/>
      <c r="L3" s="17"/>
      <c r="M3" s="17"/>
    </row>
    <row r="4" spans="1:14" ht="15.6" customHeight="1" x14ac:dyDescent="0.25">
      <c r="A4" s="45" t="s">
        <v>80</v>
      </c>
    </row>
    <row r="5" spans="1:14" ht="15.6" customHeight="1" x14ac:dyDescent="0.25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 x14ac:dyDescent="0.25">
      <c r="A6" s="210"/>
      <c r="B6" s="178">
        <v>2023</v>
      </c>
      <c r="C6" s="178">
        <v>2024</v>
      </c>
      <c r="D6" s="178">
        <v>2023</v>
      </c>
      <c r="E6" s="178">
        <v>2024</v>
      </c>
      <c r="F6" s="168" t="s">
        <v>7</v>
      </c>
      <c r="G6" s="20"/>
    </row>
    <row r="7" spans="1:14" ht="15.6" customHeight="1" x14ac:dyDescent="0.25">
      <c r="A7" s="202" t="s">
        <v>18</v>
      </c>
      <c r="B7" s="203">
        <v>39963</v>
      </c>
      <c r="C7" s="203">
        <v>51200</v>
      </c>
      <c r="D7" s="203">
        <v>125083</v>
      </c>
      <c r="E7" s="203">
        <v>168235</v>
      </c>
      <c r="F7" s="204">
        <v>34.498692867935688</v>
      </c>
      <c r="G7" s="27"/>
    </row>
    <row r="8" spans="1:14" ht="15.6" customHeight="1" x14ac:dyDescent="0.25">
      <c r="A8" s="202" t="s">
        <v>11</v>
      </c>
      <c r="B8" s="203">
        <v>6390</v>
      </c>
      <c r="C8" s="203">
        <v>18965</v>
      </c>
      <c r="D8" s="203">
        <v>64450</v>
      </c>
      <c r="E8" s="203">
        <v>92103</v>
      </c>
      <c r="F8" s="204">
        <v>42.906128782001559</v>
      </c>
      <c r="G8" s="20"/>
    </row>
    <row r="9" spans="1:14" ht="15.6" customHeight="1" x14ac:dyDescent="0.25">
      <c r="A9" s="202" t="s">
        <v>8</v>
      </c>
      <c r="B9" s="203">
        <v>2195</v>
      </c>
      <c r="C9" s="203">
        <v>3669</v>
      </c>
      <c r="D9" s="203">
        <v>2954</v>
      </c>
      <c r="E9" s="203">
        <v>5646</v>
      </c>
      <c r="F9" s="204">
        <v>91.130670277589701</v>
      </c>
      <c r="G9" s="20"/>
    </row>
    <row r="10" spans="1:14" ht="15.6" customHeight="1" x14ac:dyDescent="0.25">
      <c r="A10" s="202" t="s">
        <v>10</v>
      </c>
      <c r="B10" s="203">
        <v>0</v>
      </c>
      <c r="C10" s="203">
        <v>0</v>
      </c>
      <c r="D10" s="203">
        <v>0</v>
      </c>
      <c r="E10" s="203">
        <v>0</v>
      </c>
      <c r="F10" s="204" t="s">
        <v>156</v>
      </c>
    </row>
    <row r="11" spans="1:14" ht="15.6" customHeight="1" x14ac:dyDescent="0.25">
      <c r="A11" s="202" t="s">
        <v>9</v>
      </c>
      <c r="B11" s="203">
        <v>24</v>
      </c>
      <c r="C11" s="203">
        <v>0</v>
      </c>
      <c r="D11" s="203">
        <v>24</v>
      </c>
      <c r="E11" s="203">
        <v>0</v>
      </c>
      <c r="F11" s="204">
        <v>-100</v>
      </c>
    </row>
    <row r="12" spans="1:14" ht="15.6" customHeight="1" x14ac:dyDescent="0.25">
      <c r="A12" s="202" t="s">
        <v>6</v>
      </c>
      <c r="B12" s="203">
        <v>36164</v>
      </c>
      <c r="C12" s="203">
        <v>46550</v>
      </c>
      <c r="D12" s="203">
        <v>234796</v>
      </c>
      <c r="E12" s="203">
        <v>238287</v>
      </c>
      <c r="F12" s="204">
        <v>1.4868226034515</v>
      </c>
    </row>
    <row r="13" spans="1:14" ht="15.6" customHeight="1" x14ac:dyDescent="0.25">
      <c r="A13" s="202" t="s">
        <v>175</v>
      </c>
      <c r="B13" s="203">
        <v>313007</v>
      </c>
      <c r="C13" s="203">
        <v>315138</v>
      </c>
      <c r="D13" s="203">
        <v>918417</v>
      </c>
      <c r="E13" s="203">
        <v>952670</v>
      </c>
      <c r="F13" s="204">
        <v>3.729569465721994</v>
      </c>
    </row>
    <row r="14" spans="1:14" ht="15.6" customHeight="1" x14ac:dyDescent="0.25">
      <c r="A14" s="202" t="s">
        <v>153</v>
      </c>
      <c r="B14" s="203">
        <v>381587</v>
      </c>
      <c r="C14" s="203">
        <v>427017</v>
      </c>
      <c r="D14" s="203">
        <v>1377668</v>
      </c>
      <c r="E14" s="203">
        <v>1462696</v>
      </c>
      <c r="F14" s="204">
        <v>6.1718788561540237</v>
      </c>
    </row>
    <row r="15" spans="1:14" ht="15.6" customHeight="1" x14ac:dyDescent="0.25">
      <c r="A15" s="202" t="s">
        <v>150</v>
      </c>
      <c r="B15" s="203">
        <v>18629</v>
      </c>
      <c r="C15" s="203">
        <v>15259</v>
      </c>
      <c r="D15" s="203">
        <v>48423</v>
      </c>
      <c r="E15" s="203">
        <v>54969</v>
      </c>
      <c r="F15" s="204">
        <v>13.518369369927511</v>
      </c>
    </row>
    <row r="16" spans="1:14" ht="15.6" customHeight="1" x14ac:dyDescent="0.5">
      <c r="A16" s="202" t="s">
        <v>149</v>
      </c>
      <c r="B16" s="203">
        <v>15520</v>
      </c>
      <c r="C16" s="203">
        <v>4639</v>
      </c>
      <c r="D16" s="203">
        <v>70046</v>
      </c>
      <c r="E16" s="203">
        <v>49748</v>
      </c>
      <c r="F16" s="204">
        <v>-28.978100105644859</v>
      </c>
      <c r="G16" s="15"/>
    </row>
    <row r="17" spans="1:7" ht="15.6" customHeight="1" x14ac:dyDescent="0.35">
      <c r="A17" s="202" t="s">
        <v>155</v>
      </c>
      <c r="B17" s="203">
        <v>0</v>
      </c>
      <c r="C17" s="203">
        <v>0</v>
      </c>
      <c r="D17" s="203">
        <v>0</v>
      </c>
      <c r="E17" s="203">
        <v>743</v>
      </c>
      <c r="F17" s="204" t="s">
        <v>156</v>
      </c>
      <c r="G17" s="16"/>
    </row>
    <row r="18" spans="1:7" ht="15.6" customHeight="1" x14ac:dyDescent="0.25">
      <c r="A18" s="202" t="s">
        <v>152</v>
      </c>
      <c r="B18" s="203">
        <v>2659</v>
      </c>
      <c r="C18" s="203">
        <v>2440</v>
      </c>
      <c r="D18" s="203">
        <v>24730</v>
      </c>
      <c r="E18" s="203">
        <v>2564</v>
      </c>
      <c r="F18" s="204">
        <v>-89.632025879498585</v>
      </c>
    </row>
    <row r="19" spans="1:7" ht="15.6" customHeight="1" x14ac:dyDescent="0.25">
      <c r="A19" s="202" t="s">
        <v>148</v>
      </c>
      <c r="B19" s="203">
        <v>0</v>
      </c>
      <c r="C19" s="203">
        <v>1979</v>
      </c>
      <c r="D19" s="203">
        <v>3147</v>
      </c>
      <c r="E19" s="203">
        <v>8942</v>
      </c>
      <c r="F19" s="204">
        <v>184.14362885287571</v>
      </c>
    </row>
    <row r="20" spans="1:7" ht="15.6" customHeight="1" x14ac:dyDescent="0.25">
      <c r="A20" s="202" t="s">
        <v>147</v>
      </c>
      <c r="B20" s="203">
        <v>4312</v>
      </c>
      <c r="C20" s="203">
        <v>12027</v>
      </c>
      <c r="D20" s="203">
        <v>11632</v>
      </c>
      <c r="E20" s="203">
        <v>21426</v>
      </c>
      <c r="F20" s="204">
        <v>84.198762035763423</v>
      </c>
    </row>
    <row r="21" spans="1:7" ht="15.6" customHeight="1" x14ac:dyDescent="0.25">
      <c r="A21" s="202" t="s">
        <v>154</v>
      </c>
      <c r="B21" s="203">
        <v>407</v>
      </c>
      <c r="C21" s="203">
        <v>437</v>
      </c>
      <c r="D21" s="203">
        <v>950</v>
      </c>
      <c r="E21" s="203">
        <v>1044</v>
      </c>
      <c r="F21" s="204">
        <v>9.8947368421052602</v>
      </c>
    </row>
    <row r="22" spans="1:7" ht="15.6" customHeight="1" x14ac:dyDescent="0.25">
      <c r="A22" s="202" t="s">
        <v>151</v>
      </c>
      <c r="B22" s="203">
        <v>20459</v>
      </c>
      <c r="C22" s="203">
        <v>29440</v>
      </c>
      <c r="D22" s="203">
        <v>846700</v>
      </c>
      <c r="E22" s="203">
        <v>949326</v>
      </c>
      <c r="F22" s="204">
        <v>12.1207039092949</v>
      </c>
    </row>
    <row r="23" spans="1:7" ht="15.6" customHeight="1" x14ac:dyDescent="0.25">
      <c r="A23" s="202" t="s">
        <v>171</v>
      </c>
      <c r="B23" s="203">
        <v>27411</v>
      </c>
      <c r="C23" s="203">
        <v>28502</v>
      </c>
      <c r="D23" s="203">
        <v>194812</v>
      </c>
      <c r="E23" s="203">
        <v>164307</v>
      </c>
      <c r="F23" s="204">
        <v>-15.65868632322444</v>
      </c>
    </row>
    <row r="24" spans="1:7" ht="15.6" customHeight="1" x14ac:dyDescent="0.25">
      <c r="A24" s="202" t="s">
        <v>146</v>
      </c>
      <c r="B24" s="203">
        <v>0</v>
      </c>
      <c r="C24" s="203">
        <v>0</v>
      </c>
      <c r="D24" s="203">
        <v>0</v>
      </c>
      <c r="E24" s="203">
        <v>765</v>
      </c>
      <c r="F24" s="204" t="s">
        <v>156</v>
      </c>
    </row>
    <row r="25" spans="1:7" ht="15.6" customHeight="1" x14ac:dyDescent="0.25">
      <c r="A25" s="202" t="s">
        <v>145</v>
      </c>
      <c r="B25" s="203">
        <v>0</v>
      </c>
      <c r="C25" s="203">
        <v>1015</v>
      </c>
      <c r="D25" s="203">
        <v>2716</v>
      </c>
      <c r="E25" s="203">
        <v>2884</v>
      </c>
      <c r="F25" s="204">
        <v>6.1855670103092848</v>
      </c>
    </row>
    <row r="26" spans="1:7" ht="15.6" customHeight="1" x14ac:dyDescent="0.25">
      <c r="A26" s="202" t="s">
        <v>157</v>
      </c>
      <c r="B26" s="203">
        <v>572</v>
      </c>
      <c r="C26" s="203">
        <v>7438</v>
      </c>
      <c r="D26" s="203">
        <v>10405</v>
      </c>
      <c r="E26" s="203">
        <v>16949</v>
      </c>
      <c r="F26" s="204">
        <v>62.892839980778447</v>
      </c>
    </row>
    <row r="27" spans="1:7" ht="15.6" customHeight="1" x14ac:dyDescent="0.25">
      <c r="A27" s="202" t="s">
        <v>173</v>
      </c>
      <c r="B27" s="203">
        <v>1</v>
      </c>
      <c r="C27" s="203">
        <v>0</v>
      </c>
      <c r="D27" s="203">
        <v>814</v>
      </c>
      <c r="E27" s="203">
        <v>985</v>
      </c>
      <c r="F27" s="204">
        <v>21.00737100737101</v>
      </c>
    </row>
    <row r="28" spans="1:7" ht="15.6" customHeight="1" x14ac:dyDescent="0.25">
      <c r="A28" s="202" t="s">
        <v>177</v>
      </c>
      <c r="B28" s="203">
        <v>14297</v>
      </c>
      <c r="C28" s="203">
        <v>21355</v>
      </c>
      <c r="D28" s="203">
        <v>612141</v>
      </c>
      <c r="E28" s="203">
        <v>655301</v>
      </c>
      <c r="F28" s="204">
        <v>7.0506631642056314</v>
      </c>
    </row>
    <row r="29" spans="1:7" ht="15.6" customHeight="1" x14ac:dyDescent="0.25">
      <c r="A29" s="202" t="s">
        <v>178</v>
      </c>
      <c r="B29" s="203">
        <v>3031</v>
      </c>
      <c r="C29" s="203">
        <v>7514</v>
      </c>
      <c r="D29" s="203">
        <v>7724</v>
      </c>
      <c r="E29" s="203">
        <v>15206</v>
      </c>
      <c r="F29" s="204">
        <v>96.86690833764888</v>
      </c>
    </row>
    <row r="30" spans="1:7" ht="15.6" customHeight="1" x14ac:dyDescent="0.25">
      <c r="A30" s="202" t="s">
        <v>179</v>
      </c>
      <c r="B30" s="203">
        <v>1590</v>
      </c>
      <c r="C30" s="203">
        <v>3081</v>
      </c>
      <c r="D30" s="203">
        <v>11430</v>
      </c>
      <c r="E30" s="203">
        <v>11238</v>
      </c>
      <c r="F30" s="204">
        <v>-1.6797900262467209</v>
      </c>
    </row>
    <row r="31" spans="1:7" ht="15.6" customHeight="1" x14ac:dyDescent="0.25">
      <c r="A31" s="202" t="s">
        <v>180</v>
      </c>
      <c r="B31" s="203">
        <v>13323</v>
      </c>
      <c r="C31" s="203">
        <v>17548</v>
      </c>
      <c r="D31" s="203">
        <v>33093</v>
      </c>
      <c r="E31" s="203">
        <v>47493</v>
      </c>
      <c r="F31" s="204">
        <v>43.513734022300781</v>
      </c>
    </row>
    <row r="32" spans="1:7" ht="15.6" customHeight="1" x14ac:dyDescent="0.25">
      <c r="A32" s="202" t="s">
        <v>181</v>
      </c>
      <c r="B32" s="203">
        <v>97681</v>
      </c>
      <c r="C32" s="203">
        <v>77749</v>
      </c>
      <c r="D32" s="203">
        <v>274042</v>
      </c>
      <c r="E32" s="203">
        <v>305661</v>
      </c>
      <c r="F32" s="204">
        <v>11.53801242145364</v>
      </c>
    </row>
    <row r="33" spans="1:6" ht="15.6" customHeight="1" x14ac:dyDescent="0.25">
      <c r="A33" s="202" t="s">
        <v>182</v>
      </c>
      <c r="B33" s="203">
        <v>29073</v>
      </c>
      <c r="C33" s="203">
        <v>21064</v>
      </c>
      <c r="D33" s="203">
        <v>81166</v>
      </c>
      <c r="E33" s="203">
        <v>67400</v>
      </c>
      <c r="F33" s="204">
        <v>-16.960303575388711</v>
      </c>
    </row>
    <row r="34" spans="1:6" ht="15.6" customHeight="1" x14ac:dyDescent="0.25">
      <c r="A34" s="202" t="s">
        <v>183</v>
      </c>
      <c r="B34" s="203">
        <v>344</v>
      </c>
      <c r="C34" s="203">
        <v>1360</v>
      </c>
      <c r="D34" s="203">
        <v>1179</v>
      </c>
      <c r="E34" s="203">
        <v>1681</v>
      </c>
      <c r="F34" s="204">
        <v>42.578456318914327</v>
      </c>
    </row>
    <row r="35" spans="1:6" ht="15.6" customHeight="1" x14ac:dyDescent="0.25">
      <c r="A35" s="193" t="s">
        <v>158</v>
      </c>
      <c r="B35" s="90">
        <f>SUM(B7:B34)</f>
        <v>1028639</v>
      </c>
      <c r="C35" s="91">
        <f>SUM(C7:C34)</f>
        <v>1115386</v>
      </c>
      <c r="D35" s="90">
        <f>SUM(D7:D34)</f>
        <v>4958542</v>
      </c>
      <c r="E35" s="192">
        <f>SUM(E7:E34)</f>
        <v>5298269</v>
      </c>
      <c r="F35" s="154">
        <f>E35*100/D35-100</f>
        <v>6.8513486424033516</v>
      </c>
    </row>
    <row r="36" spans="1:6" ht="15.6" customHeight="1" x14ac:dyDescent="0.25">
      <c r="A36" s="87" t="s">
        <v>164</v>
      </c>
      <c r="B36" s="86"/>
      <c r="D36" s="86"/>
      <c r="F36" s="37"/>
    </row>
  </sheetData>
  <mergeCells count="3">
    <mergeCell ref="B5:C5"/>
    <mergeCell ref="D5:F5"/>
    <mergeCell ref="A5:A6"/>
  </mergeCells>
  <conditionalFormatting sqref="A7:F34">
    <cfRule type="expression" dxfId="21" priority="2">
      <formula>MOD(ROW(),2)=0</formula>
    </cfRule>
  </conditionalFormatting>
  <conditionalFormatting sqref="F7:F35">
    <cfRule type="expression" dxfId="20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2C4B9E-18C6-479C-92E5-179BCEEEDA34}">
  <sheetPr codeName="Hoja30">
    <pageSetUpPr fitToPage="1"/>
  </sheetPr>
  <dimension ref="A1:N36"/>
  <sheetViews>
    <sheetView workbookViewId="0"/>
  </sheetViews>
  <sheetFormatPr baseColWidth="10" defaultColWidth="8.85546875" defaultRowHeight="15" x14ac:dyDescent="0.2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14" ht="19.149999999999999" customHeight="1" x14ac:dyDescent="0.35">
      <c r="A1" s="46" t="s">
        <v>88</v>
      </c>
      <c r="E1" s="19"/>
      <c r="H1" s="18"/>
      <c r="I1" s="18"/>
      <c r="J1" s="18"/>
      <c r="K1" s="18"/>
      <c r="L1" s="18"/>
      <c r="M1" s="18"/>
    </row>
    <row r="2" spans="1:14" ht="15.6" customHeight="1" x14ac:dyDescent="0.3">
      <c r="A2" s="153"/>
      <c r="H2" s="17"/>
      <c r="I2" s="17"/>
      <c r="J2" s="17"/>
      <c r="K2" s="17"/>
      <c r="L2" s="17"/>
      <c r="M2" s="17"/>
    </row>
    <row r="3" spans="1:14" ht="15.6" customHeight="1" x14ac:dyDescent="0.3">
      <c r="H3" s="17"/>
      <c r="I3" s="17"/>
      <c r="J3" s="17"/>
      <c r="K3" s="17"/>
      <c r="L3" s="17"/>
      <c r="M3" s="17"/>
    </row>
    <row r="4" spans="1:14" ht="15.6" customHeight="1" x14ac:dyDescent="0.25">
      <c r="A4" s="45" t="s">
        <v>70</v>
      </c>
    </row>
    <row r="5" spans="1:14" ht="15.6" customHeight="1" x14ac:dyDescent="0.25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 x14ac:dyDescent="0.25">
      <c r="A6" s="210"/>
      <c r="B6" s="178">
        <v>2023</v>
      </c>
      <c r="C6" s="178">
        <v>2024</v>
      </c>
      <c r="D6" s="178">
        <v>2023</v>
      </c>
      <c r="E6" s="178">
        <v>2024</v>
      </c>
      <c r="F6" s="168" t="s">
        <v>7</v>
      </c>
      <c r="G6" s="20"/>
    </row>
    <row r="7" spans="1:14" ht="15.6" customHeight="1" x14ac:dyDescent="0.25">
      <c r="A7" s="202" t="s">
        <v>18</v>
      </c>
      <c r="B7" s="203">
        <v>0</v>
      </c>
      <c r="C7" s="203">
        <v>0</v>
      </c>
      <c r="D7" s="203">
        <v>0</v>
      </c>
      <c r="E7" s="203">
        <v>0</v>
      </c>
      <c r="F7" s="204" t="s">
        <v>156</v>
      </c>
      <c r="G7" s="51"/>
    </row>
    <row r="8" spans="1:14" ht="15.6" customHeight="1" x14ac:dyDescent="0.25">
      <c r="A8" s="202" t="s">
        <v>11</v>
      </c>
      <c r="B8" s="203">
        <v>2751</v>
      </c>
      <c r="C8" s="203">
        <v>3501</v>
      </c>
      <c r="D8" s="203">
        <v>14716</v>
      </c>
      <c r="E8" s="203">
        <v>20706</v>
      </c>
      <c r="F8" s="204">
        <v>40.703995650992113</v>
      </c>
      <c r="G8" s="20"/>
    </row>
    <row r="9" spans="1:14" ht="15.6" customHeight="1" x14ac:dyDescent="0.25">
      <c r="A9" s="202" t="s">
        <v>8</v>
      </c>
      <c r="B9" s="203">
        <v>15838</v>
      </c>
      <c r="C9" s="203">
        <v>14437</v>
      </c>
      <c r="D9" s="203">
        <v>59184</v>
      </c>
      <c r="E9" s="203">
        <v>60432</v>
      </c>
      <c r="F9" s="204">
        <v>2.1086780210867739</v>
      </c>
      <c r="G9" s="20"/>
    </row>
    <row r="10" spans="1:14" ht="15.6" customHeight="1" x14ac:dyDescent="0.25">
      <c r="A10" s="202" t="s">
        <v>10</v>
      </c>
      <c r="B10" s="203">
        <v>0</v>
      </c>
      <c r="C10" s="203">
        <v>0</v>
      </c>
      <c r="D10" s="203">
        <v>0</v>
      </c>
      <c r="E10" s="203">
        <v>0</v>
      </c>
      <c r="F10" s="204" t="s">
        <v>156</v>
      </c>
    </row>
    <row r="11" spans="1:14" ht="15.6" customHeight="1" x14ac:dyDescent="0.25">
      <c r="A11" s="202" t="s">
        <v>9</v>
      </c>
      <c r="B11" s="203">
        <v>85829</v>
      </c>
      <c r="C11" s="203">
        <v>95192</v>
      </c>
      <c r="D11" s="203">
        <v>390030</v>
      </c>
      <c r="E11" s="203">
        <v>446727</v>
      </c>
      <c r="F11" s="204">
        <v>14.536574109683871</v>
      </c>
    </row>
    <row r="12" spans="1:14" ht="15.6" customHeight="1" x14ac:dyDescent="0.25">
      <c r="A12" s="202" t="s">
        <v>6</v>
      </c>
      <c r="B12" s="203">
        <v>1250</v>
      </c>
      <c r="C12" s="203">
        <v>2293</v>
      </c>
      <c r="D12" s="203">
        <v>6436</v>
      </c>
      <c r="E12" s="203">
        <v>8945</v>
      </c>
      <c r="F12" s="204">
        <v>38.983840894965823</v>
      </c>
    </row>
    <row r="13" spans="1:14" ht="15.6" customHeight="1" x14ac:dyDescent="0.25">
      <c r="A13" s="202" t="s">
        <v>175</v>
      </c>
      <c r="B13" s="203">
        <v>117355</v>
      </c>
      <c r="C13" s="203">
        <v>132113</v>
      </c>
      <c r="D13" s="203">
        <v>493245</v>
      </c>
      <c r="E13" s="203">
        <v>552908</v>
      </c>
      <c r="F13" s="204">
        <v>12.09601719226754</v>
      </c>
    </row>
    <row r="14" spans="1:14" ht="15.6" customHeight="1" x14ac:dyDescent="0.25">
      <c r="A14" s="202" t="s">
        <v>153</v>
      </c>
      <c r="B14" s="203">
        <v>46735</v>
      </c>
      <c r="C14" s="203">
        <v>49885</v>
      </c>
      <c r="D14" s="203">
        <v>174257</v>
      </c>
      <c r="E14" s="203">
        <v>185831</v>
      </c>
      <c r="F14" s="204">
        <v>6.6419139546761414</v>
      </c>
    </row>
    <row r="15" spans="1:14" ht="15.6" customHeight="1" x14ac:dyDescent="0.25">
      <c r="A15" s="202" t="s">
        <v>150</v>
      </c>
      <c r="B15" s="203">
        <v>6773</v>
      </c>
      <c r="C15" s="203">
        <v>8009</v>
      </c>
      <c r="D15" s="203">
        <v>21732</v>
      </c>
      <c r="E15" s="203">
        <v>24524</v>
      </c>
      <c r="F15" s="204">
        <v>12.847413951776179</v>
      </c>
    </row>
    <row r="16" spans="1:14" ht="15.6" customHeight="1" x14ac:dyDescent="0.5">
      <c r="A16" s="202" t="s">
        <v>149</v>
      </c>
      <c r="B16" s="203">
        <v>0</v>
      </c>
      <c r="C16" s="203">
        <v>0</v>
      </c>
      <c r="D16" s="203">
        <v>0</v>
      </c>
      <c r="E16" s="203">
        <v>0</v>
      </c>
      <c r="F16" s="204" t="s">
        <v>156</v>
      </c>
      <c r="G16" s="15"/>
    </row>
    <row r="17" spans="1:7" ht="15.6" customHeight="1" x14ac:dyDescent="0.35">
      <c r="A17" s="202" t="s">
        <v>155</v>
      </c>
      <c r="B17" s="203">
        <v>0</v>
      </c>
      <c r="C17" s="203">
        <v>0</v>
      </c>
      <c r="D17" s="203">
        <v>0</v>
      </c>
      <c r="E17" s="203">
        <v>0</v>
      </c>
      <c r="F17" s="204" t="s">
        <v>156</v>
      </c>
      <c r="G17" s="16"/>
    </row>
    <row r="18" spans="1:7" ht="15.6" customHeight="1" x14ac:dyDescent="0.25">
      <c r="A18" s="202" t="s">
        <v>152</v>
      </c>
      <c r="B18" s="203">
        <v>39698</v>
      </c>
      <c r="C18" s="203">
        <v>42440</v>
      </c>
      <c r="D18" s="203">
        <v>191773</v>
      </c>
      <c r="E18" s="203">
        <v>208337</v>
      </c>
      <c r="F18" s="204">
        <v>8.6372951353944529</v>
      </c>
    </row>
    <row r="19" spans="1:7" ht="15.6" customHeight="1" x14ac:dyDescent="0.25">
      <c r="A19" s="202" t="s">
        <v>148</v>
      </c>
      <c r="B19" s="203">
        <v>0</v>
      </c>
      <c r="C19" s="203">
        <v>0</v>
      </c>
      <c r="D19" s="203">
        <v>0</v>
      </c>
      <c r="E19" s="203">
        <v>0</v>
      </c>
      <c r="F19" s="204" t="s">
        <v>156</v>
      </c>
    </row>
    <row r="20" spans="1:7" ht="15.6" customHeight="1" x14ac:dyDescent="0.25">
      <c r="A20" s="202" t="s">
        <v>147</v>
      </c>
      <c r="B20" s="203">
        <v>0</v>
      </c>
      <c r="C20" s="203">
        <v>0</v>
      </c>
      <c r="D20" s="203">
        <v>0</v>
      </c>
      <c r="E20" s="203">
        <v>0</v>
      </c>
      <c r="F20" s="204" t="s">
        <v>156</v>
      </c>
    </row>
    <row r="21" spans="1:7" ht="15.6" customHeight="1" x14ac:dyDescent="0.25">
      <c r="A21" s="202" t="s">
        <v>154</v>
      </c>
      <c r="B21" s="203">
        <v>3498</v>
      </c>
      <c r="C21" s="203">
        <v>2976</v>
      </c>
      <c r="D21" s="203">
        <v>17700</v>
      </c>
      <c r="E21" s="203">
        <v>15813</v>
      </c>
      <c r="F21" s="204">
        <v>-10.66101694915254</v>
      </c>
    </row>
    <row r="22" spans="1:7" ht="15.6" customHeight="1" x14ac:dyDescent="0.25">
      <c r="A22" s="202" t="s">
        <v>151</v>
      </c>
      <c r="B22" s="203">
        <v>57782</v>
      </c>
      <c r="C22" s="203">
        <v>62137</v>
      </c>
      <c r="D22" s="203">
        <v>306812</v>
      </c>
      <c r="E22" s="203">
        <v>308601</v>
      </c>
      <c r="F22" s="204">
        <v>0.58309322973025246</v>
      </c>
    </row>
    <row r="23" spans="1:7" ht="15.6" customHeight="1" x14ac:dyDescent="0.25">
      <c r="A23" s="202" t="s">
        <v>171</v>
      </c>
      <c r="B23" s="203">
        <v>4626</v>
      </c>
      <c r="C23" s="203">
        <v>5854</v>
      </c>
      <c r="D23" s="203">
        <v>23529</v>
      </c>
      <c r="E23" s="203">
        <v>28646</v>
      </c>
      <c r="F23" s="204">
        <v>21.747630583535209</v>
      </c>
    </row>
    <row r="24" spans="1:7" ht="15.6" customHeight="1" x14ac:dyDescent="0.25">
      <c r="A24" s="202" t="s">
        <v>146</v>
      </c>
      <c r="B24" s="203">
        <v>0</v>
      </c>
      <c r="C24" s="203">
        <v>0</v>
      </c>
      <c r="D24" s="203">
        <v>0</v>
      </c>
      <c r="E24" s="203">
        <v>0</v>
      </c>
      <c r="F24" s="204" t="s">
        <v>156</v>
      </c>
    </row>
    <row r="25" spans="1:7" ht="15.6" customHeight="1" x14ac:dyDescent="0.25">
      <c r="A25" s="202" t="s">
        <v>145</v>
      </c>
      <c r="B25" s="203">
        <v>11534</v>
      </c>
      <c r="C25" s="203">
        <v>13480</v>
      </c>
      <c r="D25" s="203">
        <v>44062</v>
      </c>
      <c r="E25" s="203">
        <v>56965</v>
      </c>
      <c r="F25" s="204">
        <v>29.283736553038889</v>
      </c>
    </row>
    <row r="26" spans="1:7" ht="15.6" customHeight="1" x14ac:dyDescent="0.25">
      <c r="A26" s="202" t="s">
        <v>157</v>
      </c>
      <c r="B26" s="203">
        <v>3265</v>
      </c>
      <c r="C26" s="203">
        <v>3183</v>
      </c>
      <c r="D26" s="203">
        <v>8674</v>
      </c>
      <c r="E26" s="203">
        <v>14333</v>
      </c>
      <c r="F26" s="204">
        <v>65.240949965413876</v>
      </c>
    </row>
    <row r="27" spans="1:7" ht="15.6" customHeight="1" x14ac:dyDescent="0.25">
      <c r="A27" s="202" t="s">
        <v>173</v>
      </c>
      <c r="B27" s="203">
        <v>0</v>
      </c>
      <c r="C27" s="203">
        <v>0</v>
      </c>
      <c r="D27" s="203">
        <v>0</v>
      </c>
      <c r="E27" s="203">
        <v>0</v>
      </c>
      <c r="F27" s="204" t="s">
        <v>156</v>
      </c>
    </row>
    <row r="28" spans="1:7" ht="15.6" customHeight="1" x14ac:dyDescent="0.25">
      <c r="A28" s="202" t="s">
        <v>177</v>
      </c>
      <c r="B28" s="203">
        <v>145037</v>
      </c>
      <c r="C28" s="203">
        <v>150827</v>
      </c>
      <c r="D28" s="203">
        <v>822747</v>
      </c>
      <c r="E28" s="203">
        <v>835927</v>
      </c>
      <c r="F28" s="204">
        <v>1.601950538865538</v>
      </c>
    </row>
    <row r="29" spans="1:7" ht="15.6" customHeight="1" x14ac:dyDescent="0.25">
      <c r="A29" s="202" t="s">
        <v>178</v>
      </c>
      <c r="B29" s="203">
        <v>12937</v>
      </c>
      <c r="C29" s="203">
        <v>13169</v>
      </c>
      <c r="D29" s="203">
        <v>46902</v>
      </c>
      <c r="E29" s="203">
        <v>48211</v>
      </c>
      <c r="F29" s="204">
        <v>2.7909257600955191</v>
      </c>
    </row>
    <row r="30" spans="1:7" ht="15.6" customHeight="1" x14ac:dyDescent="0.25">
      <c r="A30" s="202" t="s">
        <v>179</v>
      </c>
      <c r="B30" s="203">
        <v>0</v>
      </c>
      <c r="C30" s="203">
        <v>0</v>
      </c>
      <c r="D30" s="203">
        <v>0</v>
      </c>
      <c r="E30" s="203">
        <v>0</v>
      </c>
      <c r="F30" s="204" t="s">
        <v>156</v>
      </c>
    </row>
    <row r="31" spans="1:7" ht="15.6" customHeight="1" x14ac:dyDescent="0.25">
      <c r="A31" s="202" t="s">
        <v>180</v>
      </c>
      <c r="B31" s="203">
        <v>0</v>
      </c>
      <c r="C31" s="203">
        <v>0</v>
      </c>
      <c r="D31" s="203">
        <v>0</v>
      </c>
      <c r="E31" s="203">
        <v>0</v>
      </c>
      <c r="F31" s="204" t="s">
        <v>156</v>
      </c>
    </row>
    <row r="32" spans="1:7" ht="15.6" customHeight="1" x14ac:dyDescent="0.25">
      <c r="A32" s="202" t="s">
        <v>181</v>
      </c>
      <c r="B32" s="203">
        <v>15208</v>
      </c>
      <c r="C32" s="203">
        <v>18900</v>
      </c>
      <c r="D32" s="203">
        <v>79719</v>
      </c>
      <c r="E32" s="203">
        <v>92983</v>
      </c>
      <c r="F32" s="204">
        <v>16.638442529384459</v>
      </c>
    </row>
    <row r="33" spans="1:6" ht="15.6" customHeight="1" x14ac:dyDescent="0.25">
      <c r="A33" s="202" t="s">
        <v>182</v>
      </c>
      <c r="B33" s="203">
        <v>0</v>
      </c>
      <c r="C33" s="203">
        <v>0</v>
      </c>
      <c r="D33" s="203">
        <v>0</v>
      </c>
      <c r="E33" s="203">
        <v>0</v>
      </c>
      <c r="F33" s="204" t="s">
        <v>156</v>
      </c>
    </row>
    <row r="34" spans="1:6" ht="15.6" customHeight="1" x14ac:dyDescent="0.25">
      <c r="A34" s="202" t="s">
        <v>183</v>
      </c>
      <c r="B34" s="203">
        <v>0</v>
      </c>
      <c r="C34" s="203">
        <v>0</v>
      </c>
      <c r="D34" s="203">
        <v>0</v>
      </c>
      <c r="E34" s="203">
        <v>0</v>
      </c>
      <c r="F34" s="204" t="s">
        <v>156</v>
      </c>
    </row>
    <row r="35" spans="1:6" ht="15.6" customHeight="1" x14ac:dyDescent="0.25">
      <c r="A35" s="170" t="s">
        <v>158</v>
      </c>
      <c r="B35" s="90">
        <f>SUM(B7:B34)</f>
        <v>570116</v>
      </c>
      <c r="C35" s="91">
        <f>SUM(C7:C34)</f>
        <v>618396</v>
      </c>
      <c r="D35" s="192">
        <f>SUM(D7:D34)</f>
        <v>2701518</v>
      </c>
      <c r="E35" s="192">
        <f>SUM(E7:E34)</f>
        <v>2909889</v>
      </c>
      <c r="F35" s="154">
        <f>E35*100/D35-100</f>
        <v>7.7131079637448323</v>
      </c>
    </row>
    <row r="36" spans="1:6" ht="15.6" customHeight="1" x14ac:dyDescent="0.25">
      <c r="A36" s="87" t="s">
        <v>89</v>
      </c>
      <c r="B36" s="86"/>
      <c r="D36" s="86"/>
      <c r="E36" s="37"/>
      <c r="F36" s="37"/>
    </row>
  </sheetData>
  <mergeCells count="3">
    <mergeCell ref="B5:C5"/>
    <mergeCell ref="D5:F5"/>
    <mergeCell ref="A5:A6"/>
  </mergeCells>
  <conditionalFormatting sqref="A7:F34">
    <cfRule type="expression" dxfId="19" priority="2">
      <formula>MOD(ROW(),2)=0</formula>
    </cfRule>
  </conditionalFormatting>
  <conditionalFormatting sqref="F7:F35">
    <cfRule type="expression" dxfId="18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5380B0-AD85-48C4-B78C-BBE8604F2DDE}">
  <sheetPr codeName="Hoja31">
    <pageSetUpPr fitToPage="1"/>
  </sheetPr>
  <dimension ref="A1:N36"/>
  <sheetViews>
    <sheetView workbookViewId="0"/>
  </sheetViews>
  <sheetFormatPr baseColWidth="10" defaultColWidth="8.85546875" defaultRowHeight="15" x14ac:dyDescent="0.2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14" ht="19.149999999999999" customHeight="1" x14ac:dyDescent="0.35">
      <c r="A1" s="46" t="s">
        <v>162</v>
      </c>
      <c r="E1" s="19"/>
      <c r="H1" s="18"/>
      <c r="I1" s="18"/>
      <c r="J1" s="18"/>
      <c r="K1" s="18"/>
      <c r="L1" s="18"/>
      <c r="M1" s="18"/>
    </row>
    <row r="2" spans="1:14" ht="15.6" customHeight="1" x14ac:dyDescent="0.3">
      <c r="A2" s="153"/>
      <c r="H2" s="17"/>
      <c r="I2" s="17"/>
      <c r="J2" s="17"/>
      <c r="K2" s="17"/>
      <c r="L2" s="17"/>
      <c r="M2" s="17"/>
    </row>
    <row r="3" spans="1:14" ht="15.6" customHeight="1" x14ac:dyDescent="0.3">
      <c r="H3" s="17"/>
      <c r="I3" s="17"/>
      <c r="J3" s="17"/>
      <c r="K3" s="17"/>
      <c r="L3" s="17"/>
      <c r="M3" s="17"/>
    </row>
    <row r="4" spans="1:14" ht="15.6" customHeight="1" x14ac:dyDescent="0.25">
      <c r="A4" s="45" t="s">
        <v>70</v>
      </c>
    </row>
    <row r="5" spans="1:14" ht="15.6" customHeight="1" x14ac:dyDescent="0.25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 x14ac:dyDescent="0.25">
      <c r="A6" s="210"/>
      <c r="B6" s="178">
        <v>2023</v>
      </c>
      <c r="C6" s="178">
        <v>2024</v>
      </c>
      <c r="D6" s="178">
        <v>2023</v>
      </c>
      <c r="E6" s="178">
        <v>2024</v>
      </c>
      <c r="F6" s="168" t="s">
        <v>7</v>
      </c>
      <c r="G6" s="20"/>
    </row>
    <row r="7" spans="1:14" ht="15.6" customHeight="1" x14ac:dyDescent="0.25">
      <c r="A7" s="202" t="s">
        <v>18</v>
      </c>
      <c r="B7" s="203">
        <v>0</v>
      </c>
      <c r="C7" s="203">
        <v>0</v>
      </c>
      <c r="D7" s="203">
        <v>0</v>
      </c>
      <c r="E7" s="203">
        <v>0</v>
      </c>
      <c r="F7" s="204" t="s">
        <v>156</v>
      </c>
      <c r="G7" s="27"/>
    </row>
    <row r="8" spans="1:14" ht="15.6" customHeight="1" x14ac:dyDescent="0.25">
      <c r="A8" s="202" t="s">
        <v>11</v>
      </c>
      <c r="B8" s="203">
        <v>420</v>
      </c>
      <c r="C8" s="203">
        <v>621</v>
      </c>
      <c r="D8" s="203">
        <v>963</v>
      </c>
      <c r="E8" s="203">
        <v>1795</v>
      </c>
      <c r="F8" s="204">
        <v>86.396677050882658</v>
      </c>
      <c r="G8" s="20"/>
    </row>
    <row r="9" spans="1:14" ht="15.6" customHeight="1" x14ac:dyDescent="0.25">
      <c r="A9" s="202" t="s">
        <v>8</v>
      </c>
      <c r="B9" s="203">
        <v>278</v>
      </c>
      <c r="C9" s="203">
        <v>906</v>
      </c>
      <c r="D9" s="203">
        <v>1207</v>
      </c>
      <c r="E9" s="203">
        <v>2998</v>
      </c>
      <c r="F9" s="204">
        <v>148.38442419221209</v>
      </c>
      <c r="G9" s="20"/>
    </row>
    <row r="10" spans="1:14" ht="15.6" customHeight="1" x14ac:dyDescent="0.25">
      <c r="A10" s="202" t="s">
        <v>10</v>
      </c>
      <c r="B10" s="203">
        <v>0</v>
      </c>
      <c r="C10" s="203">
        <v>0</v>
      </c>
      <c r="D10" s="203">
        <v>0</v>
      </c>
      <c r="E10" s="203">
        <v>0</v>
      </c>
      <c r="F10" s="204" t="s">
        <v>156</v>
      </c>
    </row>
    <row r="11" spans="1:14" ht="15.6" customHeight="1" x14ac:dyDescent="0.25">
      <c r="A11" s="202" t="s">
        <v>9</v>
      </c>
      <c r="B11" s="203">
        <v>401</v>
      </c>
      <c r="C11" s="203">
        <v>337</v>
      </c>
      <c r="D11" s="203">
        <v>1835</v>
      </c>
      <c r="E11" s="203">
        <v>2091</v>
      </c>
      <c r="F11" s="204">
        <v>13.95095367847412</v>
      </c>
    </row>
    <row r="12" spans="1:14" ht="15.6" customHeight="1" x14ac:dyDescent="0.25">
      <c r="A12" s="202" t="s">
        <v>6</v>
      </c>
      <c r="B12" s="203">
        <v>2114</v>
      </c>
      <c r="C12" s="203">
        <v>2792</v>
      </c>
      <c r="D12" s="203">
        <v>11106</v>
      </c>
      <c r="E12" s="203">
        <v>18911</v>
      </c>
      <c r="F12" s="204">
        <v>70.277327570682502</v>
      </c>
    </row>
    <row r="13" spans="1:14" ht="15.6" customHeight="1" x14ac:dyDescent="0.25">
      <c r="A13" s="202" t="s">
        <v>175</v>
      </c>
      <c r="B13" s="203">
        <v>11966</v>
      </c>
      <c r="C13" s="203">
        <v>12407</v>
      </c>
      <c r="D13" s="203">
        <v>67528</v>
      </c>
      <c r="E13" s="203">
        <v>70137</v>
      </c>
      <c r="F13" s="204">
        <v>3.8635825139201501</v>
      </c>
    </row>
    <row r="14" spans="1:14" ht="15.6" customHeight="1" x14ac:dyDescent="0.25">
      <c r="A14" s="202" t="s">
        <v>153</v>
      </c>
      <c r="B14" s="203">
        <v>72935</v>
      </c>
      <c r="C14" s="203">
        <v>64729</v>
      </c>
      <c r="D14" s="203">
        <v>410807</v>
      </c>
      <c r="E14" s="203">
        <v>388292</v>
      </c>
      <c r="F14" s="204">
        <v>-5.480675840479833</v>
      </c>
    </row>
    <row r="15" spans="1:14" ht="15.6" customHeight="1" x14ac:dyDescent="0.25">
      <c r="A15" s="202" t="s">
        <v>150</v>
      </c>
      <c r="B15" s="203">
        <v>9539</v>
      </c>
      <c r="C15" s="203">
        <v>9198</v>
      </c>
      <c r="D15" s="203">
        <v>56799</v>
      </c>
      <c r="E15" s="203">
        <v>57325</v>
      </c>
      <c r="F15" s="204">
        <v>0.92607264212398377</v>
      </c>
    </row>
    <row r="16" spans="1:14" ht="15.6" customHeight="1" x14ac:dyDescent="0.5">
      <c r="A16" s="202" t="s">
        <v>149</v>
      </c>
      <c r="B16" s="203">
        <v>5</v>
      </c>
      <c r="C16" s="203">
        <v>4</v>
      </c>
      <c r="D16" s="203">
        <v>40</v>
      </c>
      <c r="E16" s="203">
        <v>2042</v>
      </c>
      <c r="F16" s="204">
        <v>5005</v>
      </c>
      <c r="G16" s="15"/>
    </row>
    <row r="17" spans="1:7" ht="15.6" customHeight="1" x14ac:dyDescent="0.35">
      <c r="A17" s="202" t="s">
        <v>155</v>
      </c>
      <c r="B17" s="203">
        <v>64</v>
      </c>
      <c r="C17" s="203">
        <v>29</v>
      </c>
      <c r="D17" s="203">
        <v>552</v>
      </c>
      <c r="E17" s="203">
        <v>249</v>
      </c>
      <c r="F17" s="204">
        <v>-54.891304347826093</v>
      </c>
      <c r="G17" s="16"/>
    </row>
    <row r="18" spans="1:7" ht="15.6" customHeight="1" x14ac:dyDescent="0.25">
      <c r="A18" s="202" t="s">
        <v>152</v>
      </c>
      <c r="B18" s="203">
        <v>110</v>
      </c>
      <c r="C18" s="203">
        <v>212</v>
      </c>
      <c r="D18" s="203">
        <v>644</v>
      </c>
      <c r="E18" s="203">
        <v>1196</v>
      </c>
      <c r="F18" s="204">
        <v>85.714285714285722</v>
      </c>
    </row>
    <row r="19" spans="1:7" ht="15.6" customHeight="1" x14ac:dyDescent="0.25">
      <c r="A19" s="202" t="s">
        <v>148</v>
      </c>
      <c r="B19" s="203">
        <v>0</v>
      </c>
      <c r="C19" s="203">
        <v>0</v>
      </c>
      <c r="D19" s="203">
        <v>126</v>
      </c>
      <c r="E19" s="203">
        <v>0</v>
      </c>
      <c r="F19" s="204">
        <v>-100</v>
      </c>
    </row>
    <row r="20" spans="1:7" ht="15.6" customHeight="1" x14ac:dyDescent="0.25">
      <c r="A20" s="202" t="s">
        <v>147</v>
      </c>
      <c r="B20" s="203">
        <v>3</v>
      </c>
      <c r="C20" s="203">
        <v>3</v>
      </c>
      <c r="D20" s="203">
        <v>7</v>
      </c>
      <c r="E20" s="203">
        <v>10</v>
      </c>
      <c r="F20" s="204">
        <v>42.857142857142861</v>
      </c>
    </row>
    <row r="21" spans="1:7" ht="15.6" customHeight="1" x14ac:dyDescent="0.25">
      <c r="A21" s="202" t="s">
        <v>154</v>
      </c>
      <c r="B21" s="203">
        <v>1622</v>
      </c>
      <c r="C21" s="203">
        <v>583</v>
      </c>
      <c r="D21" s="203">
        <v>7524</v>
      </c>
      <c r="E21" s="203">
        <v>8854</v>
      </c>
      <c r="F21" s="204">
        <v>17.676767676767678</v>
      </c>
    </row>
    <row r="22" spans="1:7" ht="15.6" customHeight="1" x14ac:dyDescent="0.25">
      <c r="A22" s="202" t="s">
        <v>151</v>
      </c>
      <c r="B22" s="203">
        <v>32895</v>
      </c>
      <c r="C22" s="203">
        <v>21986</v>
      </c>
      <c r="D22" s="203">
        <v>224580</v>
      </c>
      <c r="E22" s="203">
        <v>153751</v>
      </c>
      <c r="F22" s="204">
        <v>-31.538427286490329</v>
      </c>
    </row>
    <row r="23" spans="1:7" ht="15.6" customHeight="1" x14ac:dyDescent="0.25">
      <c r="A23" s="202" t="s">
        <v>171</v>
      </c>
      <c r="B23" s="203">
        <v>6270</v>
      </c>
      <c r="C23" s="203">
        <v>9403</v>
      </c>
      <c r="D23" s="203">
        <v>30224</v>
      </c>
      <c r="E23" s="203">
        <v>52064</v>
      </c>
      <c r="F23" s="204">
        <v>72.260455267337221</v>
      </c>
    </row>
    <row r="24" spans="1:7" ht="15.6" customHeight="1" x14ac:dyDescent="0.25">
      <c r="A24" s="202" t="s">
        <v>146</v>
      </c>
      <c r="B24" s="203">
        <v>11</v>
      </c>
      <c r="C24" s="203">
        <v>3</v>
      </c>
      <c r="D24" s="203">
        <v>33</v>
      </c>
      <c r="E24" s="203">
        <v>207</v>
      </c>
      <c r="F24" s="204">
        <v>527.27272727272725</v>
      </c>
    </row>
    <row r="25" spans="1:7" ht="15.6" customHeight="1" x14ac:dyDescent="0.25">
      <c r="A25" s="202" t="s">
        <v>145</v>
      </c>
      <c r="B25" s="203">
        <v>189</v>
      </c>
      <c r="C25" s="203">
        <v>167</v>
      </c>
      <c r="D25" s="203">
        <v>1114</v>
      </c>
      <c r="E25" s="203">
        <v>11805</v>
      </c>
      <c r="F25" s="204">
        <v>959.69479353680435</v>
      </c>
    </row>
    <row r="26" spans="1:7" ht="15.6" customHeight="1" x14ac:dyDescent="0.25">
      <c r="A26" s="202" t="s">
        <v>157</v>
      </c>
      <c r="B26" s="203">
        <v>8</v>
      </c>
      <c r="C26" s="203">
        <v>2</v>
      </c>
      <c r="D26" s="203">
        <v>1204</v>
      </c>
      <c r="E26" s="203">
        <v>1563</v>
      </c>
      <c r="F26" s="204">
        <v>29.817275747508319</v>
      </c>
    </row>
    <row r="27" spans="1:7" ht="15.6" customHeight="1" x14ac:dyDescent="0.25">
      <c r="A27" s="202" t="s">
        <v>173</v>
      </c>
      <c r="B27" s="203">
        <v>26537</v>
      </c>
      <c r="C27" s="203">
        <v>23419</v>
      </c>
      <c r="D27" s="203">
        <v>141859</v>
      </c>
      <c r="E27" s="203">
        <v>129846</v>
      </c>
      <c r="F27" s="204">
        <v>-8.468267787027969</v>
      </c>
    </row>
    <row r="28" spans="1:7" ht="15.6" customHeight="1" x14ac:dyDescent="0.25">
      <c r="A28" s="202" t="s">
        <v>177</v>
      </c>
      <c r="B28" s="203">
        <v>7331</v>
      </c>
      <c r="C28" s="203">
        <v>7918</v>
      </c>
      <c r="D28" s="203">
        <v>42123</v>
      </c>
      <c r="E28" s="203">
        <v>41135</v>
      </c>
      <c r="F28" s="204">
        <v>-2.3455119530897548</v>
      </c>
    </row>
    <row r="29" spans="1:7" ht="15.6" customHeight="1" x14ac:dyDescent="0.25">
      <c r="A29" s="202" t="s">
        <v>178</v>
      </c>
      <c r="B29" s="203">
        <v>35811</v>
      </c>
      <c r="C29" s="203">
        <v>32042</v>
      </c>
      <c r="D29" s="203">
        <v>248780</v>
      </c>
      <c r="E29" s="203">
        <v>190903</v>
      </c>
      <c r="F29" s="204">
        <v>-23.26432993005869</v>
      </c>
    </row>
    <row r="30" spans="1:7" ht="15.6" customHeight="1" x14ac:dyDescent="0.25">
      <c r="A30" s="202" t="s">
        <v>179</v>
      </c>
      <c r="B30" s="203">
        <v>559</v>
      </c>
      <c r="C30" s="203">
        <v>477</v>
      </c>
      <c r="D30" s="203">
        <v>2875</v>
      </c>
      <c r="E30" s="203">
        <v>4369</v>
      </c>
      <c r="F30" s="204">
        <v>51.96521739130435</v>
      </c>
    </row>
    <row r="31" spans="1:7" ht="15.6" customHeight="1" x14ac:dyDescent="0.25">
      <c r="A31" s="202" t="s">
        <v>180</v>
      </c>
      <c r="B31" s="203">
        <v>20799</v>
      </c>
      <c r="C31" s="203">
        <v>13536</v>
      </c>
      <c r="D31" s="203">
        <v>126416</v>
      </c>
      <c r="E31" s="203">
        <v>119285</v>
      </c>
      <c r="F31" s="204">
        <v>-5.6408998860903674</v>
      </c>
    </row>
    <row r="32" spans="1:7" ht="15.6" customHeight="1" x14ac:dyDescent="0.25">
      <c r="A32" s="202" t="s">
        <v>181</v>
      </c>
      <c r="B32" s="203">
        <v>62650</v>
      </c>
      <c r="C32" s="203">
        <v>57282</v>
      </c>
      <c r="D32" s="203">
        <v>327491</v>
      </c>
      <c r="E32" s="203">
        <v>316881</v>
      </c>
      <c r="F32" s="204">
        <v>-3.2397836887120519</v>
      </c>
    </row>
    <row r="33" spans="1:6" ht="15.6" customHeight="1" x14ac:dyDescent="0.25">
      <c r="A33" s="202" t="s">
        <v>182</v>
      </c>
      <c r="B33" s="203">
        <v>61325</v>
      </c>
      <c r="C33" s="203">
        <v>58489</v>
      </c>
      <c r="D33" s="203">
        <v>324486</v>
      </c>
      <c r="E33" s="203">
        <v>333722</v>
      </c>
      <c r="F33" s="204">
        <v>2.8463477623071611</v>
      </c>
    </row>
    <row r="34" spans="1:6" ht="15.6" customHeight="1" x14ac:dyDescent="0.25">
      <c r="A34" s="202" t="s">
        <v>183</v>
      </c>
      <c r="B34" s="203">
        <v>4</v>
      </c>
      <c r="C34" s="203">
        <v>6</v>
      </c>
      <c r="D34" s="203">
        <v>28</v>
      </c>
      <c r="E34" s="203">
        <v>209</v>
      </c>
      <c r="F34" s="204">
        <v>646.42857142857144</v>
      </c>
    </row>
    <row r="35" spans="1:6" ht="15.6" customHeight="1" x14ac:dyDescent="0.25">
      <c r="A35" s="170" t="s">
        <v>158</v>
      </c>
      <c r="B35" s="90">
        <f>SUM(B7:B34)</f>
        <v>353846</v>
      </c>
      <c r="C35" s="91">
        <f>SUM(C7:C34)</f>
        <v>316551</v>
      </c>
      <c r="D35" s="90">
        <f>SUM(D7:D34)</f>
        <v>2030351</v>
      </c>
      <c r="E35" s="92">
        <f>SUM(E7:E34)</f>
        <v>1909640</v>
      </c>
      <c r="F35" s="154">
        <f>E35*100/D35-100</f>
        <v>-5.9453266947439118</v>
      </c>
    </row>
    <row r="36" spans="1:6" ht="15.6" customHeight="1" x14ac:dyDescent="0.25">
      <c r="A36" s="87" t="s">
        <v>163</v>
      </c>
      <c r="B36" s="86"/>
      <c r="D36" s="86"/>
      <c r="E36" s="37"/>
      <c r="F36" s="37"/>
    </row>
  </sheetData>
  <mergeCells count="3">
    <mergeCell ref="B5:C5"/>
    <mergeCell ref="D5:F5"/>
    <mergeCell ref="A5:A6"/>
  </mergeCells>
  <conditionalFormatting sqref="A7:F34">
    <cfRule type="expression" dxfId="17" priority="2">
      <formula>MOD(ROW(),2)=0</formula>
    </cfRule>
  </conditionalFormatting>
  <conditionalFormatting sqref="F7:F35">
    <cfRule type="expression" dxfId="16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0F575D-C8CB-4513-A7F8-6AAFACF2AB18}">
  <sheetPr>
    <pageSetUpPr fitToPage="1"/>
  </sheetPr>
  <dimension ref="A1:K51"/>
  <sheetViews>
    <sheetView zoomScale="80" zoomScaleNormal="80" workbookViewId="0"/>
  </sheetViews>
  <sheetFormatPr baseColWidth="10" defaultColWidth="11.42578125" defaultRowHeight="15" x14ac:dyDescent="0.25"/>
  <cols>
    <col min="1" max="1" width="32.85546875" style="216" customWidth="1"/>
    <col min="2" max="2" width="18.7109375" style="216" customWidth="1"/>
    <col min="3" max="3" width="22.5703125" style="216" customWidth="1"/>
    <col min="4" max="5" width="15.42578125" style="216" customWidth="1"/>
    <col min="6" max="6" width="15.5703125" style="216" customWidth="1"/>
    <col min="7" max="10" width="15.42578125" style="216" customWidth="1"/>
    <col min="11" max="11" width="11.85546875" style="216" customWidth="1"/>
    <col min="12" max="16384" width="11.42578125" style="216"/>
  </cols>
  <sheetData>
    <row r="1" spans="1:11" x14ac:dyDescent="0.25">
      <c r="A1" s="212"/>
      <c r="B1" s="213"/>
      <c r="C1" s="213"/>
      <c r="D1" s="214"/>
      <c r="E1" s="215"/>
      <c r="F1" s="214"/>
      <c r="H1" s="217"/>
      <c r="J1" s="217"/>
      <c r="K1" s="217"/>
    </row>
    <row r="2" spans="1:11" x14ac:dyDescent="0.25">
      <c r="A2" s="218"/>
      <c r="B2" s="214"/>
      <c r="C2" s="219"/>
      <c r="D2" s="214"/>
      <c r="E2" s="218"/>
      <c r="F2" s="214"/>
      <c r="G2" s="220"/>
      <c r="H2" s="214"/>
      <c r="I2" s="220"/>
      <c r="J2" s="214"/>
      <c r="K2" s="214"/>
    </row>
    <row r="3" spans="1:11" x14ac:dyDescent="0.25">
      <c r="A3" s="218"/>
      <c r="B3" s="213"/>
      <c r="C3" s="219"/>
      <c r="D3" s="214"/>
      <c r="E3" s="220"/>
      <c r="F3" s="214"/>
      <c r="G3" s="220"/>
      <c r="H3" s="214"/>
      <c r="I3" s="220"/>
      <c r="J3" s="214"/>
      <c r="K3" s="214"/>
    </row>
    <row r="4" spans="1:11" x14ac:dyDescent="0.25">
      <c r="A4" s="218"/>
      <c r="B4" s="214"/>
      <c r="C4" s="219"/>
      <c r="D4" s="217"/>
      <c r="E4" s="221"/>
      <c r="F4" s="214"/>
      <c r="G4" s="221"/>
      <c r="H4" s="217"/>
      <c r="I4" s="221"/>
      <c r="J4" s="217"/>
      <c r="K4" s="217"/>
    </row>
    <row r="5" spans="1:11" x14ac:dyDescent="0.25">
      <c r="A5" s="218"/>
      <c r="B5" s="214"/>
      <c r="C5" s="222"/>
      <c r="D5" s="214"/>
      <c r="E5" s="220"/>
      <c r="F5" s="214"/>
      <c r="G5" s="220"/>
      <c r="H5" s="214"/>
      <c r="I5" s="220"/>
      <c r="J5" s="214"/>
      <c r="K5" s="214"/>
    </row>
    <row r="6" spans="1:11" x14ac:dyDescent="0.25">
      <c r="A6" s="218"/>
      <c r="B6" s="214"/>
      <c r="C6" s="223"/>
      <c r="D6" s="214"/>
      <c r="E6" s="220"/>
      <c r="F6" s="214"/>
      <c r="G6" s="220"/>
      <c r="H6" s="214"/>
      <c r="I6" s="220"/>
      <c r="J6" s="214"/>
      <c r="K6" s="214"/>
    </row>
    <row r="7" spans="1:11" x14ac:dyDescent="0.25">
      <c r="A7" s="218"/>
      <c r="B7" s="214"/>
      <c r="C7" s="219"/>
      <c r="D7" s="214"/>
      <c r="E7" s="219"/>
      <c r="F7" s="214"/>
      <c r="G7" s="220"/>
      <c r="H7" s="214"/>
      <c r="I7" s="220"/>
      <c r="J7" s="214"/>
      <c r="K7" s="214"/>
    </row>
    <row r="8" spans="1:11" x14ac:dyDescent="0.25">
      <c r="A8" s="218"/>
      <c r="B8" s="214"/>
      <c r="C8" s="219"/>
      <c r="D8" s="217"/>
      <c r="E8" s="224"/>
      <c r="F8" s="214"/>
      <c r="G8" s="221"/>
      <c r="H8" s="217"/>
      <c r="I8" s="221"/>
      <c r="J8" s="217"/>
      <c r="K8" s="217"/>
    </row>
    <row r="9" spans="1:11" x14ac:dyDescent="0.25">
      <c r="A9" s="218"/>
      <c r="B9" s="214"/>
      <c r="C9" s="222"/>
      <c r="D9" s="214"/>
      <c r="E9" s="219"/>
      <c r="F9" s="214"/>
      <c r="G9" s="220"/>
      <c r="H9" s="214"/>
      <c r="I9" s="220"/>
      <c r="J9" s="214"/>
      <c r="K9" s="214"/>
    </row>
    <row r="10" spans="1:11" x14ac:dyDescent="0.25">
      <c r="A10" s="218"/>
      <c r="B10" s="214"/>
      <c r="C10" s="224"/>
      <c r="D10" s="217"/>
      <c r="E10" s="224"/>
      <c r="F10" s="214"/>
      <c r="G10" s="221"/>
      <c r="H10" s="217"/>
      <c r="I10" s="221"/>
      <c r="J10" s="217"/>
      <c r="K10" s="217"/>
    </row>
    <row r="11" spans="1:11" x14ac:dyDescent="0.25">
      <c r="A11" s="214"/>
      <c r="B11" s="214"/>
      <c r="C11" s="219"/>
      <c r="D11" s="214"/>
      <c r="E11" s="219"/>
      <c r="F11" s="214"/>
      <c r="G11" s="218"/>
      <c r="H11" s="214"/>
      <c r="I11" s="220"/>
      <c r="J11" s="214"/>
      <c r="K11" s="214"/>
    </row>
    <row r="12" spans="1:11" x14ac:dyDescent="0.25">
      <c r="A12" s="212"/>
      <c r="B12" s="213"/>
      <c r="C12" s="222"/>
      <c r="D12" s="213"/>
      <c r="E12" s="222"/>
      <c r="F12" s="213"/>
      <c r="G12" s="212"/>
      <c r="H12" s="213"/>
      <c r="I12" s="225"/>
      <c r="J12" s="213"/>
      <c r="K12" s="213"/>
    </row>
    <row r="13" spans="1:11" x14ac:dyDescent="0.25">
      <c r="A13" s="218"/>
      <c r="B13" s="214"/>
      <c r="C13" s="223"/>
      <c r="D13" s="226"/>
      <c r="E13" s="223"/>
      <c r="F13" s="214"/>
      <c r="G13" s="227"/>
      <c r="H13" s="226"/>
      <c r="J13" s="226"/>
      <c r="K13" s="226"/>
    </row>
    <row r="14" spans="1:11" x14ac:dyDescent="0.25">
      <c r="A14" s="218"/>
      <c r="B14" s="214"/>
      <c r="C14" s="219"/>
      <c r="D14" s="217"/>
      <c r="E14" s="224"/>
      <c r="F14" s="214"/>
      <c r="G14" s="215"/>
      <c r="H14" s="217"/>
      <c r="I14" s="221"/>
      <c r="J14" s="217"/>
      <c r="K14" s="217"/>
    </row>
    <row r="15" spans="1:11" x14ac:dyDescent="0.25">
      <c r="A15" s="218"/>
      <c r="B15" s="214"/>
      <c r="C15" s="219"/>
      <c r="D15" s="214"/>
      <c r="E15" s="219"/>
      <c r="F15" s="214"/>
      <c r="G15" s="218"/>
      <c r="H15" s="214"/>
      <c r="I15" s="220"/>
      <c r="J15" s="214"/>
      <c r="K15" s="214"/>
    </row>
    <row r="16" spans="1:11" x14ac:dyDescent="0.25">
      <c r="A16" s="218"/>
      <c r="B16" s="214"/>
      <c r="C16" s="222"/>
      <c r="D16" s="226"/>
      <c r="E16" s="223"/>
      <c r="F16" s="214"/>
      <c r="H16" s="226"/>
      <c r="J16" s="226"/>
      <c r="K16" s="226"/>
    </row>
    <row r="17" spans="1:11" x14ac:dyDescent="0.25">
      <c r="A17" s="218"/>
      <c r="B17" s="214"/>
      <c r="C17" s="219"/>
      <c r="D17" s="217"/>
      <c r="E17" s="224"/>
      <c r="F17" s="214"/>
      <c r="G17" s="221"/>
      <c r="H17" s="217"/>
      <c r="I17" s="221"/>
      <c r="J17" s="217"/>
      <c r="K17" s="217"/>
    </row>
    <row r="18" spans="1:11" x14ac:dyDescent="0.25">
      <c r="A18" s="218"/>
      <c r="B18" s="214"/>
      <c r="C18" s="219"/>
      <c r="D18" s="214"/>
      <c r="E18" s="214"/>
      <c r="F18" s="214"/>
      <c r="G18" s="220"/>
      <c r="H18" s="214"/>
      <c r="I18" s="220"/>
      <c r="J18" s="214"/>
      <c r="K18" s="214"/>
    </row>
    <row r="19" spans="1:11" x14ac:dyDescent="0.25">
      <c r="A19" s="218"/>
      <c r="B19" s="214"/>
      <c r="C19" s="219"/>
      <c r="D19" s="213"/>
      <c r="E19" s="213"/>
      <c r="F19" s="226"/>
      <c r="H19" s="226"/>
      <c r="J19" s="226"/>
      <c r="K19" s="226"/>
    </row>
    <row r="20" spans="1:11" x14ac:dyDescent="0.25">
      <c r="A20" s="218"/>
      <c r="B20" s="214"/>
      <c r="C20" s="219"/>
      <c r="D20" s="214"/>
      <c r="E20" s="219"/>
      <c r="F20" s="214"/>
      <c r="G20" s="220"/>
      <c r="H20" s="214"/>
      <c r="I20" s="220"/>
      <c r="J20" s="214"/>
      <c r="K20" s="214"/>
    </row>
    <row r="21" spans="1:11" x14ac:dyDescent="0.25">
      <c r="A21" s="218"/>
      <c r="B21" s="214"/>
      <c r="C21" s="225"/>
      <c r="D21" s="226"/>
      <c r="E21" s="223"/>
      <c r="F21" s="226"/>
      <c r="H21" s="226"/>
      <c r="J21" s="226"/>
      <c r="K21" s="226"/>
    </row>
    <row r="22" spans="1:11" x14ac:dyDescent="0.25">
      <c r="A22" s="218"/>
      <c r="B22" s="214"/>
      <c r="C22" s="219"/>
      <c r="D22" s="214"/>
      <c r="E22" s="219"/>
      <c r="F22" s="214"/>
      <c r="G22" s="220"/>
      <c r="H22" s="214"/>
      <c r="I22" s="220"/>
      <c r="J22" s="214"/>
      <c r="K22" s="214"/>
    </row>
    <row r="23" spans="1:11" x14ac:dyDescent="0.25">
      <c r="A23" s="218"/>
      <c r="B23" s="214"/>
      <c r="C23" s="219"/>
      <c r="D23" s="226"/>
      <c r="E23" s="223"/>
      <c r="F23" s="226"/>
      <c r="H23" s="226"/>
      <c r="J23" s="226"/>
      <c r="K23" s="226"/>
    </row>
    <row r="24" spans="1:11" x14ac:dyDescent="0.25">
      <c r="A24" s="218"/>
      <c r="B24" s="214"/>
      <c r="C24" s="219"/>
      <c r="D24" s="214"/>
      <c r="E24" s="219"/>
      <c r="F24" s="214"/>
      <c r="G24" s="220"/>
      <c r="H24" s="214"/>
      <c r="I24" s="220"/>
      <c r="J24" s="214"/>
      <c r="K24" s="214"/>
    </row>
    <row r="25" spans="1:11" x14ac:dyDescent="0.25">
      <c r="A25" s="218"/>
      <c r="B25" s="214"/>
      <c r="C25" s="219"/>
      <c r="D25" s="226"/>
      <c r="E25" s="223"/>
      <c r="F25" s="226"/>
      <c r="H25" s="226"/>
      <c r="J25" s="226"/>
      <c r="K25" s="226"/>
    </row>
    <row r="26" spans="1:11" x14ac:dyDescent="0.25">
      <c r="A26" s="218"/>
      <c r="B26" s="214"/>
      <c r="C26" s="225"/>
      <c r="D26" s="217"/>
      <c r="E26" s="224"/>
      <c r="F26" s="217"/>
      <c r="G26" s="221"/>
      <c r="H26" s="217"/>
      <c r="I26" s="221"/>
      <c r="J26" s="217"/>
      <c r="K26" s="217"/>
    </row>
    <row r="27" spans="1:11" x14ac:dyDescent="0.25">
      <c r="A27" s="218"/>
      <c r="B27" s="214"/>
      <c r="C27" s="224"/>
      <c r="D27" s="214"/>
      <c r="E27" s="219"/>
      <c r="F27" s="214"/>
      <c r="G27" s="220"/>
      <c r="H27" s="214"/>
      <c r="I27" s="220"/>
      <c r="J27" s="214"/>
      <c r="K27" s="214"/>
    </row>
    <row r="28" spans="1:11" ht="39" x14ac:dyDescent="0.7">
      <c r="A28" s="228" t="s">
        <v>169</v>
      </c>
      <c r="B28" s="214"/>
      <c r="C28" s="219"/>
      <c r="D28" s="217"/>
      <c r="E28" s="224"/>
      <c r="F28" s="217"/>
      <c r="G28" s="221"/>
      <c r="H28" s="217"/>
      <c r="I28" s="221"/>
      <c r="J28" s="217"/>
      <c r="K28" s="217"/>
    </row>
    <row r="29" spans="1:11" ht="17.25" x14ac:dyDescent="0.35">
      <c r="A29" s="229"/>
      <c r="B29" s="214"/>
      <c r="C29" s="219"/>
      <c r="D29" s="214"/>
      <c r="E29" s="219"/>
      <c r="F29" s="214"/>
      <c r="G29" s="218"/>
      <c r="H29" s="214"/>
      <c r="I29" s="220"/>
      <c r="J29" s="214"/>
      <c r="K29" s="214"/>
    </row>
    <row r="30" spans="1:11" x14ac:dyDescent="0.25">
      <c r="A30" s="218"/>
      <c r="B30" s="214"/>
      <c r="C30" s="222"/>
      <c r="D30" s="213"/>
      <c r="E30" s="222"/>
      <c r="F30" s="213"/>
      <c r="G30" s="212"/>
      <c r="H30" s="213"/>
      <c r="I30" s="225"/>
      <c r="J30" s="213"/>
      <c r="K30" s="213"/>
    </row>
    <row r="31" spans="1:11" x14ac:dyDescent="0.25">
      <c r="A31" s="218"/>
      <c r="B31" s="214"/>
      <c r="C31" s="219"/>
      <c r="D31" s="226"/>
      <c r="E31" s="223"/>
      <c r="F31" s="226"/>
      <c r="G31" s="227"/>
      <c r="H31" s="226"/>
      <c r="J31" s="226"/>
      <c r="K31" s="226"/>
    </row>
    <row r="32" spans="1:11" x14ac:dyDescent="0.25">
      <c r="A32" s="218"/>
      <c r="B32" s="214"/>
      <c r="C32" s="225"/>
      <c r="D32" s="217"/>
      <c r="E32" s="224"/>
      <c r="F32" s="217"/>
      <c r="G32" s="215"/>
      <c r="H32" s="217"/>
      <c r="I32" s="221"/>
      <c r="J32" s="217"/>
      <c r="K32" s="217"/>
    </row>
    <row r="33" spans="1:11" x14ac:dyDescent="0.25">
      <c r="A33" s="218"/>
      <c r="B33" s="214"/>
      <c r="C33" s="224"/>
      <c r="D33" s="214"/>
      <c r="E33" s="219"/>
      <c r="F33" s="214"/>
      <c r="G33" s="218"/>
      <c r="H33" s="214"/>
      <c r="I33" s="220"/>
      <c r="J33" s="214"/>
      <c r="K33" s="214"/>
    </row>
    <row r="34" spans="1:11" x14ac:dyDescent="0.25">
      <c r="A34" s="218"/>
      <c r="B34" s="214"/>
      <c r="C34" s="219"/>
      <c r="D34" s="214"/>
      <c r="E34" s="219"/>
      <c r="F34" s="214"/>
      <c r="G34" s="218"/>
      <c r="H34" s="214"/>
      <c r="I34" s="220"/>
      <c r="J34" s="214"/>
      <c r="K34" s="214"/>
    </row>
    <row r="35" spans="1:11" x14ac:dyDescent="0.25">
      <c r="A35" s="218"/>
      <c r="B35" s="214"/>
      <c r="D35" s="213"/>
      <c r="E35" s="222"/>
      <c r="F35" s="213"/>
      <c r="G35" s="212"/>
      <c r="H35" s="213"/>
      <c r="I35" s="225"/>
      <c r="J35" s="213"/>
      <c r="K35" s="213"/>
    </row>
    <row r="36" spans="1:11" x14ac:dyDescent="0.25">
      <c r="A36" s="218"/>
      <c r="B36" s="214"/>
      <c r="C36" s="219"/>
      <c r="D36" s="213"/>
      <c r="E36" s="222"/>
      <c r="F36" s="214"/>
      <c r="G36" s="218"/>
      <c r="H36" s="214"/>
      <c r="I36" s="218"/>
      <c r="J36" s="214"/>
      <c r="K36" s="214"/>
    </row>
    <row r="37" spans="1:11" x14ac:dyDescent="0.25">
      <c r="A37" s="218"/>
      <c r="B37" s="214"/>
      <c r="C37" s="219"/>
      <c r="D37" s="213"/>
      <c r="E37" s="222"/>
      <c r="F37" s="213"/>
      <c r="G37" s="212"/>
      <c r="H37" s="226"/>
      <c r="I37" s="227"/>
      <c r="J37" s="226"/>
      <c r="K37" s="226"/>
    </row>
    <row r="38" spans="1:11" x14ac:dyDescent="0.25">
      <c r="A38" s="218"/>
      <c r="B38" s="214"/>
      <c r="C38" s="223"/>
      <c r="D38" s="226"/>
      <c r="E38" s="223"/>
      <c r="F38" s="226"/>
      <c r="G38" s="227"/>
      <c r="H38" s="217"/>
      <c r="I38" s="214"/>
      <c r="J38" s="214"/>
      <c r="K38" s="214"/>
    </row>
    <row r="39" spans="1:11" x14ac:dyDescent="0.25">
      <c r="A39" s="218"/>
      <c r="B39" s="214"/>
      <c r="C39" s="214"/>
      <c r="D39" s="217"/>
      <c r="E39" s="214"/>
      <c r="F39" s="214"/>
      <c r="G39" s="218"/>
      <c r="H39" s="214"/>
      <c r="I39" s="225"/>
      <c r="J39" s="213"/>
      <c r="K39" s="213"/>
    </row>
    <row r="40" spans="1:11" x14ac:dyDescent="0.25">
      <c r="A40" s="218"/>
      <c r="B40" s="214"/>
      <c r="C40" s="214"/>
      <c r="D40" s="214"/>
      <c r="E40" s="213"/>
      <c r="F40" s="213"/>
      <c r="G40" s="212"/>
      <c r="H40" s="226"/>
      <c r="J40" s="226"/>
      <c r="K40" s="226"/>
    </row>
    <row r="41" spans="1:11" x14ac:dyDescent="0.25">
      <c r="A41" s="218"/>
      <c r="B41" s="214"/>
      <c r="C41" s="226"/>
      <c r="D41" s="213"/>
      <c r="F41" s="226"/>
      <c r="G41" s="227"/>
      <c r="H41" s="214"/>
      <c r="I41" s="220"/>
      <c r="J41" s="214"/>
      <c r="K41" s="214"/>
    </row>
    <row r="42" spans="1:11" x14ac:dyDescent="0.25">
      <c r="A42" s="218"/>
      <c r="B42" s="214"/>
      <c r="C42" s="214"/>
      <c r="D42" s="214"/>
      <c r="E42" s="219"/>
      <c r="F42" s="214"/>
      <c r="G42" s="218"/>
      <c r="H42" s="214"/>
      <c r="I42" s="220"/>
      <c r="J42" s="214"/>
      <c r="K42" s="214"/>
    </row>
    <row r="43" spans="1:11" x14ac:dyDescent="0.25">
      <c r="A43" s="212"/>
      <c r="B43" s="214"/>
      <c r="C43" s="217"/>
      <c r="D43" s="224"/>
      <c r="E43" s="226"/>
      <c r="F43" s="226"/>
      <c r="G43" s="218"/>
      <c r="H43" s="214"/>
      <c r="I43" s="220"/>
      <c r="J43" s="214"/>
      <c r="K43" s="214"/>
    </row>
    <row r="44" spans="1:11" x14ac:dyDescent="0.25">
      <c r="A44" s="218"/>
      <c r="B44" s="214"/>
      <c r="C44" s="214"/>
      <c r="D44" s="219"/>
      <c r="E44" s="214"/>
      <c r="F44" s="214"/>
      <c r="G44" s="212"/>
      <c r="H44" s="213"/>
      <c r="I44" s="225"/>
      <c r="J44" s="213"/>
      <c r="K44" s="213"/>
    </row>
    <row r="45" spans="1:11" x14ac:dyDescent="0.25">
      <c r="A45" s="218"/>
      <c r="B45" s="214"/>
      <c r="C45" s="213"/>
      <c r="D45" s="222"/>
      <c r="E45" s="213"/>
      <c r="F45" s="213"/>
      <c r="G45" s="212"/>
      <c r="H45" s="214"/>
      <c r="I45" s="214"/>
      <c r="J45" s="214"/>
      <c r="K45" s="214"/>
    </row>
    <row r="46" spans="1:11" x14ac:dyDescent="0.25">
      <c r="A46" s="215"/>
      <c r="B46" s="217"/>
      <c r="C46" s="217"/>
      <c r="D46" s="224"/>
      <c r="E46" s="217"/>
      <c r="F46" s="217"/>
      <c r="G46" s="215"/>
      <c r="H46" s="217"/>
      <c r="I46" s="221"/>
      <c r="J46" s="217"/>
      <c r="K46" s="217"/>
    </row>
    <row r="47" spans="1:11" x14ac:dyDescent="0.25">
      <c r="A47" s="214"/>
      <c r="B47" s="214"/>
      <c r="C47" s="214"/>
      <c r="D47" s="219"/>
      <c r="E47" s="214"/>
      <c r="F47" s="214"/>
      <c r="G47" s="220"/>
      <c r="H47" s="214"/>
      <c r="I47" s="220"/>
      <c r="J47" s="214"/>
      <c r="K47" s="214"/>
    </row>
    <row r="48" spans="1:11" x14ac:dyDescent="0.25">
      <c r="A48" s="230"/>
      <c r="B48" s="231"/>
      <c r="C48" s="231"/>
      <c r="D48" s="224"/>
      <c r="E48" s="217"/>
      <c r="F48" s="217"/>
      <c r="G48" s="231"/>
      <c r="H48" s="231"/>
      <c r="I48" s="231"/>
      <c r="J48" s="231"/>
      <c r="K48" s="231"/>
    </row>
    <row r="51" spans="8:8" x14ac:dyDescent="0.25">
      <c r="H51" s="232"/>
    </row>
  </sheetData>
  <pageMargins left="0.62992125984252001" right="0.23622047244094499" top="0.47244094488188998" bottom="0.196850393700787" header="0.31496062992126" footer="0.15748031496063"/>
  <pageSetup paperSize="9" scale="71" orientation="landscape" horizontalDpi="1200" verticalDpi="1200" r:id="rId1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37B06B-358F-4D66-B499-F50F4482F486}">
  <sheetPr>
    <pageSetUpPr fitToPage="1"/>
  </sheetPr>
  <dimension ref="A1:AA36"/>
  <sheetViews>
    <sheetView workbookViewId="0"/>
  </sheetViews>
  <sheetFormatPr baseColWidth="10" defaultColWidth="8.85546875" defaultRowHeight="15" x14ac:dyDescent="0.2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27" ht="19.149999999999999" customHeight="1" x14ac:dyDescent="0.35">
      <c r="A1" s="46" t="s">
        <v>184</v>
      </c>
      <c r="E1" s="19"/>
      <c r="H1" s="18"/>
      <c r="I1" s="18"/>
      <c r="J1" s="18"/>
      <c r="K1" s="18"/>
      <c r="L1" s="18"/>
      <c r="M1" s="18"/>
      <c r="AA1" s="53" t="str">
        <f>"Acumulado "&amp;E6</f>
        <v>Acumulado 2024</v>
      </c>
    </row>
    <row r="2" spans="1:27" ht="15.6" customHeight="1" x14ac:dyDescent="0.3">
      <c r="H2" s="17"/>
      <c r="I2" s="17"/>
      <c r="J2" s="17"/>
      <c r="K2" s="17"/>
      <c r="L2" s="17"/>
      <c r="M2" s="17"/>
      <c r="AA2" s="53" t="str">
        <f>"Acumulado "&amp;D6</f>
        <v>Acumulado 2023</v>
      </c>
    </row>
    <row r="3" spans="1:27" ht="15.6" customHeight="1" x14ac:dyDescent="0.3">
      <c r="H3" s="17"/>
      <c r="I3" s="17"/>
      <c r="J3" s="17"/>
      <c r="K3" s="17"/>
      <c r="L3" s="17"/>
      <c r="M3" s="17"/>
    </row>
    <row r="4" spans="1:27" ht="15.6" customHeight="1" x14ac:dyDescent="0.25">
      <c r="A4" s="45" t="s">
        <v>53</v>
      </c>
    </row>
    <row r="5" spans="1:27" ht="15.6" customHeight="1" x14ac:dyDescent="0.25">
      <c r="A5" s="233" t="s">
        <v>1</v>
      </c>
      <c r="B5" s="234" t="s">
        <v>176</v>
      </c>
      <c r="C5" s="234"/>
      <c r="D5" s="234" t="s">
        <v>0</v>
      </c>
      <c r="E5" s="234"/>
      <c r="F5" s="234"/>
      <c r="N5" s="88" t="s">
        <v>185</v>
      </c>
    </row>
    <row r="6" spans="1:27" ht="15.6" customHeight="1" x14ac:dyDescent="0.25">
      <c r="A6" s="233"/>
      <c r="B6" s="235">
        <v>2023</v>
      </c>
      <c r="C6" s="235">
        <v>2024</v>
      </c>
      <c r="D6" s="235">
        <v>2023</v>
      </c>
      <c r="E6" s="235">
        <v>2024</v>
      </c>
      <c r="F6" s="168" t="s">
        <v>186</v>
      </c>
    </row>
    <row r="7" spans="1:27" ht="15.6" customHeight="1" x14ac:dyDescent="0.25">
      <c r="A7" s="236" t="s">
        <v>18</v>
      </c>
      <c r="B7" s="237">
        <v>435958</v>
      </c>
      <c r="C7" s="237">
        <v>759720</v>
      </c>
      <c r="D7" s="237">
        <v>3484406</v>
      </c>
      <c r="E7" s="237">
        <v>4587464</v>
      </c>
      <c r="F7" s="238">
        <v>31.656988307332739</v>
      </c>
      <c r="G7" s="20"/>
    </row>
    <row r="8" spans="1:27" s="47" customFormat="1" ht="15.6" customHeight="1" x14ac:dyDescent="0.2">
      <c r="A8" s="236" t="s">
        <v>11</v>
      </c>
      <c r="B8" s="237">
        <v>68307</v>
      </c>
      <c r="C8" s="237">
        <v>64828</v>
      </c>
      <c r="D8" s="237">
        <v>347416</v>
      </c>
      <c r="E8" s="237">
        <v>464322</v>
      </c>
      <c r="F8" s="238">
        <v>33.650148525111092</v>
      </c>
      <c r="G8" s="239"/>
    </row>
    <row r="9" spans="1:27" ht="15.6" customHeight="1" x14ac:dyDescent="0.25">
      <c r="A9" s="236" t="s">
        <v>8</v>
      </c>
      <c r="B9" s="237">
        <v>68403</v>
      </c>
      <c r="C9" s="237">
        <v>107037</v>
      </c>
      <c r="D9" s="237">
        <v>372748</v>
      </c>
      <c r="E9" s="237">
        <v>464845</v>
      </c>
      <c r="F9" s="238">
        <v>24.70757723716828</v>
      </c>
      <c r="G9" s="20"/>
    </row>
    <row r="10" spans="1:27" ht="15.6" customHeight="1" x14ac:dyDescent="0.25">
      <c r="A10" s="236" t="s">
        <v>10</v>
      </c>
      <c r="B10" s="237">
        <v>196293</v>
      </c>
      <c r="C10" s="237">
        <v>155578</v>
      </c>
      <c r="D10" s="237">
        <v>1105663</v>
      </c>
      <c r="E10" s="237">
        <v>1099529</v>
      </c>
      <c r="F10" s="238">
        <v>-0.55478025401953346</v>
      </c>
    </row>
    <row r="11" spans="1:27" ht="15.6" customHeight="1" x14ac:dyDescent="0.25">
      <c r="A11" s="236" t="s">
        <v>9</v>
      </c>
      <c r="B11" s="237">
        <v>1202616</v>
      </c>
      <c r="C11" s="237">
        <v>1153143</v>
      </c>
      <c r="D11" s="237">
        <v>8464559</v>
      </c>
      <c r="E11" s="237">
        <v>8752642</v>
      </c>
      <c r="F11" s="238">
        <v>3.403402350908066</v>
      </c>
    </row>
    <row r="12" spans="1:27" ht="15.6" customHeight="1" x14ac:dyDescent="0.25">
      <c r="A12" s="236" t="s">
        <v>6</v>
      </c>
      <c r="B12" s="237">
        <v>187314</v>
      </c>
      <c r="C12" s="237">
        <v>111947</v>
      </c>
      <c r="D12" s="237">
        <v>741596</v>
      </c>
      <c r="E12" s="237">
        <v>581019</v>
      </c>
      <c r="F12" s="238">
        <v>-21.65289456793187</v>
      </c>
    </row>
    <row r="13" spans="1:27" ht="15.6" customHeight="1" x14ac:dyDescent="0.25">
      <c r="A13" s="236" t="s">
        <v>175</v>
      </c>
      <c r="B13" s="237">
        <v>50923</v>
      </c>
      <c r="C13" s="237">
        <v>70360</v>
      </c>
      <c r="D13" s="237">
        <v>194012</v>
      </c>
      <c r="E13" s="237">
        <v>280057</v>
      </c>
      <c r="F13" s="238">
        <v>44.350349462919809</v>
      </c>
    </row>
    <row r="14" spans="1:27" ht="15.6" customHeight="1" x14ac:dyDescent="0.25">
      <c r="A14" s="236" t="s">
        <v>153</v>
      </c>
      <c r="B14" s="237">
        <v>1513854</v>
      </c>
      <c r="C14" s="237">
        <v>1559576</v>
      </c>
      <c r="D14" s="237">
        <v>9054653</v>
      </c>
      <c r="E14" s="237">
        <v>8497857</v>
      </c>
      <c r="F14" s="238">
        <v>-6.1492803755152181</v>
      </c>
    </row>
    <row r="15" spans="1:27" ht="15.6" customHeight="1" x14ac:dyDescent="0.25">
      <c r="A15" s="236" t="s">
        <v>150</v>
      </c>
      <c r="B15" s="237">
        <v>1943023</v>
      </c>
      <c r="C15" s="237">
        <v>1911673</v>
      </c>
      <c r="D15" s="237">
        <v>10625146</v>
      </c>
      <c r="E15" s="237">
        <v>11883475</v>
      </c>
      <c r="F15" s="238">
        <v>11.842933734745859</v>
      </c>
    </row>
    <row r="16" spans="1:27" ht="15.6" customHeight="1" x14ac:dyDescent="0.5">
      <c r="A16" s="236" t="s">
        <v>149</v>
      </c>
      <c r="B16" s="237">
        <v>2074749</v>
      </c>
      <c r="C16" s="237">
        <v>1799458</v>
      </c>
      <c r="D16" s="237">
        <v>12704545</v>
      </c>
      <c r="E16" s="237">
        <v>12428902</v>
      </c>
      <c r="F16" s="238">
        <v>-2.1696408647456451</v>
      </c>
      <c r="G16" s="15"/>
    </row>
    <row r="17" spans="1:7" ht="15.6" customHeight="1" x14ac:dyDescent="0.35">
      <c r="A17" s="236" t="s">
        <v>155</v>
      </c>
      <c r="B17" s="237">
        <v>1017489</v>
      </c>
      <c r="C17" s="237">
        <v>1108689</v>
      </c>
      <c r="D17" s="237">
        <v>5911594</v>
      </c>
      <c r="E17" s="237">
        <v>6171683</v>
      </c>
      <c r="F17" s="238">
        <v>4.399642465297859</v>
      </c>
      <c r="G17" s="16"/>
    </row>
    <row r="18" spans="1:7" ht="15.6" customHeight="1" x14ac:dyDescent="0.25">
      <c r="A18" s="236" t="s">
        <v>152</v>
      </c>
      <c r="B18" s="237">
        <v>40157</v>
      </c>
      <c r="C18" s="237">
        <v>34984</v>
      </c>
      <c r="D18" s="237">
        <v>111811</v>
      </c>
      <c r="E18" s="237">
        <v>176429</v>
      </c>
      <c r="F18" s="238">
        <v>57.792167139190248</v>
      </c>
    </row>
    <row r="19" spans="1:7" ht="15.6" customHeight="1" x14ac:dyDescent="0.25">
      <c r="A19" s="236" t="s">
        <v>148</v>
      </c>
      <c r="B19" s="237">
        <v>510572</v>
      </c>
      <c r="C19" s="237">
        <v>399049</v>
      </c>
      <c r="D19" s="237">
        <v>2826212</v>
      </c>
      <c r="E19" s="237">
        <v>2343432</v>
      </c>
      <c r="F19" s="238">
        <v>-17.082228792461439</v>
      </c>
    </row>
    <row r="20" spans="1:7" ht="15.6" customHeight="1" x14ac:dyDescent="0.25">
      <c r="A20" s="236" t="s">
        <v>147</v>
      </c>
      <c r="B20" s="237">
        <v>728665</v>
      </c>
      <c r="C20" s="237">
        <v>777958</v>
      </c>
      <c r="D20" s="237">
        <v>4357611</v>
      </c>
      <c r="E20" s="237">
        <v>4844839</v>
      </c>
      <c r="F20" s="238">
        <v>11.181080642581451</v>
      </c>
    </row>
    <row r="21" spans="1:7" ht="15.6" customHeight="1" x14ac:dyDescent="0.25">
      <c r="A21" s="236" t="s">
        <v>154</v>
      </c>
      <c r="B21" s="237">
        <v>1340563</v>
      </c>
      <c r="C21" s="237">
        <v>1283944</v>
      </c>
      <c r="D21" s="237">
        <v>8561600</v>
      </c>
      <c r="E21" s="237">
        <v>8462419</v>
      </c>
      <c r="F21" s="238">
        <v>-1.158440011212861</v>
      </c>
    </row>
    <row r="22" spans="1:7" ht="15.6" customHeight="1" x14ac:dyDescent="0.25">
      <c r="A22" s="236" t="s">
        <v>151</v>
      </c>
      <c r="B22" s="237">
        <v>145526</v>
      </c>
      <c r="C22" s="237">
        <v>186757</v>
      </c>
      <c r="D22" s="237">
        <v>852146</v>
      </c>
      <c r="E22" s="237">
        <v>1072506</v>
      </c>
      <c r="F22" s="238">
        <v>25.859418456461679</v>
      </c>
    </row>
    <row r="23" spans="1:7" ht="15.6" customHeight="1" x14ac:dyDescent="0.25">
      <c r="A23" s="236" t="s">
        <v>171</v>
      </c>
      <c r="B23" s="237">
        <v>78458</v>
      </c>
      <c r="C23" s="237">
        <v>72650</v>
      </c>
      <c r="D23" s="237">
        <v>524042</v>
      </c>
      <c r="E23" s="237">
        <v>619143</v>
      </c>
      <c r="F23" s="238">
        <v>18.147591223604209</v>
      </c>
    </row>
    <row r="24" spans="1:7" ht="15.6" customHeight="1" x14ac:dyDescent="0.25">
      <c r="A24" s="236" t="s">
        <v>146</v>
      </c>
      <c r="B24" s="237">
        <v>149063</v>
      </c>
      <c r="C24" s="237">
        <v>93957</v>
      </c>
      <c r="D24" s="237">
        <v>644644</v>
      </c>
      <c r="E24" s="237">
        <v>810893</v>
      </c>
      <c r="F24" s="238">
        <v>25.78927283896228</v>
      </c>
    </row>
    <row r="25" spans="1:7" ht="15.6" customHeight="1" x14ac:dyDescent="0.25">
      <c r="A25" s="236" t="s">
        <v>145</v>
      </c>
      <c r="B25" s="237">
        <v>3</v>
      </c>
      <c r="C25" s="237">
        <v>1</v>
      </c>
      <c r="D25" s="237">
        <v>80</v>
      </c>
      <c r="E25" s="237">
        <v>13</v>
      </c>
      <c r="F25" s="238">
        <v>-83.75</v>
      </c>
    </row>
    <row r="26" spans="1:7" ht="15.6" customHeight="1" x14ac:dyDescent="0.25">
      <c r="A26" s="236" t="s">
        <v>157</v>
      </c>
      <c r="B26" s="237">
        <v>96567</v>
      </c>
      <c r="C26" s="237">
        <v>105318</v>
      </c>
      <c r="D26" s="237">
        <v>509158</v>
      </c>
      <c r="E26" s="237">
        <v>711931</v>
      </c>
      <c r="F26" s="238">
        <v>39.825162326821918</v>
      </c>
    </row>
    <row r="27" spans="1:7" ht="15.6" customHeight="1" x14ac:dyDescent="0.25">
      <c r="A27" s="236" t="s">
        <v>173</v>
      </c>
      <c r="B27" s="237">
        <v>178166</v>
      </c>
      <c r="C27" s="237">
        <v>189279</v>
      </c>
      <c r="D27" s="237">
        <v>1156431</v>
      </c>
      <c r="E27" s="237">
        <v>1058645</v>
      </c>
      <c r="F27" s="238">
        <v>-8.4558438851950513</v>
      </c>
    </row>
    <row r="28" spans="1:7" ht="15.6" customHeight="1" x14ac:dyDescent="0.25">
      <c r="A28" s="236" t="s">
        <v>177</v>
      </c>
      <c r="B28" s="237">
        <v>94918</v>
      </c>
      <c r="C28" s="237">
        <v>76733</v>
      </c>
      <c r="D28" s="237">
        <v>495884</v>
      </c>
      <c r="E28" s="237">
        <v>452188</v>
      </c>
      <c r="F28" s="238">
        <v>-8.8117382291019624</v>
      </c>
    </row>
    <row r="29" spans="1:7" ht="15.6" customHeight="1" x14ac:dyDescent="0.25">
      <c r="A29" s="236" t="s">
        <v>178</v>
      </c>
      <c r="B29" s="237">
        <v>325860</v>
      </c>
      <c r="C29" s="237">
        <v>202219</v>
      </c>
      <c r="D29" s="237">
        <v>1746787</v>
      </c>
      <c r="E29" s="237">
        <v>1611325</v>
      </c>
      <c r="F29" s="238">
        <v>-7.754923754298602</v>
      </c>
    </row>
    <row r="30" spans="1:7" ht="15.6" customHeight="1" x14ac:dyDescent="0.25">
      <c r="A30" s="236" t="s">
        <v>179</v>
      </c>
      <c r="B30" s="237">
        <v>112318</v>
      </c>
      <c r="C30" s="237">
        <v>154219</v>
      </c>
      <c r="D30" s="237">
        <v>854786</v>
      </c>
      <c r="E30" s="237">
        <v>1088528</v>
      </c>
      <c r="F30" s="238">
        <v>27.345089882145938</v>
      </c>
    </row>
    <row r="31" spans="1:7" ht="15.6" customHeight="1" x14ac:dyDescent="0.25">
      <c r="A31" s="236" t="s">
        <v>180</v>
      </c>
      <c r="B31" s="237">
        <v>1851091</v>
      </c>
      <c r="C31" s="237">
        <v>1794910</v>
      </c>
      <c r="D31" s="237">
        <v>11420191</v>
      </c>
      <c r="E31" s="237">
        <v>11778760</v>
      </c>
      <c r="F31" s="238">
        <v>3.1397811122423458</v>
      </c>
    </row>
    <row r="32" spans="1:7" ht="15.6" customHeight="1" x14ac:dyDescent="0.25">
      <c r="A32" s="236" t="s">
        <v>181</v>
      </c>
      <c r="B32" s="237">
        <v>1265012</v>
      </c>
      <c r="C32" s="237">
        <v>1315641</v>
      </c>
      <c r="D32" s="237">
        <v>8300673</v>
      </c>
      <c r="E32" s="237">
        <v>8174193</v>
      </c>
      <c r="F32" s="238">
        <v>-1.523731870897691</v>
      </c>
    </row>
    <row r="33" spans="1:6" ht="15.6" customHeight="1" x14ac:dyDescent="0.25">
      <c r="A33" s="236" t="s">
        <v>182</v>
      </c>
      <c r="B33" s="237">
        <v>163945</v>
      </c>
      <c r="C33" s="237">
        <v>177202</v>
      </c>
      <c r="D33" s="237">
        <v>865985</v>
      </c>
      <c r="E33" s="237">
        <v>884997</v>
      </c>
      <c r="F33" s="238">
        <v>2.1954190892451919</v>
      </c>
    </row>
    <row r="34" spans="1:6" ht="15.6" customHeight="1" x14ac:dyDescent="0.25">
      <c r="A34" s="236" t="s">
        <v>183</v>
      </c>
      <c r="B34" s="237">
        <v>62545</v>
      </c>
      <c r="C34" s="237">
        <v>56573</v>
      </c>
      <c r="D34" s="237">
        <v>381249</v>
      </c>
      <c r="E34" s="237">
        <v>384822</v>
      </c>
      <c r="F34" s="238">
        <v>0.93718278605321359</v>
      </c>
    </row>
    <row r="35" spans="1:6" ht="15.6" customHeight="1" x14ac:dyDescent="0.25">
      <c r="A35" s="240" t="s">
        <v>158</v>
      </c>
      <c r="B35" s="241">
        <f>SUM(B7:B34)</f>
        <v>15902358</v>
      </c>
      <c r="C35" s="241">
        <f>SUM(C7:C34)</f>
        <v>15723403</v>
      </c>
      <c r="D35" s="241">
        <f>SUM(D7:D34)</f>
        <v>96615628</v>
      </c>
      <c r="E35" s="241">
        <f>SUM(E7:E34)</f>
        <v>99686858</v>
      </c>
      <c r="F35" s="242">
        <f>E35*100/D35-100</f>
        <v>3.1788128520988295</v>
      </c>
    </row>
    <row r="36" spans="1:6" ht="15.6" customHeight="1" x14ac:dyDescent="0.25">
      <c r="A36" s="60" t="s">
        <v>187</v>
      </c>
    </row>
  </sheetData>
  <mergeCells count="3">
    <mergeCell ref="A5:A6"/>
    <mergeCell ref="B5:C5"/>
    <mergeCell ref="D5:F5"/>
  </mergeCells>
  <conditionalFormatting sqref="A7:F34">
    <cfRule type="expression" dxfId="15" priority="2">
      <formula>MOD(ROW(),2)=0</formula>
    </cfRule>
  </conditionalFormatting>
  <conditionalFormatting sqref="F7:F35">
    <cfRule type="expression" dxfId="14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EB5A45-2C7B-4159-AAA1-913438EC1FF5}">
  <sheetPr>
    <pageSetUpPr fitToPage="1"/>
  </sheetPr>
  <dimension ref="A1:N36"/>
  <sheetViews>
    <sheetView workbookViewId="0"/>
  </sheetViews>
  <sheetFormatPr baseColWidth="10" defaultColWidth="8.85546875" defaultRowHeight="15.6" customHeight="1" x14ac:dyDescent="0.2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14" ht="19.149999999999999" customHeight="1" x14ac:dyDescent="0.35">
      <c r="A1" s="46" t="s">
        <v>188</v>
      </c>
      <c r="E1" s="19"/>
      <c r="H1" s="18"/>
      <c r="I1" s="18"/>
      <c r="J1" s="18"/>
      <c r="K1" s="18"/>
      <c r="L1" s="18"/>
      <c r="M1" s="18"/>
    </row>
    <row r="2" spans="1:14" ht="15.6" customHeight="1" x14ac:dyDescent="0.3">
      <c r="H2" s="17"/>
      <c r="I2" s="17"/>
      <c r="J2" s="17"/>
      <c r="K2" s="17"/>
      <c r="L2" s="17"/>
      <c r="M2" s="17"/>
    </row>
    <row r="3" spans="1:14" ht="15.6" customHeight="1" x14ac:dyDescent="0.3">
      <c r="H3" s="17"/>
      <c r="I3" s="17"/>
      <c r="J3" s="17"/>
      <c r="K3" s="17"/>
      <c r="L3" s="17"/>
      <c r="M3" s="17"/>
    </row>
    <row r="4" spans="1:14" ht="15.6" customHeight="1" x14ac:dyDescent="0.25">
      <c r="A4" s="45" t="s">
        <v>53</v>
      </c>
    </row>
    <row r="5" spans="1:14" ht="15.6" customHeight="1" x14ac:dyDescent="0.25">
      <c r="A5" s="233" t="s">
        <v>1</v>
      </c>
      <c r="B5" s="234" t="s">
        <v>176</v>
      </c>
      <c r="C5" s="234"/>
      <c r="D5" s="234" t="s">
        <v>0</v>
      </c>
      <c r="E5" s="234"/>
      <c r="F5" s="234"/>
      <c r="N5" s="88" t="s">
        <v>185</v>
      </c>
    </row>
    <row r="6" spans="1:14" ht="15.6" customHeight="1" x14ac:dyDescent="0.25">
      <c r="A6" s="233"/>
      <c r="B6" s="235">
        <v>2023</v>
      </c>
      <c r="C6" s="235">
        <v>2024</v>
      </c>
      <c r="D6" s="235">
        <v>2023</v>
      </c>
      <c r="E6" s="235">
        <v>2024</v>
      </c>
      <c r="F6" s="168" t="s">
        <v>186</v>
      </c>
    </row>
    <row r="7" spans="1:14" ht="15.6" customHeight="1" x14ac:dyDescent="0.25">
      <c r="A7" s="236" t="s">
        <v>18</v>
      </c>
      <c r="B7" s="237">
        <v>181619</v>
      </c>
      <c r="C7" s="237">
        <v>464618</v>
      </c>
      <c r="D7" s="237">
        <v>2022893</v>
      </c>
      <c r="E7" s="237">
        <v>2901925</v>
      </c>
      <c r="F7" s="238">
        <v>43.454201482727967</v>
      </c>
      <c r="G7" s="20"/>
    </row>
    <row r="8" spans="1:14" s="47" customFormat="1" ht="15.6" customHeight="1" x14ac:dyDescent="0.2">
      <c r="A8" s="236" t="s">
        <v>11</v>
      </c>
      <c r="B8" s="237">
        <v>0</v>
      </c>
      <c r="C8" s="237">
        <v>0</v>
      </c>
      <c r="D8" s="237">
        <v>6953</v>
      </c>
      <c r="E8" s="237">
        <v>5201</v>
      </c>
      <c r="F8" s="238">
        <v>-25.19775636415936</v>
      </c>
    </row>
    <row r="9" spans="1:14" ht="15.6" customHeight="1" x14ac:dyDescent="0.25">
      <c r="A9" s="236" t="s">
        <v>8</v>
      </c>
      <c r="B9" s="237">
        <v>0</v>
      </c>
      <c r="C9" s="237">
        <v>5950</v>
      </c>
      <c r="D9" s="237">
        <v>0</v>
      </c>
      <c r="E9" s="237">
        <v>38871</v>
      </c>
      <c r="F9" s="238"/>
      <c r="G9" s="20"/>
    </row>
    <row r="10" spans="1:14" ht="15.6" customHeight="1" x14ac:dyDescent="0.25">
      <c r="A10" s="236" t="s">
        <v>10</v>
      </c>
      <c r="B10" s="237">
        <v>32829</v>
      </c>
      <c r="C10" s="237">
        <v>15136</v>
      </c>
      <c r="D10" s="237">
        <v>148093</v>
      </c>
      <c r="E10" s="237">
        <v>124332</v>
      </c>
      <c r="F10" s="238">
        <v>-16.044647620076571</v>
      </c>
    </row>
    <row r="11" spans="1:14" ht="15.6" customHeight="1" x14ac:dyDescent="0.25">
      <c r="A11" s="236" t="s">
        <v>9</v>
      </c>
      <c r="B11" s="237">
        <v>733254</v>
      </c>
      <c r="C11" s="237">
        <v>766599</v>
      </c>
      <c r="D11" s="237">
        <v>5361649</v>
      </c>
      <c r="E11" s="237">
        <v>5865930</v>
      </c>
      <c r="F11" s="238">
        <v>9.4053340679332109</v>
      </c>
    </row>
    <row r="12" spans="1:14" ht="15.6" customHeight="1" x14ac:dyDescent="0.25">
      <c r="A12" s="236" t="s">
        <v>6</v>
      </c>
      <c r="B12" s="237">
        <v>931</v>
      </c>
      <c r="C12" s="237">
        <v>7025</v>
      </c>
      <c r="D12" s="237">
        <v>25285</v>
      </c>
      <c r="E12" s="237">
        <v>21725</v>
      </c>
      <c r="F12" s="238">
        <v>-14.07949377101048</v>
      </c>
    </row>
    <row r="13" spans="1:14" ht="15.6" customHeight="1" x14ac:dyDescent="0.25">
      <c r="A13" s="236" t="s">
        <v>175</v>
      </c>
      <c r="B13" s="237">
        <v>32873</v>
      </c>
      <c r="C13" s="237">
        <v>61208</v>
      </c>
      <c r="D13" s="237">
        <v>128169</v>
      </c>
      <c r="E13" s="237">
        <v>221234</v>
      </c>
      <c r="F13" s="238">
        <v>72.611161825402405</v>
      </c>
    </row>
    <row r="14" spans="1:14" ht="15.6" customHeight="1" x14ac:dyDescent="0.25">
      <c r="A14" s="236" t="s">
        <v>153</v>
      </c>
      <c r="B14" s="237">
        <v>594249</v>
      </c>
      <c r="C14" s="237">
        <v>465021</v>
      </c>
      <c r="D14" s="237">
        <v>3641450</v>
      </c>
      <c r="E14" s="237">
        <v>3053864</v>
      </c>
      <c r="F14" s="238">
        <v>-16.13604470746543</v>
      </c>
    </row>
    <row r="15" spans="1:14" ht="15.6" customHeight="1" x14ac:dyDescent="0.25">
      <c r="A15" s="236" t="s">
        <v>150</v>
      </c>
      <c r="B15" s="237">
        <v>1467939</v>
      </c>
      <c r="C15" s="237">
        <v>1408602</v>
      </c>
      <c r="D15" s="237">
        <v>7835374</v>
      </c>
      <c r="E15" s="237">
        <v>8875026</v>
      </c>
      <c r="F15" s="238">
        <v>13.26869655488046</v>
      </c>
    </row>
    <row r="16" spans="1:14" ht="15.6" customHeight="1" x14ac:dyDescent="0.5">
      <c r="A16" s="236" t="s">
        <v>149</v>
      </c>
      <c r="B16" s="237">
        <v>1572058</v>
      </c>
      <c r="C16" s="237">
        <v>1360130</v>
      </c>
      <c r="D16" s="237">
        <v>10159976</v>
      </c>
      <c r="E16" s="237">
        <v>9545598</v>
      </c>
      <c r="F16" s="238">
        <v>-6.0470418434059354</v>
      </c>
      <c r="G16" s="15"/>
    </row>
    <row r="17" spans="1:7" ht="15.6" customHeight="1" x14ac:dyDescent="0.35">
      <c r="A17" s="236" t="s">
        <v>155</v>
      </c>
      <c r="B17" s="237">
        <v>475913</v>
      </c>
      <c r="C17" s="237">
        <v>489302</v>
      </c>
      <c r="D17" s="237">
        <v>3033410</v>
      </c>
      <c r="E17" s="237">
        <v>3002963</v>
      </c>
      <c r="F17" s="238">
        <v>-1.00372188395238</v>
      </c>
      <c r="G17" s="16"/>
    </row>
    <row r="18" spans="1:7" ht="15.6" customHeight="1" x14ac:dyDescent="0.25">
      <c r="A18" s="236" t="s">
        <v>152</v>
      </c>
      <c r="B18" s="237">
        <v>40125</v>
      </c>
      <c r="C18" s="237">
        <v>34933</v>
      </c>
      <c r="D18" s="237">
        <v>111167</v>
      </c>
      <c r="E18" s="237">
        <v>175125</v>
      </c>
      <c r="F18" s="238">
        <v>57.533260769832758</v>
      </c>
    </row>
    <row r="19" spans="1:7" ht="15.6" customHeight="1" x14ac:dyDescent="0.25">
      <c r="A19" s="236" t="s">
        <v>148</v>
      </c>
      <c r="B19" s="237">
        <v>277906</v>
      </c>
      <c r="C19" s="237">
        <v>185682</v>
      </c>
      <c r="D19" s="237">
        <v>1726345</v>
      </c>
      <c r="E19" s="237">
        <v>1096006</v>
      </c>
      <c r="F19" s="238">
        <v>-36.512921808792562</v>
      </c>
    </row>
    <row r="20" spans="1:7" ht="15.6" customHeight="1" x14ac:dyDescent="0.25">
      <c r="A20" s="236" t="s">
        <v>147</v>
      </c>
      <c r="B20" s="237">
        <v>50718</v>
      </c>
      <c r="C20" s="237">
        <v>125569</v>
      </c>
      <c r="D20" s="237">
        <v>258270</v>
      </c>
      <c r="E20" s="237">
        <v>643543</v>
      </c>
      <c r="F20" s="238">
        <v>149.1745072985635</v>
      </c>
    </row>
    <row r="21" spans="1:7" ht="15.6" customHeight="1" x14ac:dyDescent="0.25">
      <c r="A21" s="236" t="s">
        <v>154</v>
      </c>
      <c r="B21" s="237">
        <v>963727</v>
      </c>
      <c r="C21" s="237">
        <v>1010248</v>
      </c>
      <c r="D21" s="237">
        <v>6890480</v>
      </c>
      <c r="E21" s="237">
        <v>6812249</v>
      </c>
      <c r="F21" s="238">
        <v>-1.1353490613135759</v>
      </c>
    </row>
    <row r="22" spans="1:7" ht="15.6" customHeight="1" x14ac:dyDescent="0.25">
      <c r="A22" s="236" t="s">
        <v>151</v>
      </c>
      <c r="B22" s="237">
        <v>80356</v>
      </c>
      <c r="C22" s="237">
        <v>106312</v>
      </c>
      <c r="D22" s="237">
        <v>500919</v>
      </c>
      <c r="E22" s="237">
        <v>738804</v>
      </c>
      <c r="F22" s="238">
        <v>47.489713905841057</v>
      </c>
    </row>
    <row r="23" spans="1:7" ht="15.6" customHeight="1" x14ac:dyDescent="0.25">
      <c r="A23" s="236" t="s">
        <v>171</v>
      </c>
      <c r="B23" s="237">
        <v>0</v>
      </c>
      <c r="C23" s="237">
        <v>14996</v>
      </c>
      <c r="D23" s="237">
        <v>23662</v>
      </c>
      <c r="E23" s="237">
        <v>30257</v>
      </c>
      <c r="F23" s="238">
        <v>27.87169300988927</v>
      </c>
    </row>
    <row r="24" spans="1:7" ht="15.6" customHeight="1" x14ac:dyDescent="0.25">
      <c r="A24" s="236" t="s">
        <v>146</v>
      </c>
      <c r="B24" s="237">
        <v>0</v>
      </c>
      <c r="C24" s="237">
        <v>0</v>
      </c>
      <c r="D24" s="237">
        <v>0</v>
      </c>
      <c r="E24" s="237">
        <v>0</v>
      </c>
      <c r="F24" s="238"/>
    </row>
    <row r="25" spans="1:7" ht="15.6" customHeight="1" x14ac:dyDescent="0.25">
      <c r="A25" s="236" t="s">
        <v>145</v>
      </c>
      <c r="B25" s="237">
        <v>0</v>
      </c>
      <c r="C25" s="237">
        <v>0</v>
      </c>
      <c r="D25" s="237">
        <v>0</v>
      </c>
      <c r="E25" s="237">
        <v>0</v>
      </c>
      <c r="F25" s="238"/>
    </row>
    <row r="26" spans="1:7" ht="15.6" customHeight="1" x14ac:dyDescent="0.25">
      <c r="A26" s="236" t="s">
        <v>157</v>
      </c>
      <c r="B26" s="237">
        <v>61813</v>
      </c>
      <c r="C26" s="237">
        <v>82557</v>
      </c>
      <c r="D26" s="237">
        <v>324763</v>
      </c>
      <c r="E26" s="237">
        <v>496411</v>
      </c>
      <c r="F26" s="238">
        <v>52.853311491764771</v>
      </c>
    </row>
    <row r="27" spans="1:7" ht="15.6" customHeight="1" x14ac:dyDescent="0.25">
      <c r="A27" s="236" t="s">
        <v>173</v>
      </c>
      <c r="B27" s="237">
        <v>0</v>
      </c>
      <c r="C27" s="237">
        <v>0</v>
      </c>
      <c r="D27" s="237">
        <v>0</v>
      </c>
      <c r="E27" s="237">
        <v>0</v>
      </c>
      <c r="F27" s="238"/>
    </row>
    <row r="28" spans="1:7" ht="15.6" customHeight="1" x14ac:dyDescent="0.25">
      <c r="A28" s="236" t="s">
        <v>177</v>
      </c>
      <c r="B28" s="237">
        <v>50884</v>
      </c>
      <c r="C28" s="237">
        <v>39995</v>
      </c>
      <c r="D28" s="237">
        <v>284175</v>
      </c>
      <c r="E28" s="237">
        <v>224673</v>
      </c>
      <c r="F28" s="238">
        <v>-20.938506202164159</v>
      </c>
    </row>
    <row r="29" spans="1:7" ht="15.6" customHeight="1" x14ac:dyDescent="0.25">
      <c r="A29" s="236" t="s">
        <v>178</v>
      </c>
      <c r="B29" s="237">
        <v>21697</v>
      </c>
      <c r="C29" s="237">
        <v>13001</v>
      </c>
      <c r="D29" s="237">
        <v>118739</v>
      </c>
      <c r="E29" s="237">
        <v>79411</v>
      </c>
      <c r="F29" s="238">
        <v>-33.121383875558998</v>
      </c>
    </row>
    <row r="30" spans="1:7" ht="15.6" customHeight="1" x14ac:dyDescent="0.25">
      <c r="A30" s="236" t="s">
        <v>179</v>
      </c>
      <c r="B30" s="237">
        <v>13695</v>
      </c>
      <c r="C30" s="237">
        <v>45922</v>
      </c>
      <c r="D30" s="237">
        <v>197564</v>
      </c>
      <c r="E30" s="237">
        <v>303109</v>
      </c>
      <c r="F30" s="238">
        <v>53.423194509121089</v>
      </c>
    </row>
    <row r="31" spans="1:7" ht="15.6" customHeight="1" x14ac:dyDescent="0.25">
      <c r="A31" s="236" t="s">
        <v>180</v>
      </c>
      <c r="B31" s="237">
        <v>993343</v>
      </c>
      <c r="C31" s="237">
        <v>1060435</v>
      </c>
      <c r="D31" s="237">
        <v>6789920</v>
      </c>
      <c r="E31" s="237">
        <v>7110969</v>
      </c>
      <c r="F31" s="238">
        <v>4.7283178594151281</v>
      </c>
    </row>
    <row r="32" spans="1:7" ht="15.6" customHeight="1" x14ac:dyDescent="0.25">
      <c r="A32" s="236" t="s">
        <v>181</v>
      </c>
      <c r="B32" s="237">
        <v>254667</v>
      </c>
      <c r="C32" s="237">
        <v>150923</v>
      </c>
      <c r="D32" s="237">
        <v>1868752</v>
      </c>
      <c r="E32" s="237">
        <v>1149242</v>
      </c>
      <c r="F32" s="238">
        <v>-38.502166151527867</v>
      </c>
    </row>
    <row r="33" spans="1:6" ht="15.6" customHeight="1" x14ac:dyDescent="0.25">
      <c r="A33" s="236" t="s">
        <v>182</v>
      </c>
      <c r="B33" s="237">
        <v>0</v>
      </c>
      <c r="C33" s="237">
        <v>0</v>
      </c>
      <c r="D33" s="237">
        <v>17713</v>
      </c>
      <c r="E33" s="237">
        <v>15000</v>
      </c>
      <c r="F33" s="238">
        <v>-15.316434257325129</v>
      </c>
    </row>
    <row r="34" spans="1:6" ht="15.6" customHeight="1" x14ac:dyDescent="0.25">
      <c r="A34" s="236" t="s">
        <v>183</v>
      </c>
      <c r="B34" s="237">
        <v>16719</v>
      </c>
      <c r="C34" s="237">
        <v>10848</v>
      </c>
      <c r="D34" s="237">
        <v>137784</v>
      </c>
      <c r="E34" s="237">
        <v>136278</v>
      </c>
      <c r="F34" s="238">
        <v>-1.09301515415433</v>
      </c>
    </row>
    <row r="35" spans="1:6" ht="15.6" customHeight="1" x14ac:dyDescent="0.25">
      <c r="A35" s="240" t="s">
        <v>158</v>
      </c>
      <c r="B35" s="241">
        <f>SUM(B7:B34)</f>
        <v>7917315</v>
      </c>
      <c r="C35" s="241">
        <f>SUM(C7:C34)</f>
        <v>7925012</v>
      </c>
      <c r="D35" s="241">
        <f>SUM(D7:D34)</f>
        <v>51613505</v>
      </c>
      <c r="E35" s="241">
        <f>SUM(E7:E34)</f>
        <v>52667746</v>
      </c>
      <c r="F35" s="242">
        <f>E35*100/D35-100</f>
        <v>2.0425681224323</v>
      </c>
    </row>
    <row r="36" spans="1:6" ht="15.6" customHeight="1" x14ac:dyDescent="0.25">
      <c r="A36" s="60" t="s">
        <v>187</v>
      </c>
    </row>
  </sheetData>
  <mergeCells count="3">
    <mergeCell ref="A5:A6"/>
    <mergeCell ref="B5:C5"/>
    <mergeCell ref="D5:F5"/>
  </mergeCells>
  <conditionalFormatting sqref="A7:F34">
    <cfRule type="expression" dxfId="13" priority="2">
      <formula>MOD(ROW(),2)=0</formula>
    </cfRule>
  </conditionalFormatting>
  <conditionalFormatting sqref="F7:F35">
    <cfRule type="expression" dxfId="12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E56797-4BB5-49D8-A724-2FE9C13CB495}">
  <sheetPr>
    <pageSetUpPr fitToPage="1"/>
  </sheetPr>
  <dimension ref="A1:N36"/>
  <sheetViews>
    <sheetView workbookViewId="0"/>
  </sheetViews>
  <sheetFormatPr baseColWidth="10" defaultColWidth="8.85546875" defaultRowHeight="15.6" customHeight="1" x14ac:dyDescent="0.2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14" ht="19.149999999999999" customHeight="1" x14ac:dyDescent="0.35">
      <c r="A1" s="46" t="s">
        <v>189</v>
      </c>
      <c r="E1" s="19"/>
      <c r="H1" s="18"/>
      <c r="I1" s="18"/>
      <c r="J1" s="18"/>
      <c r="K1" s="18"/>
      <c r="L1" s="18"/>
      <c r="M1" s="18"/>
    </row>
    <row r="2" spans="1:14" ht="15.6" customHeight="1" x14ac:dyDescent="0.3">
      <c r="H2" s="17"/>
      <c r="I2" s="17"/>
      <c r="J2" s="17"/>
      <c r="K2" s="17"/>
      <c r="L2" s="17"/>
      <c r="M2" s="17"/>
    </row>
    <row r="3" spans="1:14" ht="15.6" customHeight="1" x14ac:dyDescent="0.3">
      <c r="H3" s="17"/>
      <c r="I3" s="17"/>
      <c r="J3" s="17"/>
      <c r="K3" s="17"/>
      <c r="L3" s="17"/>
      <c r="M3" s="17"/>
    </row>
    <row r="4" spans="1:14" ht="15.6" customHeight="1" x14ac:dyDescent="0.25">
      <c r="A4" s="45" t="s">
        <v>53</v>
      </c>
    </row>
    <row r="5" spans="1:14" ht="15.6" customHeight="1" x14ac:dyDescent="0.25">
      <c r="A5" s="233" t="s">
        <v>1</v>
      </c>
      <c r="B5" s="234" t="s">
        <v>176</v>
      </c>
      <c r="C5" s="234"/>
      <c r="D5" s="234" t="s">
        <v>0</v>
      </c>
      <c r="E5" s="234"/>
      <c r="F5" s="234"/>
      <c r="N5" s="88" t="s">
        <v>185</v>
      </c>
    </row>
    <row r="6" spans="1:14" ht="15.6" customHeight="1" x14ac:dyDescent="0.25">
      <c r="A6" s="233"/>
      <c r="B6" s="235">
        <v>2023</v>
      </c>
      <c r="C6" s="235">
        <v>2024</v>
      </c>
      <c r="D6" s="235">
        <v>2023</v>
      </c>
      <c r="E6" s="235">
        <v>2024</v>
      </c>
      <c r="F6" s="168" t="s">
        <v>186</v>
      </c>
    </row>
    <row r="7" spans="1:14" ht="15.6" customHeight="1" x14ac:dyDescent="0.25">
      <c r="A7" s="236" t="s">
        <v>18</v>
      </c>
      <c r="B7" s="237">
        <v>226174</v>
      </c>
      <c r="C7" s="237">
        <v>271443</v>
      </c>
      <c r="D7" s="237">
        <v>1258074</v>
      </c>
      <c r="E7" s="237">
        <v>1494246</v>
      </c>
      <c r="F7" s="238">
        <v>18.772504638041969</v>
      </c>
      <c r="G7" s="20"/>
    </row>
    <row r="8" spans="1:14" ht="15.6" customHeight="1" x14ac:dyDescent="0.25">
      <c r="A8" s="236" t="s">
        <v>11</v>
      </c>
      <c r="B8" s="237">
        <v>58455</v>
      </c>
      <c r="C8" s="237">
        <v>56794</v>
      </c>
      <c r="D8" s="237">
        <v>275461</v>
      </c>
      <c r="E8" s="237">
        <v>402558</v>
      </c>
      <c r="F8" s="238">
        <v>46.139743920191961</v>
      </c>
    </row>
    <row r="9" spans="1:14" ht="15.6" customHeight="1" x14ac:dyDescent="0.25">
      <c r="A9" s="236" t="s">
        <v>8</v>
      </c>
      <c r="B9" s="237">
        <v>20014</v>
      </c>
      <c r="C9" s="237">
        <v>39112</v>
      </c>
      <c r="D9" s="237">
        <v>121174</v>
      </c>
      <c r="E9" s="237">
        <v>134440</v>
      </c>
      <c r="F9" s="238">
        <v>10.94789311238384</v>
      </c>
    </row>
    <row r="10" spans="1:14" ht="15.6" customHeight="1" x14ac:dyDescent="0.25">
      <c r="A10" s="236" t="s">
        <v>10</v>
      </c>
      <c r="B10" s="237">
        <v>112371</v>
      </c>
      <c r="C10" s="237">
        <v>116680</v>
      </c>
      <c r="D10" s="237">
        <v>741036</v>
      </c>
      <c r="E10" s="237">
        <v>782675</v>
      </c>
      <c r="F10" s="238">
        <v>5.6190252565327512</v>
      </c>
    </row>
    <row r="11" spans="1:14" ht="15.6" customHeight="1" x14ac:dyDescent="0.25">
      <c r="A11" s="236" t="s">
        <v>9</v>
      </c>
      <c r="B11" s="237">
        <v>23088</v>
      </c>
      <c r="C11" s="237">
        <v>2100</v>
      </c>
      <c r="D11" s="237">
        <v>250526</v>
      </c>
      <c r="E11" s="237">
        <v>44724</v>
      </c>
      <c r="F11" s="238">
        <v>-82.147960690706753</v>
      </c>
    </row>
    <row r="12" spans="1:14" ht="15.6" customHeight="1" x14ac:dyDescent="0.25">
      <c r="A12" s="236" t="s">
        <v>6</v>
      </c>
      <c r="B12" s="237">
        <v>182089</v>
      </c>
      <c r="C12" s="237">
        <v>102391</v>
      </c>
      <c r="D12" s="237">
        <v>698100</v>
      </c>
      <c r="E12" s="237">
        <v>537756</v>
      </c>
      <c r="F12" s="238">
        <v>-22.968629136226891</v>
      </c>
    </row>
    <row r="13" spans="1:14" ht="15.6" customHeight="1" x14ac:dyDescent="0.25">
      <c r="A13" s="236" t="s">
        <v>175</v>
      </c>
      <c r="B13" s="237">
        <v>14887</v>
      </c>
      <c r="C13" s="237">
        <v>4900</v>
      </c>
      <c r="D13" s="237">
        <v>55748</v>
      </c>
      <c r="E13" s="237">
        <v>47656</v>
      </c>
      <c r="F13" s="238">
        <v>-14.515318935208439</v>
      </c>
    </row>
    <row r="14" spans="1:14" ht="15.6" customHeight="1" x14ac:dyDescent="0.25">
      <c r="A14" s="236" t="s">
        <v>153</v>
      </c>
      <c r="B14" s="237">
        <v>268832</v>
      </c>
      <c r="C14" s="237">
        <v>361291</v>
      </c>
      <c r="D14" s="237">
        <v>1413650</v>
      </c>
      <c r="E14" s="237">
        <v>1422742</v>
      </c>
      <c r="F14" s="238">
        <v>0.64315778304388971</v>
      </c>
    </row>
    <row r="15" spans="1:14" ht="15.6" customHeight="1" x14ac:dyDescent="0.25">
      <c r="A15" s="236" t="s">
        <v>150</v>
      </c>
      <c r="B15" s="237">
        <v>156378</v>
      </c>
      <c r="C15" s="237">
        <v>124930</v>
      </c>
      <c r="D15" s="237">
        <v>1051841</v>
      </c>
      <c r="E15" s="237">
        <v>1021931</v>
      </c>
      <c r="F15" s="238">
        <v>-2.8435856750212309</v>
      </c>
    </row>
    <row r="16" spans="1:14" ht="15.6" customHeight="1" x14ac:dyDescent="0.5">
      <c r="A16" s="236" t="s">
        <v>149</v>
      </c>
      <c r="B16" s="237">
        <v>459102</v>
      </c>
      <c r="C16" s="237">
        <v>410156</v>
      </c>
      <c r="D16" s="237">
        <v>2271366</v>
      </c>
      <c r="E16" s="237">
        <v>2647098</v>
      </c>
      <c r="F16" s="238">
        <v>16.542116065838801</v>
      </c>
      <c r="G16" s="15"/>
    </row>
    <row r="17" spans="1:7" ht="15.6" customHeight="1" x14ac:dyDescent="0.35">
      <c r="A17" s="236" t="s">
        <v>155</v>
      </c>
      <c r="B17" s="237">
        <v>513242</v>
      </c>
      <c r="C17" s="237">
        <v>602855</v>
      </c>
      <c r="D17" s="237">
        <v>2780670</v>
      </c>
      <c r="E17" s="237">
        <v>3076851</v>
      </c>
      <c r="F17" s="238">
        <v>10.651425735524169</v>
      </c>
      <c r="G17" s="16"/>
    </row>
    <row r="18" spans="1:7" ht="15.6" customHeight="1" x14ac:dyDescent="0.25">
      <c r="A18" s="236" t="s">
        <v>152</v>
      </c>
      <c r="B18" s="237">
        <v>0</v>
      </c>
      <c r="C18" s="237">
        <v>0</v>
      </c>
      <c r="D18" s="237">
        <v>0</v>
      </c>
      <c r="E18" s="237">
        <v>0</v>
      </c>
      <c r="F18" s="238"/>
    </row>
    <row r="19" spans="1:7" ht="15.6" customHeight="1" x14ac:dyDescent="0.25">
      <c r="A19" s="236" t="s">
        <v>148</v>
      </c>
      <c r="B19" s="237">
        <v>217956</v>
      </c>
      <c r="C19" s="237">
        <v>204473</v>
      </c>
      <c r="D19" s="237">
        <v>1008491</v>
      </c>
      <c r="E19" s="237">
        <v>1197552</v>
      </c>
      <c r="F19" s="238">
        <v>18.74691990310275</v>
      </c>
    </row>
    <row r="20" spans="1:7" ht="15.6" customHeight="1" x14ac:dyDescent="0.25">
      <c r="A20" s="236" t="s">
        <v>147</v>
      </c>
      <c r="B20" s="237">
        <v>621755</v>
      </c>
      <c r="C20" s="237">
        <v>591048</v>
      </c>
      <c r="D20" s="237">
        <v>3785477</v>
      </c>
      <c r="E20" s="237">
        <v>3774225</v>
      </c>
      <c r="F20" s="238">
        <v>-0.29724127236805492</v>
      </c>
    </row>
    <row r="21" spans="1:7" ht="15.6" customHeight="1" x14ac:dyDescent="0.25">
      <c r="A21" s="236" t="s">
        <v>154</v>
      </c>
      <c r="B21" s="237">
        <v>362714</v>
      </c>
      <c r="C21" s="237">
        <v>242855</v>
      </c>
      <c r="D21" s="237">
        <v>1631431</v>
      </c>
      <c r="E21" s="237">
        <v>1529795</v>
      </c>
      <c r="F21" s="238">
        <v>-6.229868134171781</v>
      </c>
    </row>
    <row r="22" spans="1:7" ht="15.6" customHeight="1" x14ac:dyDescent="0.25">
      <c r="A22" s="236" t="s">
        <v>151</v>
      </c>
      <c r="B22" s="237">
        <v>28150</v>
      </c>
      <c r="C22" s="237">
        <v>49028</v>
      </c>
      <c r="D22" s="237">
        <v>132413</v>
      </c>
      <c r="E22" s="237">
        <v>126710</v>
      </c>
      <c r="F22" s="238">
        <v>-4.306978922009165</v>
      </c>
    </row>
    <row r="23" spans="1:7" ht="15.6" customHeight="1" x14ac:dyDescent="0.25">
      <c r="A23" s="236" t="s">
        <v>171</v>
      </c>
      <c r="B23" s="237">
        <v>50132</v>
      </c>
      <c r="C23" s="237">
        <v>39232</v>
      </c>
      <c r="D23" s="237">
        <v>394235</v>
      </c>
      <c r="E23" s="237">
        <v>484762</v>
      </c>
      <c r="F23" s="238">
        <v>22.962699912488741</v>
      </c>
    </row>
    <row r="24" spans="1:7" ht="15.6" customHeight="1" x14ac:dyDescent="0.25">
      <c r="A24" s="236" t="s">
        <v>146</v>
      </c>
      <c r="B24" s="237">
        <v>120309</v>
      </c>
      <c r="C24" s="237">
        <v>57611</v>
      </c>
      <c r="D24" s="237">
        <v>438230</v>
      </c>
      <c r="E24" s="237">
        <v>627355</v>
      </c>
      <c r="F24" s="238">
        <v>43.156561622892099</v>
      </c>
    </row>
    <row r="25" spans="1:7" ht="15.6" customHeight="1" x14ac:dyDescent="0.25">
      <c r="A25" s="236" t="s">
        <v>145</v>
      </c>
      <c r="B25" s="237">
        <v>0</v>
      </c>
      <c r="C25" s="237">
        <v>0</v>
      </c>
      <c r="D25" s="237">
        <v>0</v>
      </c>
      <c r="E25" s="237">
        <v>0</v>
      </c>
      <c r="F25" s="238"/>
    </row>
    <row r="26" spans="1:7" ht="15.6" customHeight="1" x14ac:dyDescent="0.25">
      <c r="A26" s="236" t="s">
        <v>157</v>
      </c>
      <c r="B26" s="237">
        <v>8482</v>
      </c>
      <c r="C26" s="237">
        <v>9765</v>
      </c>
      <c r="D26" s="237">
        <v>39338</v>
      </c>
      <c r="E26" s="237">
        <v>70984</v>
      </c>
      <c r="F26" s="238">
        <v>80.44638771671157</v>
      </c>
    </row>
    <row r="27" spans="1:7" ht="15.6" customHeight="1" x14ac:dyDescent="0.25">
      <c r="A27" s="236" t="s">
        <v>173</v>
      </c>
      <c r="B27" s="237">
        <v>82679</v>
      </c>
      <c r="C27" s="237">
        <v>76679</v>
      </c>
      <c r="D27" s="237">
        <v>453352</v>
      </c>
      <c r="E27" s="237">
        <v>358111</v>
      </c>
      <c r="F27" s="238">
        <v>-21.008179074979271</v>
      </c>
    </row>
    <row r="28" spans="1:7" ht="15.6" customHeight="1" x14ac:dyDescent="0.25">
      <c r="A28" s="236" t="s">
        <v>177</v>
      </c>
      <c r="B28" s="237">
        <v>18570</v>
      </c>
      <c r="C28" s="237">
        <v>15532</v>
      </c>
      <c r="D28" s="237">
        <v>75271</v>
      </c>
      <c r="E28" s="237">
        <v>65878</v>
      </c>
      <c r="F28" s="238">
        <v>-12.47890954019476</v>
      </c>
    </row>
    <row r="29" spans="1:7" ht="15.6" customHeight="1" x14ac:dyDescent="0.25">
      <c r="A29" s="236" t="s">
        <v>178</v>
      </c>
      <c r="B29" s="237">
        <v>237539</v>
      </c>
      <c r="C29" s="237">
        <v>121742</v>
      </c>
      <c r="D29" s="237">
        <v>1244927</v>
      </c>
      <c r="E29" s="237">
        <v>1114214</v>
      </c>
      <c r="F29" s="238">
        <v>-10.499651786811601</v>
      </c>
    </row>
    <row r="30" spans="1:7" ht="15.6" customHeight="1" x14ac:dyDescent="0.25">
      <c r="A30" s="236" t="s">
        <v>179</v>
      </c>
      <c r="B30" s="237">
        <v>83293</v>
      </c>
      <c r="C30" s="237">
        <v>100471</v>
      </c>
      <c r="D30" s="237">
        <v>576361</v>
      </c>
      <c r="E30" s="237">
        <v>671735</v>
      </c>
      <c r="F30" s="238">
        <v>16.54761512316065</v>
      </c>
    </row>
    <row r="31" spans="1:7" ht="15.6" customHeight="1" x14ac:dyDescent="0.25">
      <c r="A31" s="236" t="s">
        <v>180</v>
      </c>
      <c r="B31" s="237">
        <v>753107</v>
      </c>
      <c r="C31" s="237">
        <v>674200</v>
      </c>
      <c r="D31" s="237">
        <v>4087207</v>
      </c>
      <c r="E31" s="237">
        <v>4147178</v>
      </c>
      <c r="F31" s="238">
        <v>1.467285606038544</v>
      </c>
    </row>
    <row r="32" spans="1:7" ht="15.6" customHeight="1" x14ac:dyDescent="0.25">
      <c r="A32" s="236" t="s">
        <v>181</v>
      </c>
      <c r="B32" s="237">
        <v>75961</v>
      </c>
      <c r="C32" s="237">
        <v>185831</v>
      </c>
      <c r="D32" s="237">
        <v>771663</v>
      </c>
      <c r="E32" s="237">
        <v>1155749</v>
      </c>
      <c r="F32" s="238">
        <v>49.773800221080961</v>
      </c>
    </row>
    <row r="33" spans="1:7" ht="15.6" customHeight="1" x14ac:dyDescent="0.25">
      <c r="A33" s="236" t="s">
        <v>182</v>
      </c>
      <c r="B33" s="237">
        <v>6026</v>
      </c>
      <c r="C33" s="237">
        <v>8357</v>
      </c>
      <c r="D33" s="237">
        <v>47836</v>
      </c>
      <c r="E33" s="237">
        <v>36133</v>
      </c>
      <c r="F33" s="238">
        <v>-24.46483819717368</v>
      </c>
    </row>
    <row r="34" spans="1:7" ht="15.6" customHeight="1" x14ac:dyDescent="0.25">
      <c r="A34" s="236" t="s">
        <v>183</v>
      </c>
      <c r="B34" s="237">
        <v>31556</v>
      </c>
      <c r="C34" s="237">
        <v>21071</v>
      </c>
      <c r="D34" s="237">
        <v>116849</v>
      </c>
      <c r="E34" s="237">
        <v>116658</v>
      </c>
      <c r="F34" s="238">
        <v>-0.16345882292530689</v>
      </c>
    </row>
    <row r="35" spans="1:7" s="47" customFormat="1" ht="15.6" customHeight="1" x14ac:dyDescent="0.2">
      <c r="A35" s="240" t="s">
        <v>158</v>
      </c>
      <c r="B35" s="241">
        <f>SUM(B7:B34)</f>
        <v>4732861</v>
      </c>
      <c r="C35" s="241">
        <f>SUM(C7:C34)</f>
        <v>4490547</v>
      </c>
      <c r="D35" s="241">
        <f>SUM(D7:D34)</f>
        <v>25720727</v>
      </c>
      <c r="E35" s="241">
        <f>SUM(E7:E34)</f>
        <v>27089716</v>
      </c>
      <c r="F35" s="242">
        <f>E35*100/D35-100</f>
        <v>5.3225128512113997</v>
      </c>
      <c r="G35" s="239"/>
    </row>
    <row r="36" spans="1:7" ht="15.6" customHeight="1" x14ac:dyDescent="0.25">
      <c r="A36" s="60" t="s">
        <v>187</v>
      </c>
      <c r="B36" s="165"/>
      <c r="C36" s="165"/>
      <c r="D36" s="165"/>
      <c r="E36" s="165"/>
      <c r="F36" s="165"/>
      <c r="G36" s="20"/>
    </row>
  </sheetData>
  <mergeCells count="3">
    <mergeCell ref="A5:A6"/>
    <mergeCell ref="B5:C5"/>
    <mergeCell ref="D5:F5"/>
  </mergeCells>
  <conditionalFormatting sqref="A7:F34">
    <cfRule type="expression" dxfId="11" priority="2">
      <formula>MOD(ROW(),2)=0</formula>
    </cfRule>
  </conditionalFormatting>
  <conditionalFormatting sqref="F7:F35">
    <cfRule type="expression" dxfId="10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B6BC4A-F0D4-49F4-9BD3-9996C9958FBB}">
  <sheetPr>
    <pageSetUpPr fitToPage="1"/>
  </sheetPr>
  <dimension ref="A1:N36"/>
  <sheetViews>
    <sheetView workbookViewId="0"/>
  </sheetViews>
  <sheetFormatPr baseColWidth="10" defaultColWidth="8.85546875" defaultRowHeight="15.6" customHeight="1" x14ac:dyDescent="0.2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14" ht="19.149999999999999" customHeight="1" x14ac:dyDescent="0.35">
      <c r="A1" s="46" t="s">
        <v>190</v>
      </c>
      <c r="E1" s="19"/>
      <c r="H1" s="18"/>
      <c r="I1" s="18"/>
      <c r="J1" s="18"/>
      <c r="K1" s="18"/>
      <c r="L1" s="18"/>
      <c r="M1" s="18"/>
    </row>
    <row r="2" spans="1:14" ht="15.6" customHeight="1" x14ac:dyDescent="0.3">
      <c r="H2" s="17"/>
      <c r="I2" s="17"/>
      <c r="J2" s="17"/>
      <c r="K2" s="17"/>
      <c r="L2" s="17"/>
      <c r="M2" s="17"/>
    </row>
    <row r="3" spans="1:14" ht="15.6" customHeight="1" x14ac:dyDescent="0.3">
      <c r="H3" s="17"/>
      <c r="I3" s="17"/>
      <c r="J3" s="17"/>
      <c r="K3" s="17"/>
      <c r="L3" s="17"/>
      <c r="M3" s="17"/>
    </row>
    <row r="4" spans="1:14" ht="15.6" customHeight="1" x14ac:dyDescent="0.25">
      <c r="A4" s="45" t="s">
        <v>53</v>
      </c>
    </row>
    <row r="5" spans="1:14" ht="15.6" customHeight="1" x14ac:dyDescent="0.25">
      <c r="A5" s="233" t="s">
        <v>1</v>
      </c>
      <c r="B5" s="234" t="s">
        <v>176</v>
      </c>
      <c r="C5" s="234"/>
      <c r="D5" s="234" t="s">
        <v>0</v>
      </c>
      <c r="E5" s="234"/>
      <c r="F5" s="234"/>
      <c r="N5" s="88" t="s">
        <v>185</v>
      </c>
    </row>
    <row r="6" spans="1:14" ht="15.6" customHeight="1" x14ac:dyDescent="0.25">
      <c r="A6" s="233"/>
      <c r="B6" s="235">
        <v>2023</v>
      </c>
      <c r="C6" s="235">
        <v>2024</v>
      </c>
      <c r="D6" s="235">
        <v>2023</v>
      </c>
      <c r="E6" s="235">
        <v>2024</v>
      </c>
      <c r="F6" s="168" t="s">
        <v>186</v>
      </c>
    </row>
    <row r="7" spans="1:14" ht="15.6" customHeight="1" x14ac:dyDescent="0.25">
      <c r="A7" s="236" t="s">
        <v>18</v>
      </c>
      <c r="B7" s="237">
        <v>28165</v>
      </c>
      <c r="C7" s="237">
        <v>23659</v>
      </c>
      <c r="D7" s="237">
        <v>203439</v>
      </c>
      <c r="E7" s="237">
        <v>191293</v>
      </c>
      <c r="F7" s="238">
        <v>-5.9703400036374603</v>
      </c>
      <c r="G7" s="20"/>
    </row>
    <row r="8" spans="1:14" s="47" customFormat="1" ht="15.6" customHeight="1" x14ac:dyDescent="0.2">
      <c r="A8" s="236" t="s">
        <v>11</v>
      </c>
      <c r="B8" s="237">
        <v>9852</v>
      </c>
      <c r="C8" s="237">
        <v>8034</v>
      </c>
      <c r="D8" s="237">
        <v>65002</v>
      </c>
      <c r="E8" s="237">
        <v>56563</v>
      </c>
      <c r="F8" s="238">
        <v>-12.98267745607828</v>
      </c>
      <c r="G8" s="239"/>
    </row>
    <row r="9" spans="1:14" ht="15.6" customHeight="1" x14ac:dyDescent="0.25">
      <c r="A9" s="236" t="s">
        <v>8</v>
      </c>
      <c r="B9" s="237">
        <v>48389</v>
      </c>
      <c r="C9" s="237">
        <v>61975</v>
      </c>
      <c r="D9" s="237">
        <v>251574</v>
      </c>
      <c r="E9" s="237">
        <v>291534</v>
      </c>
      <c r="F9" s="238">
        <v>15.883994371437421</v>
      </c>
      <c r="G9" s="243"/>
    </row>
    <row r="10" spans="1:14" ht="15.6" customHeight="1" x14ac:dyDescent="0.25">
      <c r="A10" s="236" t="s">
        <v>10</v>
      </c>
      <c r="B10" s="237">
        <v>51093</v>
      </c>
      <c r="C10" s="237">
        <v>23762</v>
      </c>
      <c r="D10" s="237">
        <v>216534</v>
      </c>
      <c r="E10" s="237">
        <v>192522</v>
      </c>
      <c r="F10" s="238">
        <v>-11.089251572501309</v>
      </c>
      <c r="G10" s="244"/>
    </row>
    <row r="11" spans="1:14" ht="15.6" customHeight="1" x14ac:dyDescent="0.25">
      <c r="A11" s="236" t="s">
        <v>9</v>
      </c>
      <c r="B11" s="237">
        <v>446274</v>
      </c>
      <c r="C11" s="237">
        <v>384444</v>
      </c>
      <c r="D11" s="237">
        <v>2852384</v>
      </c>
      <c r="E11" s="237">
        <v>2841988</v>
      </c>
      <c r="F11" s="238">
        <v>-0.36446705632901899</v>
      </c>
    </row>
    <row r="12" spans="1:14" ht="15.6" customHeight="1" x14ac:dyDescent="0.25">
      <c r="A12" s="236" t="s">
        <v>6</v>
      </c>
      <c r="B12" s="237">
        <v>4294</v>
      </c>
      <c r="C12" s="237">
        <v>2531</v>
      </c>
      <c r="D12" s="237">
        <v>18211</v>
      </c>
      <c r="E12" s="237">
        <v>21538</v>
      </c>
      <c r="F12" s="238">
        <v>18.26917796935918</v>
      </c>
    </row>
    <row r="13" spans="1:14" ht="15.6" customHeight="1" x14ac:dyDescent="0.25">
      <c r="A13" s="236" t="s">
        <v>175</v>
      </c>
      <c r="B13" s="237">
        <v>3163</v>
      </c>
      <c r="C13" s="237">
        <v>4252</v>
      </c>
      <c r="D13" s="237">
        <v>10095</v>
      </c>
      <c r="E13" s="237">
        <v>11167</v>
      </c>
      <c r="F13" s="238">
        <v>10.61911837543339</v>
      </c>
    </row>
    <row r="14" spans="1:14" ht="15.6" customHeight="1" x14ac:dyDescent="0.25">
      <c r="A14" s="236" t="s">
        <v>153</v>
      </c>
      <c r="B14" s="237">
        <v>650773</v>
      </c>
      <c r="C14" s="237">
        <v>733264</v>
      </c>
      <c r="D14" s="237">
        <v>3999553</v>
      </c>
      <c r="E14" s="237">
        <v>4021251</v>
      </c>
      <c r="F14" s="238">
        <v>0.54251062556240015</v>
      </c>
    </row>
    <row r="15" spans="1:14" ht="15.6" customHeight="1" x14ac:dyDescent="0.25">
      <c r="A15" s="236" t="s">
        <v>150</v>
      </c>
      <c r="B15" s="237">
        <v>318706</v>
      </c>
      <c r="C15" s="237">
        <v>378141</v>
      </c>
      <c r="D15" s="237">
        <v>1737931</v>
      </c>
      <c r="E15" s="237">
        <v>1986518</v>
      </c>
      <c r="F15" s="238">
        <v>14.30361734729399</v>
      </c>
    </row>
    <row r="16" spans="1:14" ht="15.6" customHeight="1" x14ac:dyDescent="0.5">
      <c r="A16" s="236" t="s">
        <v>149</v>
      </c>
      <c r="B16" s="237">
        <v>43589</v>
      </c>
      <c r="C16" s="237">
        <v>29172</v>
      </c>
      <c r="D16" s="237">
        <v>273203</v>
      </c>
      <c r="E16" s="237">
        <v>236206</v>
      </c>
      <c r="F16" s="238">
        <v>-13.541945000603951</v>
      </c>
      <c r="G16" s="15"/>
    </row>
    <row r="17" spans="1:7" ht="15.6" customHeight="1" x14ac:dyDescent="0.35">
      <c r="A17" s="236" t="s">
        <v>155</v>
      </c>
      <c r="B17" s="237">
        <v>28334</v>
      </c>
      <c r="C17" s="237">
        <v>16532</v>
      </c>
      <c r="D17" s="237">
        <v>97514</v>
      </c>
      <c r="E17" s="237">
        <v>91869</v>
      </c>
      <c r="F17" s="238">
        <v>-5.7889123613019677</v>
      </c>
      <c r="G17" s="16"/>
    </row>
    <row r="18" spans="1:7" ht="15.6" customHeight="1" x14ac:dyDescent="0.25">
      <c r="A18" s="236" t="s">
        <v>152</v>
      </c>
      <c r="B18" s="237">
        <v>32</v>
      </c>
      <c r="C18" s="237">
        <v>51</v>
      </c>
      <c r="D18" s="237">
        <v>644</v>
      </c>
      <c r="E18" s="237">
        <v>1304</v>
      </c>
      <c r="F18" s="238">
        <v>102.4844720496894</v>
      </c>
    </row>
    <row r="19" spans="1:7" ht="15.6" customHeight="1" x14ac:dyDescent="0.25">
      <c r="A19" s="236" t="s">
        <v>148</v>
      </c>
      <c r="B19" s="237">
        <v>14710</v>
      </c>
      <c r="C19" s="237">
        <v>8894</v>
      </c>
      <c r="D19" s="237">
        <v>91376</v>
      </c>
      <c r="E19" s="237">
        <v>49874</v>
      </c>
      <c r="F19" s="238">
        <v>-45.418928383820699</v>
      </c>
    </row>
    <row r="20" spans="1:7" ht="15.6" customHeight="1" x14ac:dyDescent="0.25">
      <c r="A20" s="236" t="s">
        <v>147</v>
      </c>
      <c r="B20" s="237">
        <v>56192</v>
      </c>
      <c r="C20" s="237">
        <v>61341</v>
      </c>
      <c r="D20" s="237">
        <v>313864</v>
      </c>
      <c r="E20" s="237">
        <v>427071</v>
      </c>
      <c r="F20" s="238">
        <v>36.068806871766128</v>
      </c>
    </row>
    <row r="21" spans="1:7" ht="15.6" customHeight="1" x14ac:dyDescent="0.25">
      <c r="A21" s="236" t="s">
        <v>154</v>
      </c>
      <c r="B21" s="237">
        <v>14122</v>
      </c>
      <c r="C21" s="237">
        <v>30841</v>
      </c>
      <c r="D21" s="237">
        <v>39689</v>
      </c>
      <c r="E21" s="237">
        <v>120375</v>
      </c>
      <c r="F21" s="238">
        <v>203.2956234724987</v>
      </c>
    </row>
    <row r="22" spans="1:7" ht="15.6" customHeight="1" x14ac:dyDescent="0.25">
      <c r="A22" s="236" t="s">
        <v>151</v>
      </c>
      <c r="B22" s="237">
        <v>37020</v>
      </c>
      <c r="C22" s="237">
        <v>31417</v>
      </c>
      <c r="D22" s="237">
        <v>218814</v>
      </c>
      <c r="E22" s="237">
        <v>206992</v>
      </c>
      <c r="F22" s="238">
        <v>-5.4027621632985046</v>
      </c>
    </row>
    <row r="23" spans="1:7" ht="15.6" customHeight="1" x14ac:dyDescent="0.25">
      <c r="A23" s="236" t="s">
        <v>171</v>
      </c>
      <c r="B23" s="237">
        <v>28326</v>
      </c>
      <c r="C23" s="237">
        <v>18422</v>
      </c>
      <c r="D23" s="237">
        <v>106145</v>
      </c>
      <c r="E23" s="237">
        <v>104124</v>
      </c>
      <c r="F23" s="238">
        <v>-1.903999246314001</v>
      </c>
    </row>
    <row r="24" spans="1:7" ht="15.6" customHeight="1" x14ac:dyDescent="0.25">
      <c r="A24" s="236" t="s">
        <v>146</v>
      </c>
      <c r="B24" s="237">
        <v>28754</v>
      </c>
      <c r="C24" s="237">
        <v>36346</v>
      </c>
      <c r="D24" s="237">
        <v>206414</v>
      </c>
      <c r="E24" s="237">
        <v>183538</v>
      </c>
      <c r="F24" s="238">
        <v>-11.082581607836669</v>
      </c>
    </row>
    <row r="25" spans="1:7" ht="15.6" customHeight="1" x14ac:dyDescent="0.25">
      <c r="A25" s="236" t="s">
        <v>145</v>
      </c>
      <c r="B25" s="237">
        <v>3</v>
      </c>
      <c r="C25" s="237">
        <v>1</v>
      </c>
      <c r="D25" s="237">
        <v>80</v>
      </c>
      <c r="E25" s="237">
        <v>13</v>
      </c>
      <c r="F25" s="238">
        <v>-83.75</v>
      </c>
    </row>
    <row r="26" spans="1:7" ht="15.6" customHeight="1" x14ac:dyDescent="0.25">
      <c r="A26" s="236" t="s">
        <v>157</v>
      </c>
      <c r="B26" s="237">
        <v>26272</v>
      </c>
      <c r="C26" s="237">
        <v>12996</v>
      </c>
      <c r="D26" s="237">
        <v>145057</v>
      </c>
      <c r="E26" s="237">
        <v>144536</v>
      </c>
      <c r="F26" s="238">
        <v>-0.35916915419456069</v>
      </c>
    </row>
    <row r="27" spans="1:7" ht="15.6" customHeight="1" x14ac:dyDescent="0.25">
      <c r="A27" s="236" t="s">
        <v>173</v>
      </c>
      <c r="B27" s="237">
        <v>95487</v>
      </c>
      <c r="C27" s="237">
        <v>112600</v>
      </c>
      <c r="D27" s="237">
        <v>703079</v>
      </c>
      <c r="E27" s="237">
        <v>700534</v>
      </c>
      <c r="F27" s="238">
        <v>-0.3619792370416377</v>
      </c>
    </row>
    <row r="28" spans="1:7" ht="15.6" customHeight="1" x14ac:dyDescent="0.25">
      <c r="A28" s="236" t="s">
        <v>177</v>
      </c>
      <c r="B28" s="237">
        <v>25464</v>
      </c>
      <c r="C28" s="237">
        <v>21206</v>
      </c>
      <c r="D28" s="237">
        <v>136438</v>
      </c>
      <c r="E28" s="237">
        <v>161637</v>
      </c>
      <c r="F28" s="238">
        <v>18.46919479910289</v>
      </c>
    </row>
    <row r="29" spans="1:7" ht="15.6" customHeight="1" x14ac:dyDescent="0.25">
      <c r="A29" s="236" t="s">
        <v>178</v>
      </c>
      <c r="B29" s="237">
        <v>66624</v>
      </c>
      <c r="C29" s="237">
        <v>67476</v>
      </c>
      <c r="D29" s="237">
        <v>383121</v>
      </c>
      <c r="E29" s="237">
        <v>417700</v>
      </c>
      <c r="F29" s="238">
        <v>9.0256080977028148</v>
      </c>
    </row>
    <row r="30" spans="1:7" ht="15.6" customHeight="1" x14ac:dyDescent="0.25">
      <c r="A30" s="236" t="s">
        <v>179</v>
      </c>
      <c r="B30" s="237">
        <v>15330</v>
      </c>
      <c r="C30" s="237">
        <v>7826</v>
      </c>
      <c r="D30" s="237">
        <v>80861</v>
      </c>
      <c r="E30" s="237">
        <v>113684</v>
      </c>
      <c r="F30" s="238">
        <v>40.591879892655299</v>
      </c>
    </row>
    <row r="31" spans="1:7" ht="15.6" customHeight="1" x14ac:dyDescent="0.25">
      <c r="A31" s="236" t="s">
        <v>180</v>
      </c>
      <c r="B31" s="237">
        <v>104641</v>
      </c>
      <c r="C31" s="237">
        <v>60275</v>
      </c>
      <c r="D31" s="237">
        <v>543064</v>
      </c>
      <c r="E31" s="237">
        <v>520613</v>
      </c>
      <c r="F31" s="238">
        <v>-4.1341352032172978</v>
      </c>
    </row>
    <row r="32" spans="1:7" ht="15.6" customHeight="1" x14ac:dyDescent="0.25">
      <c r="A32" s="236" t="s">
        <v>181</v>
      </c>
      <c r="B32" s="237">
        <v>934384</v>
      </c>
      <c r="C32" s="237">
        <v>978887</v>
      </c>
      <c r="D32" s="237">
        <v>5660258</v>
      </c>
      <c r="E32" s="237">
        <v>5869202</v>
      </c>
      <c r="F32" s="238">
        <v>3.6914218397818681</v>
      </c>
    </row>
    <row r="33" spans="1:6" ht="15.6" customHeight="1" x14ac:dyDescent="0.25">
      <c r="A33" s="236" t="s">
        <v>182</v>
      </c>
      <c r="B33" s="237">
        <v>157919</v>
      </c>
      <c r="C33" s="237">
        <v>168845</v>
      </c>
      <c r="D33" s="237">
        <v>800436</v>
      </c>
      <c r="E33" s="237">
        <v>833864</v>
      </c>
      <c r="F33" s="238">
        <v>4.1762239579429226</v>
      </c>
    </row>
    <row r="34" spans="1:6" ht="15.6" customHeight="1" x14ac:dyDescent="0.25">
      <c r="A34" s="236" t="s">
        <v>183</v>
      </c>
      <c r="B34" s="237">
        <v>14270</v>
      </c>
      <c r="C34" s="237">
        <v>24654</v>
      </c>
      <c r="D34" s="237">
        <v>126616</v>
      </c>
      <c r="E34" s="237">
        <v>131886</v>
      </c>
      <c r="F34" s="238">
        <v>4.162191192266377</v>
      </c>
    </row>
    <row r="35" spans="1:6" ht="15.6" customHeight="1" x14ac:dyDescent="0.25">
      <c r="A35" s="240" t="s">
        <v>158</v>
      </c>
      <c r="B35" s="241">
        <f>SUM(B7:B34)</f>
        <v>3252182</v>
      </c>
      <c r="C35" s="241">
        <f>SUM(C7:C34)</f>
        <v>3307844</v>
      </c>
      <c r="D35" s="241">
        <f>SUM(D7:D34)</f>
        <v>19281396</v>
      </c>
      <c r="E35" s="241">
        <f>SUM(E7:E34)</f>
        <v>19929396</v>
      </c>
      <c r="F35" s="242">
        <f>E35*100/D35-100</f>
        <v>3.360752509828643</v>
      </c>
    </row>
    <row r="36" spans="1:6" ht="15.6" customHeight="1" x14ac:dyDescent="0.25">
      <c r="A36" s="60" t="s">
        <v>187</v>
      </c>
    </row>
  </sheetData>
  <mergeCells count="3">
    <mergeCell ref="A5:A6"/>
    <mergeCell ref="B5:C5"/>
    <mergeCell ref="D5:F5"/>
  </mergeCells>
  <conditionalFormatting sqref="A7:F34">
    <cfRule type="expression" dxfId="9" priority="2">
      <formula>MOD(ROW(),2)=0</formula>
    </cfRule>
  </conditionalFormatting>
  <conditionalFormatting sqref="F7:F35">
    <cfRule type="expression" dxfId="8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0ACEF4-B17F-4140-86B4-C4A96CCDA007}">
  <sheetPr>
    <pageSetUpPr fitToPage="1"/>
  </sheetPr>
  <dimension ref="A1:N36"/>
  <sheetViews>
    <sheetView workbookViewId="0"/>
  </sheetViews>
  <sheetFormatPr baseColWidth="10" defaultColWidth="8.85546875" defaultRowHeight="15.6" customHeight="1" x14ac:dyDescent="0.2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14" ht="19.149999999999999" customHeight="1" x14ac:dyDescent="0.35">
      <c r="A1" s="46" t="s">
        <v>191</v>
      </c>
      <c r="E1" s="19"/>
      <c r="H1" s="18"/>
      <c r="I1" s="18"/>
      <c r="J1" s="18"/>
      <c r="K1" s="18"/>
      <c r="L1" s="18"/>
      <c r="M1" s="18"/>
    </row>
    <row r="2" spans="1:14" ht="15.6" customHeight="1" x14ac:dyDescent="0.3">
      <c r="H2" s="17"/>
      <c r="I2" s="17"/>
      <c r="J2" s="17"/>
      <c r="K2" s="17"/>
      <c r="L2" s="17"/>
      <c r="M2" s="17"/>
    </row>
    <row r="3" spans="1:14" ht="15.6" customHeight="1" x14ac:dyDescent="0.3">
      <c r="H3" s="17"/>
      <c r="I3" s="17"/>
      <c r="J3" s="17"/>
      <c r="K3" s="17"/>
      <c r="L3" s="17"/>
      <c r="M3" s="17"/>
    </row>
    <row r="4" spans="1:14" ht="15.6" customHeight="1" x14ac:dyDescent="0.25">
      <c r="A4" s="45" t="s">
        <v>53</v>
      </c>
    </row>
    <row r="5" spans="1:14" ht="15.6" customHeight="1" x14ac:dyDescent="0.25">
      <c r="A5" s="233" t="s">
        <v>1</v>
      </c>
      <c r="B5" s="234" t="s">
        <v>176</v>
      </c>
      <c r="C5" s="234"/>
      <c r="D5" s="234" t="s">
        <v>0</v>
      </c>
      <c r="E5" s="234"/>
      <c r="F5" s="234"/>
      <c r="N5" s="88" t="s">
        <v>185</v>
      </c>
    </row>
    <row r="6" spans="1:14" ht="15.6" customHeight="1" x14ac:dyDescent="0.25">
      <c r="A6" s="233"/>
      <c r="B6" s="235">
        <v>2023</v>
      </c>
      <c r="C6" s="235">
        <v>2024</v>
      </c>
      <c r="D6" s="235">
        <v>2023</v>
      </c>
      <c r="E6" s="235">
        <v>2024</v>
      </c>
      <c r="F6" s="168" t="s">
        <v>186</v>
      </c>
    </row>
    <row r="7" spans="1:14" ht="15.6" customHeight="1" x14ac:dyDescent="0.25">
      <c r="A7" s="236" t="s">
        <v>18</v>
      </c>
      <c r="B7" s="237">
        <v>130153</v>
      </c>
      <c r="C7" s="237">
        <v>263283</v>
      </c>
      <c r="D7" s="237">
        <v>873099</v>
      </c>
      <c r="E7" s="237">
        <v>1434232</v>
      </c>
      <c r="F7" s="238">
        <v>64.269114957181273</v>
      </c>
      <c r="G7" s="20"/>
    </row>
    <row r="8" spans="1:14" s="47" customFormat="1" ht="15.6" customHeight="1" x14ac:dyDescent="0.2">
      <c r="A8" s="236" t="s">
        <v>11</v>
      </c>
      <c r="B8" s="237">
        <v>83330</v>
      </c>
      <c r="C8" s="237">
        <v>78858</v>
      </c>
      <c r="D8" s="237">
        <v>563555</v>
      </c>
      <c r="E8" s="237">
        <v>485065</v>
      </c>
      <c r="F8" s="238">
        <v>-13.927655685780451</v>
      </c>
      <c r="G8" s="239"/>
    </row>
    <row r="9" spans="1:14" ht="15.6" customHeight="1" x14ac:dyDescent="0.25">
      <c r="A9" s="236" t="s">
        <v>8</v>
      </c>
      <c r="B9" s="237">
        <v>358775</v>
      </c>
      <c r="C9" s="237">
        <v>228079</v>
      </c>
      <c r="D9" s="237">
        <v>1703599</v>
      </c>
      <c r="E9" s="237">
        <v>1598096</v>
      </c>
      <c r="F9" s="238">
        <v>-6.1929479883470302</v>
      </c>
      <c r="G9" s="20"/>
    </row>
    <row r="10" spans="1:14" ht="15.6" customHeight="1" x14ac:dyDescent="0.25">
      <c r="A10" s="236" t="s">
        <v>10</v>
      </c>
      <c r="B10" s="237">
        <v>172439</v>
      </c>
      <c r="C10" s="237">
        <v>182572</v>
      </c>
      <c r="D10" s="237">
        <v>1048850</v>
      </c>
      <c r="E10" s="237">
        <v>961245</v>
      </c>
      <c r="F10" s="238">
        <v>-8.3524812890308482</v>
      </c>
    </row>
    <row r="11" spans="1:14" ht="15.6" customHeight="1" x14ac:dyDescent="0.25">
      <c r="A11" s="236" t="s">
        <v>9</v>
      </c>
      <c r="B11" s="237">
        <v>619455</v>
      </c>
      <c r="C11" s="237">
        <v>654719</v>
      </c>
      <c r="D11" s="237">
        <v>3890245</v>
      </c>
      <c r="E11" s="237">
        <v>4533856</v>
      </c>
      <c r="F11" s="238">
        <v>16.54422793423036</v>
      </c>
    </row>
    <row r="12" spans="1:14" ht="15.6" customHeight="1" x14ac:dyDescent="0.25">
      <c r="A12" s="236" t="s">
        <v>6</v>
      </c>
      <c r="B12" s="237">
        <v>37028</v>
      </c>
      <c r="C12" s="237">
        <v>58205</v>
      </c>
      <c r="D12" s="237">
        <v>247291</v>
      </c>
      <c r="E12" s="237">
        <v>332579</v>
      </c>
      <c r="F12" s="238">
        <v>34.488921958340569</v>
      </c>
    </row>
    <row r="13" spans="1:14" ht="15.6" customHeight="1" x14ac:dyDescent="0.25">
      <c r="A13" s="236" t="s">
        <v>175</v>
      </c>
      <c r="B13" s="237">
        <v>1051</v>
      </c>
      <c r="C13" s="237">
        <v>1333</v>
      </c>
      <c r="D13" s="237">
        <v>6979</v>
      </c>
      <c r="E13" s="237">
        <v>5625</v>
      </c>
      <c r="F13" s="238">
        <v>-19.401060323828631</v>
      </c>
    </row>
    <row r="14" spans="1:14" ht="15.6" customHeight="1" x14ac:dyDescent="0.25">
      <c r="A14" s="236" t="s">
        <v>153</v>
      </c>
      <c r="B14" s="237">
        <v>1135924</v>
      </c>
      <c r="C14" s="237">
        <v>930510</v>
      </c>
      <c r="D14" s="237">
        <v>6228493</v>
      </c>
      <c r="E14" s="237">
        <v>5846144</v>
      </c>
      <c r="F14" s="238">
        <v>-6.1387080309795587</v>
      </c>
    </row>
    <row r="15" spans="1:14" ht="15.6" customHeight="1" x14ac:dyDescent="0.25">
      <c r="A15" s="236" t="s">
        <v>150</v>
      </c>
      <c r="B15" s="237">
        <v>837534</v>
      </c>
      <c r="C15" s="237">
        <v>856757</v>
      </c>
      <c r="D15" s="237">
        <v>4074344</v>
      </c>
      <c r="E15" s="237">
        <v>4398616</v>
      </c>
      <c r="F15" s="238">
        <v>7.9588763246304239</v>
      </c>
    </row>
    <row r="16" spans="1:14" ht="15.6" customHeight="1" x14ac:dyDescent="0.5">
      <c r="A16" s="236" t="s">
        <v>149</v>
      </c>
      <c r="B16" s="237">
        <v>509164</v>
      </c>
      <c r="C16" s="237">
        <v>643734</v>
      </c>
      <c r="D16" s="237">
        <v>3589353</v>
      </c>
      <c r="E16" s="237">
        <v>4483322</v>
      </c>
      <c r="F16" s="238">
        <v>24.90613210793143</v>
      </c>
      <c r="G16" s="15"/>
    </row>
    <row r="17" spans="1:7" ht="15.6" customHeight="1" x14ac:dyDescent="0.35">
      <c r="A17" s="236" t="s">
        <v>155</v>
      </c>
      <c r="B17" s="237">
        <v>209431</v>
      </c>
      <c r="C17" s="237">
        <v>238383</v>
      </c>
      <c r="D17" s="237">
        <v>1594653</v>
      </c>
      <c r="E17" s="237">
        <v>1534391</v>
      </c>
      <c r="F17" s="238">
        <v>-3.7790039588550002</v>
      </c>
      <c r="G17" s="16"/>
    </row>
    <row r="18" spans="1:7" ht="15.6" customHeight="1" x14ac:dyDescent="0.25">
      <c r="A18" s="236" t="s">
        <v>152</v>
      </c>
      <c r="B18" s="237">
        <v>9</v>
      </c>
      <c r="C18" s="237">
        <v>0</v>
      </c>
      <c r="D18" s="237">
        <v>9</v>
      </c>
      <c r="E18" s="237">
        <v>0</v>
      </c>
      <c r="F18" s="238">
        <v>-100</v>
      </c>
    </row>
    <row r="19" spans="1:7" ht="15.6" customHeight="1" x14ac:dyDescent="0.25">
      <c r="A19" s="236" t="s">
        <v>148</v>
      </c>
      <c r="B19" s="237">
        <v>201865</v>
      </c>
      <c r="C19" s="237">
        <v>151012</v>
      </c>
      <c r="D19" s="237">
        <v>1184557</v>
      </c>
      <c r="E19" s="237">
        <v>844142</v>
      </c>
      <c r="F19" s="238">
        <v>-28.737747529245109</v>
      </c>
    </row>
    <row r="20" spans="1:7" ht="15.6" customHeight="1" x14ac:dyDescent="0.25">
      <c r="A20" s="236" t="s">
        <v>147</v>
      </c>
      <c r="B20" s="237">
        <v>203252</v>
      </c>
      <c r="C20" s="237">
        <v>225449</v>
      </c>
      <c r="D20" s="237">
        <v>1221156</v>
      </c>
      <c r="E20" s="237">
        <v>1528315</v>
      </c>
      <c r="F20" s="238">
        <v>25.15313358817383</v>
      </c>
    </row>
    <row r="21" spans="1:7" ht="15.6" customHeight="1" x14ac:dyDescent="0.25">
      <c r="A21" s="236" t="s">
        <v>154</v>
      </c>
      <c r="B21" s="237">
        <v>575863</v>
      </c>
      <c r="C21" s="237">
        <v>459841</v>
      </c>
      <c r="D21" s="237">
        <v>2823655</v>
      </c>
      <c r="E21" s="237">
        <v>3257739</v>
      </c>
      <c r="F21" s="238">
        <v>15.373124549564309</v>
      </c>
    </row>
    <row r="22" spans="1:7" ht="15.6" customHeight="1" x14ac:dyDescent="0.25">
      <c r="A22" s="236" t="s">
        <v>151</v>
      </c>
      <c r="B22" s="237">
        <v>34645</v>
      </c>
      <c r="C22" s="237">
        <v>19378</v>
      </c>
      <c r="D22" s="237">
        <v>293802</v>
      </c>
      <c r="E22" s="237">
        <v>177717</v>
      </c>
      <c r="F22" s="238">
        <v>-39.511303530949412</v>
      </c>
    </row>
    <row r="23" spans="1:7" ht="15.6" customHeight="1" x14ac:dyDescent="0.25">
      <c r="A23" s="236" t="s">
        <v>171</v>
      </c>
      <c r="B23" s="237">
        <v>52662</v>
      </c>
      <c r="C23" s="237">
        <v>59268</v>
      </c>
      <c r="D23" s="237">
        <v>298165</v>
      </c>
      <c r="E23" s="237">
        <v>271633</v>
      </c>
      <c r="F23" s="238">
        <v>-8.8984287223517242</v>
      </c>
    </row>
    <row r="24" spans="1:7" ht="15.6" customHeight="1" x14ac:dyDescent="0.25">
      <c r="A24" s="236" t="s">
        <v>146</v>
      </c>
      <c r="B24" s="237">
        <v>59885</v>
      </c>
      <c r="C24" s="237">
        <v>58347</v>
      </c>
      <c r="D24" s="237">
        <v>314348</v>
      </c>
      <c r="E24" s="237">
        <v>329362</v>
      </c>
      <c r="F24" s="238">
        <v>4.7762352551948766</v>
      </c>
    </row>
    <row r="25" spans="1:7" ht="15.6" customHeight="1" x14ac:dyDescent="0.25">
      <c r="A25" s="236" t="s">
        <v>145</v>
      </c>
      <c r="B25" s="237">
        <v>0</v>
      </c>
      <c r="C25" s="237">
        <v>0</v>
      </c>
      <c r="D25" s="237">
        <v>0</v>
      </c>
      <c r="E25" s="237">
        <v>0</v>
      </c>
      <c r="F25" s="238"/>
    </row>
    <row r="26" spans="1:7" ht="15.6" customHeight="1" x14ac:dyDescent="0.25">
      <c r="A26" s="236" t="s">
        <v>157</v>
      </c>
      <c r="B26" s="237">
        <v>114028</v>
      </c>
      <c r="C26" s="237">
        <v>22521</v>
      </c>
      <c r="D26" s="237">
        <v>348039</v>
      </c>
      <c r="E26" s="237">
        <v>320970</v>
      </c>
      <c r="F26" s="238">
        <v>-7.7775766508925699</v>
      </c>
    </row>
    <row r="27" spans="1:7" ht="15.6" customHeight="1" x14ac:dyDescent="0.25">
      <c r="A27" s="236" t="s">
        <v>173</v>
      </c>
      <c r="B27" s="237">
        <v>146276</v>
      </c>
      <c r="C27" s="237">
        <v>95294</v>
      </c>
      <c r="D27" s="237">
        <v>633365</v>
      </c>
      <c r="E27" s="237">
        <v>571241</v>
      </c>
      <c r="F27" s="238">
        <v>-9.8085622034687674</v>
      </c>
    </row>
    <row r="28" spans="1:7" ht="15.6" customHeight="1" x14ac:dyDescent="0.25">
      <c r="A28" s="236" t="s">
        <v>177</v>
      </c>
      <c r="B28" s="237">
        <v>39352</v>
      </c>
      <c r="C28" s="237">
        <v>50967</v>
      </c>
      <c r="D28" s="237">
        <v>102812</v>
      </c>
      <c r="E28" s="237">
        <v>396564</v>
      </c>
      <c r="F28" s="238">
        <v>285.71762051122442</v>
      </c>
    </row>
    <row r="29" spans="1:7" ht="15.6" customHeight="1" x14ac:dyDescent="0.25">
      <c r="A29" s="236" t="s">
        <v>178</v>
      </c>
      <c r="B29" s="237">
        <v>184095</v>
      </c>
      <c r="C29" s="237">
        <v>200377</v>
      </c>
      <c r="D29" s="237">
        <v>1360778</v>
      </c>
      <c r="E29" s="237">
        <v>1259794</v>
      </c>
      <c r="F29" s="238">
        <v>-7.4210488411776234</v>
      </c>
    </row>
    <row r="30" spans="1:7" ht="15.6" customHeight="1" x14ac:dyDescent="0.25">
      <c r="A30" s="236" t="s">
        <v>179</v>
      </c>
      <c r="B30" s="237">
        <v>62365</v>
      </c>
      <c r="C30" s="237">
        <v>72459</v>
      </c>
      <c r="D30" s="237">
        <v>327085</v>
      </c>
      <c r="E30" s="237">
        <v>284031</v>
      </c>
      <c r="F30" s="238">
        <v>-13.16293929712459</v>
      </c>
    </row>
    <row r="31" spans="1:7" ht="15.6" customHeight="1" x14ac:dyDescent="0.25">
      <c r="A31" s="236" t="s">
        <v>180</v>
      </c>
      <c r="B31" s="237">
        <v>475544</v>
      </c>
      <c r="C31" s="237">
        <v>378047</v>
      </c>
      <c r="D31" s="237">
        <v>2155515</v>
      </c>
      <c r="E31" s="237">
        <v>2053848</v>
      </c>
      <c r="F31" s="238">
        <v>-4.7165990494151089</v>
      </c>
    </row>
    <row r="32" spans="1:7" ht="15.6" customHeight="1" x14ac:dyDescent="0.25">
      <c r="A32" s="236" t="s">
        <v>181</v>
      </c>
      <c r="B32" s="237">
        <v>1278283</v>
      </c>
      <c r="C32" s="237">
        <v>1284778</v>
      </c>
      <c r="D32" s="237">
        <v>7419995</v>
      </c>
      <c r="E32" s="237">
        <v>7365339</v>
      </c>
      <c r="F32" s="238">
        <v>-0.73660426994896955</v>
      </c>
    </row>
    <row r="33" spans="1:6" ht="15.6" customHeight="1" x14ac:dyDescent="0.25">
      <c r="A33" s="236" t="s">
        <v>182</v>
      </c>
      <c r="B33" s="237">
        <v>168130</v>
      </c>
      <c r="C33" s="237">
        <v>186075</v>
      </c>
      <c r="D33" s="237">
        <v>927164</v>
      </c>
      <c r="E33" s="237">
        <v>989754</v>
      </c>
      <c r="F33" s="238">
        <v>6.7506935126903036</v>
      </c>
    </row>
    <row r="34" spans="1:6" ht="15.6" customHeight="1" x14ac:dyDescent="0.25">
      <c r="A34" s="236" t="s">
        <v>183</v>
      </c>
      <c r="B34" s="237">
        <v>78329</v>
      </c>
      <c r="C34" s="237">
        <v>18429</v>
      </c>
      <c r="D34" s="237">
        <v>254614</v>
      </c>
      <c r="E34" s="237">
        <v>171225</v>
      </c>
      <c r="F34" s="238">
        <v>-32.751144870274217</v>
      </c>
    </row>
    <row r="35" spans="1:6" ht="15.6" customHeight="1" x14ac:dyDescent="0.25">
      <c r="A35" s="240" t="s">
        <v>158</v>
      </c>
      <c r="B35" s="241">
        <f>SUM(B7:B34)</f>
        <v>7768867</v>
      </c>
      <c r="C35" s="241">
        <f>SUM(C7:C34)</f>
        <v>7418675</v>
      </c>
      <c r="D35" s="241">
        <f>SUM(D7:D34)</f>
        <v>43485520</v>
      </c>
      <c r="E35" s="241">
        <f>SUM(E7:E34)</f>
        <v>45434845</v>
      </c>
      <c r="F35" s="242">
        <f>E35*100/D35-100</f>
        <v>4.4826990685635195</v>
      </c>
    </row>
    <row r="36" spans="1:6" ht="15.6" customHeight="1" x14ac:dyDescent="0.25">
      <c r="A36" s="60" t="s">
        <v>187</v>
      </c>
    </row>
  </sheetData>
  <mergeCells count="3">
    <mergeCell ref="A5:A6"/>
    <mergeCell ref="B5:C5"/>
    <mergeCell ref="D5:F5"/>
  </mergeCells>
  <conditionalFormatting sqref="A7:F34">
    <cfRule type="expression" dxfId="7" priority="2">
      <formula>MOD(ROW(),2)=0</formula>
    </cfRule>
  </conditionalFormatting>
  <conditionalFormatting sqref="F7:F35">
    <cfRule type="expression" dxfId="6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35409D-BF4B-4C6A-9217-08BE9FBCF01B}">
  <sheetPr>
    <pageSetUpPr fitToPage="1"/>
  </sheetPr>
  <dimension ref="A1:N36"/>
  <sheetViews>
    <sheetView workbookViewId="0"/>
  </sheetViews>
  <sheetFormatPr baseColWidth="10" defaultColWidth="8.85546875" defaultRowHeight="15.6" customHeight="1" x14ac:dyDescent="0.2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14" ht="19.149999999999999" customHeight="1" x14ac:dyDescent="0.35">
      <c r="A1" s="46" t="s">
        <v>192</v>
      </c>
      <c r="E1" s="19"/>
      <c r="H1" s="18"/>
      <c r="I1" s="18"/>
      <c r="J1" s="18"/>
      <c r="K1" s="18"/>
      <c r="L1" s="18"/>
      <c r="M1" s="18"/>
    </row>
    <row r="2" spans="1:14" ht="15.6" customHeight="1" x14ac:dyDescent="0.3">
      <c r="H2" s="17"/>
      <c r="I2" s="17"/>
      <c r="J2" s="17"/>
      <c r="K2" s="17"/>
      <c r="L2" s="17"/>
      <c r="M2" s="17"/>
    </row>
    <row r="3" spans="1:14" ht="15.6" customHeight="1" x14ac:dyDescent="0.3">
      <c r="H3" s="17"/>
      <c r="I3" s="17"/>
      <c r="J3" s="17"/>
      <c r="K3" s="17"/>
      <c r="L3" s="17"/>
      <c r="M3" s="17"/>
    </row>
    <row r="4" spans="1:14" ht="15.6" customHeight="1" x14ac:dyDescent="0.25">
      <c r="A4" s="45" t="s">
        <v>53</v>
      </c>
    </row>
    <row r="5" spans="1:14" ht="15.6" customHeight="1" x14ac:dyDescent="0.25">
      <c r="A5" s="233" t="s">
        <v>1</v>
      </c>
      <c r="B5" s="234" t="s">
        <v>176</v>
      </c>
      <c r="C5" s="234"/>
      <c r="D5" s="234" t="s">
        <v>0</v>
      </c>
      <c r="E5" s="234"/>
      <c r="F5" s="234"/>
      <c r="N5" s="88" t="s">
        <v>185</v>
      </c>
    </row>
    <row r="6" spans="1:14" ht="15.6" customHeight="1" x14ac:dyDescent="0.25">
      <c r="A6" s="233"/>
      <c r="B6" s="235">
        <v>2023</v>
      </c>
      <c r="C6" s="235">
        <v>2024</v>
      </c>
      <c r="D6" s="235">
        <v>2023</v>
      </c>
      <c r="E6" s="235">
        <v>2024</v>
      </c>
      <c r="F6" s="168" t="s">
        <v>186</v>
      </c>
    </row>
    <row r="7" spans="1:14" ht="15.6" customHeight="1" x14ac:dyDescent="0.25">
      <c r="A7" s="236" t="s">
        <v>18</v>
      </c>
      <c r="B7" s="237">
        <v>58236</v>
      </c>
      <c r="C7" s="237">
        <v>173738</v>
      </c>
      <c r="D7" s="237">
        <v>450297</v>
      </c>
      <c r="E7" s="237">
        <v>1009652</v>
      </c>
      <c r="F7" s="238">
        <v>124.2191264876293</v>
      </c>
      <c r="G7" s="20"/>
    </row>
    <row r="8" spans="1:14" s="47" customFormat="1" ht="15.6" customHeight="1" x14ac:dyDescent="0.2">
      <c r="A8" s="236" t="s">
        <v>11</v>
      </c>
      <c r="B8" s="237">
        <v>3</v>
      </c>
      <c r="C8" s="237">
        <v>1</v>
      </c>
      <c r="D8" s="237">
        <v>8</v>
      </c>
      <c r="E8" s="237">
        <v>3424</v>
      </c>
      <c r="F8" s="238">
        <v>42700</v>
      </c>
      <c r="G8" s="245"/>
    </row>
    <row r="9" spans="1:14" ht="15.6" customHeight="1" x14ac:dyDescent="0.25">
      <c r="A9" s="236" t="s">
        <v>8</v>
      </c>
      <c r="B9" s="237">
        <v>0</v>
      </c>
      <c r="C9" s="237">
        <v>7000</v>
      </c>
      <c r="D9" s="237">
        <v>0</v>
      </c>
      <c r="E9" s="237">
        <v>49712</v>
      </c>
      <c r="F9" s="238"/>
      <c r="G9" s="246"/>
    </row>
    <row r="10" spans="1:14" ht="15.6" customHeight="1" x14ac:dyDescent="0.25">
      <c r="A10" s="236" t="s">
        <v>10</v>
      </c>
      <c r="B10" s="237">
        <v>37909</v>
      </c>
      <c r="C10" s="237">
        <v>165</v>
      </c>
      <c r="D10" s="237">
        <v>167054</v>
      </c>
      <c r="E10" s="237">
        <v>101825</v>
      </c>
      <c r="F10" s="238">
        <v>-39.04665557244963</v>
      </c>
    </row>
    <row r="11" spans="1:14" ht="15.6" customHeight="1" x14ac:dyDescent="0.25">
      <c r="A11" s="236" t="s">
        <v>9</v>
      </c>
      <c r="B11" s="237">
        <v>225116</v>
      </c>
      <c r="C11" s="237">
        <v>260406</v>
      </c>
      <c r="D11" s="237">
        <v>1402986</v>
      </c>
      <c r="E11" s="237">
        <v>2026811</v>
      </c>
      <c r="F11" s="238">
        <v>44.464093013045037</v>
      </c>
    </row>
    <row r="12" spans="1:14" ht="15.6" customHeight="1" x14ac:dyDescent="0.25">
      <c r="A12" s="236" t="s">
        <v>6</v>
      </c>
      <c r="B12" s="237">
        <v>0</v>
      </c>
      <c r="C12" s="237">
        <v>0</v>
      </c>
      <c r="D12" s="237">
        <v>0</v>
      </c>
      <c r="E12" s="237">
        <v>3004</v>
      </c>
      <c r="F12" s="238"/>
    </row>
    <row r="13" spans="1:14" ht="15.6" customHeight="1" x14ac:dyDescent="0.25">
      <c r="A13" s="236" t="s">
        <v>175</v>
      </c>
      <c r="B13" s="237">
        <v>0</v>
      </c>
      <c r="C13" s="237">
        <v>0</v>
      </c>
      <c r="D13" s="237">
        <v>2</v>
      </c>
      <c r="E13" s="237">
        <v>0</v>
      </c>
      <c r="F13" s="238">
        <v>-100</v>
      </c>
    </row>
    <row r="14" spans="1:14" ht="15.6" customHeight="1" x14ac:dyDescent="0.25">
      <c r="A14" s="236" t="s">
        <v>153</v>
      </c>
      <c r="B14" s="237">
        <v>36057</v>
      </c>
      <c r="C14" s="237">
        <v>26355</v>
      </c>
      <c r="D14" s="237">
        <v>430270</v>
      </c>
      <c r="E14" s="237">
        <v>234120</v>
      </c>
      <c r="F14" s="238">
        <v>-45.587654263601927</v>
      </c>
    </row>
    <row r="15" spans="1:14" ht="15.6" customHeight="1" x14ac:dyDescent="0.25">
      <c r="A15" s="236" t="s">
        <v>150</v>
      </c>
      <c r="B15" s="237">
        <v>307374</v>
      </c>
      <c r="C15" s="237">
        <v>424229</v>
      </c>
      <c r="D15" s="237">
        <v>1379117</v>
      </c>
      <c r="E15" s="237">
        <v>1875819</v>
      </c>
      <c r="F15" s="238">
        <v>36.015943534884997</v>
      </c>
    </row>
    <row r="16" spans="1:14" ht="15.6" customHeight="1" x14ac:dyDescent="0.5">
      <c r="A16" s="236" t="s">
        <v>149</v>
      </c>
      <c r="B16" s="237">
        <v>271888</v>
      </c>
      <c r="C16" s="237">
        <v>417256</v>
      </c>
      <c r="D16" s="237">
        <v>2354034</v>
      </c>
      <c r="E16" s="237">
        <v>2725428</v>
      </c>
      <c r="F16" s="238">
        <v>15.77691741070859</v>
      </c>
      <c r="G16" s="15"/>
    </row>
    <row r="17" spans="1:10" ht="15.6" customHeight="1" x14ac:dyDescent="0.35">
      <c r="A17" s="236" t="s">
        <v>155</v>
      </c>
      <c r="B17" s="237">
        <v>65972</v>
      </c>
      <c r="C17" s="237">
        <v>53940</v>
      </c>
      <c r="D17" s="237">
        <v>600511</v>
      </c>
      <c r="E17" s="237">
        <v>629839</v>
      </c>
      <c r="F17" s="238">
        <v>4.8838405957592812</v>
      </c>
      <c r="G17" s="16"/>
    </row>
    <row r="18" spans="1:10" ht="15.6" customHeight="1" x14ac:dyDescent="0.25">
      <c r="A18" s="236" t="s">
        <v>152</v>
      </c>
      <c r="B18" s="237">
        <v>0</v>
      </c>
      <c r="C18" s="237">
        <v>0</v>
      </c>
      <c r="D18" s="237">
        <v>0</v>
      </c>
      <c r="E18" s="237">
        <v>0</v>
      </c>
      <c r="F18" s="238"/>
    </row>
    <row r="19" spans="1:10" ht="15.6" customHeight="1" x14ac:dyDescent="0.25">
      <c r="A19" s="236" t="s">
        <v>148</v>
      </c>
      <c r="B19" s="237">
        <v>31072</v>
      </c>
      <c r="C19" s="237">
        <v>43131</v>
      </c>
      <c r="D19" s="237">
        <v>340815</v>
      </c>
      <c r="E19" s="237">
        <v>112967</v>
      </c>
      <c r="F19" s="238">
        <v>-66.853865000073355</v>
      </c>
    </row>
    <row r="20" spans="1:10" ht="15.6" customHeight="1" x14ac:dyDescent="0.25">
      <c r="A20" s="236" t="s">
        <v>147</v>
      </c>
      <c r="B20" s="237">
        <v>0</v>
      </c>
      <c r="C20" s="237">
        <v>0</v>
      </c>
      <c r="D20" s="237">
        <v>2151</v>
      </c>
      <c r="E20" s="237">
        <v>34879</v>
      </c>
      <c r="F20" s="238">
        <v>1521.524872152487</v>
      </c>
      <c r="J20" s="247"/>
    </row>
    <row r="21" spans="1:10" ht="15.6" customHeight="1" x14ac:dyDescent="0.25">
      <c r="A21" s="236" t="s">
        <v>154</v>
      </c>
      <c r="B21" s="237">
        <v>386152</v>
      </c>
      <c r="C21" s="237">
        <v>275083</v>
      </c>
      <c r="D21" s="237">
        <v>2015557</v>
      </c>
      <c r="E21" s="237">
        <v>2348167</v>
      </c>
      <c r="F21" s="238">
        <v>16.50213811864413</v>
      </c>
    </row>
    <row r="22" spans="1:10" ht="15.6" customHeight="1" x14ac:dyDescent="0.25">
      <c r="A22" s="236" t="s">
        <v>151</v>
      </c>
      <c r="B22" s="237">
        <v>4889</v>
      </c>
      <c r="C22" s="237">
        <v>1201</v>
      </c>
      <c r="D22" s="237">
        <v>87618</v>
      </c>
      <c r="E22" s="237">
        <v>57783</v>
      </c>
      <c r="F22" s="238">
        <v>-34.051222351571603</v>
      </c>
    </row>
    <row r="23" spans="1:10" ht="15.6" customHeight="1" x14ac:dyDescent="0.25">
      <c r="A23" s="236" t="s">
        <v>171</v>
      </c>
      <c r="B23" s="237">
        <v>1500</v>
      </c>
      <c r="C23" s="237">
        <v>4097</v>
      </c>
      <c r="D23" s="237">
        <v>16381</v>
      </c>
      <c r="E23" s="237">
        <v>19659</v>
      </c>
      <c r="F23" s="238">
        <v>20.010988340150181</v>
      </c>
    </row>
    <row r="24" spans="1:10" ht="15.6" customHeight="1" x14ac:dyDescent="0.25">
      <c r="A24" s="236" t="s">
        <v>146</v>
      </c>
      <c r="B24" s="237">
        <v>0</v>
      </c>
      <c r="C24" s="237">
        <v>0</v>
      </c>
      <c r="D24" s="237">
        <v>0</v>
      </c>
      <c r="E24" s="237">
        <v>0</v>
      </c>
      <c r="F24" s="238"/>
    </row>
    <row r="25" spans="1:10" ht="15.6" customHeight="1" x14ac:dyDescent="0.25">
      <c r="A25" s="236" t="s">
        <v>145</v>
      </c>
      <c r="B25" s="237">
        <v>0</v>
      </c>
      <c r="C25" s="237">
        <v>0</v>
      </c>
      <c r="D25" s="237">
        <v>0</v>
      </c>
      <c r="E25" s="237">
        <v>0</v>
      </c>
      <c r="F25" s="238"/>
    </row>
    <row r="26" spans="1:10" ht="15.6" customHeight="1" x14ac:dyDescent="0.25">
      <c r="A26" s="236" t="s">
        <v>157</v>
      </c>
      <c r="B26" s="237">
        <v>0</v>
      </c>
      <c r="C26" s="237">
        <v>0</v>
      </c>
      <c r="D26" s="237">
        <v>6021</v>
      </c>
      <c r="E26" s="237">
        <v>3457</v>
      </c>
      <c r="F26" s="238">
        <v>-42.584288324198639</v>
      </c>
    </row>
    <row r="27" spans="1:10" ht="15.6" customHeight="1" x14ac:dyDescent="0.25">
      <c r="A27" s="236" t="s">
        <v>173</v>
      </c>
      <c r="B27" s="237">
        <v>0</v>
      </c>
      <c r="C27" s="237">
        <v>0</v>
      </c>
      <c r="D27" s="237">
        <v>0</v>
      </c>
      <c r="E27" s="237">
        <v>0</v>
      </c>
      <c r="F27" s="238"/>
    </row>
    <row r="28" spans="1:10" ht="15.6" customHeight="1" x14ac:dyDescent="0.25">
      <c r="A28" s="236" t="s">
        <v>177</v>
      </c>
      <c r="B28" s="237">
        <v>30253</v>
      </c>
      <c r="C28" s="237">
        <v>42222</v>
      </c>
      <c r="D28" s="237">
        <v>67760</v>
      </c>
      <c r="E28" s="237">
        <v>341914</v>
      </c>
      <c r="F28" s="238">
        <v>404.59563164108619</v>
      </c>
    </row>
    <row r="29" spans="1:10" ht="15.6" customHeight="1" x14ac:dyDescent="0.25">
      <c r="A29" s="236" t="s">
        <v>178</v>
      </c>
      <c r="B29" s="237">
        <v>0</v>
      </c>
      <c r="C29" s="237">
        <v>0</v>
      </c>
      <c r="D29" s="237">
        <v>9825</v>
      </c>
      <c r="E29" s="237">
        <v>4852</v>
      </c>
      <c r="F29" s="238">
        <v>-50.615776081424933</v>
      </c>
    </row>
    <row r="30" spans="1:10" ht="15.6" customHeight="1" x14ac:dyDescent="0.25">
      <c r="A30" s="236" t="s">
        <v>179</v>
      </c>
      <c r="B30" s="237">
        <v>0</v>
      </c>
      <c r="C30" s="237">
        <v>0</v>
      </c>
      <c r="D30" s="237">
        <v>0</v>
      </c>
      <c r="E30" s="237">
        <v>0</v>
      </c>
      <c r="F30" s="238"/>
    </row>
    <row r="31" spans="1:10" ht="15.6" customHeight="1" x14ac:dyDescent="0.25">
      <c r="A31" s="236" t="s">
        <v>180</v>
      </c>
      <c r="B31" s="237">
        <v>338277</v>
      </c>
      <c r="C31" s="237">
        <v>289967</v>
      </c>
      <c r="D31" s="237">
        <v>1467134</v>
      </c>
      <c r="E31" s="237">
        <v>1578608</v>
      </c>
      <c r="F31" s="238">
        <v>7.5980789757445431</v>
      </c>
    </row>
    <row r="32" spans="1:10" ht="15.6" customHeight="1" x14ac:dyDescent="0.25">
      <c r="A32" s="236" t="s">
        <v>181</v>
      </c>
      <c r="B32" s="237">
        <v>13664</v>
      </c>
      <c r="C32" s="237">
        <v>74225</v>
      </c>
      <c r="D32" s="237">
        <v>250601</v>
      </c>
      <c r="E32" s="237">
        <v>164275</v>
      </c>
      <c r="F32" s="238">
        <v>-34.447587998451723</v>
      </c>
    </row>
    <row r="33" spans="1:6" ht="15.6" customHeight="1" x14ac:dyDescent="0.25">
      <c r="A33" s="236" t="s">
        <v>182</v>
      </c>
      <c r="B33" s="237">
        <v>0</v>
      </c>
      <c r="C33" s="237">
        <v>0</v>
      </c>
      <c r="D33" s="237">
        <v>0</v>
      </c>
      <c r="E33" s="237">
        <v>0</v>
      </c>
    </row>
    <row r="34" spans="1:6" ht="15.6" customHeight="1" x14ac:dyDescent="0.25">
      <c r="A34" s="236" t="s">
        <v>183</v>
      </c>
      <c r="B34" s="237">
        <v>0</v>
      </c>
      <c r="C34" s="237">
        <v>0</v>
      </c>
      <c r="D34" s="237">
        <v>0</v>
      </c>
      <c r="E34" s="237">
        <v>0</v>
      </c>
    </row>
    <row r="35" spans="1:6" ht="15.6" customHeight="1" x14ac:dyDescent="0.25">
      <c r="A35" s="240" t="s">
        <v>158</v>
      </c>
      <c r="B35" s="241">
        <f>SUM(B7:B34)</f>
        <v>1808362</v>
      </c>
      <c r="C35" s="241">
        <f>SUM(C7:C34)</f>
        <v>2093016</v>
      </c>
      <c r="D35" s="241">
        <f>SUM(D7:D34)</f>
        <v>11048142</v>
      </c>
      <c r="E35" s="241">
        <f>SUM(E7:E34)</f>
        <v>13326195</v>
      </c>
      <c r="F35" s="242">
        <f>E35*100/D35-100</f>
        <v>20.619331286654358</v>
      </c>
    </row>
    <row r="36" spans="1:6" ht="15.6" customHeight="1" x14ac:dyDescent="0.25">
      <c r="A36" s="60" t="s">
        <v>187</v>
      </c>
    </row>
  </sheetData>
  <mergeCells count="3">
    <mergeCell ref="A5:A6"/>
    <mergeCell ref="B5:C5"/>
    <mergeCell ref="D5:F5"/>
  </mergeCells>
  <conditionalFormatting sqref="A7:F34">
    <cfRule type="expression" dxfId="5" priority="1">
      <formula>MOD(ROW(),2)=0</formula>
    </cfRule>
  </conditionalFormatting>
  <conditionalFormatting sqref="F7:F35">
    <cfRule type="expression" dxfId="4" priority="2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0A4F70-3CA6-4F3F-AF68-0048DFD1606C}">
  <sheetPr>
    <pageSetUpPr fitToPage="1"/>
  </sheetPr>
  <dimension ref="A1:N36"/>
  <sheetViews>
    <sheetView workbookViewId="0"/>
  </sheetViews>
  <sheetFormatPr baseColWidth="10" defaultColWidth="8.85546875" defaultRowHeight="15.6" customHeight="1" x14ac:dyDescent="0.2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14" ht="19.149999999999999" customHeight="1" x14ac:dyDescent="0.35">
      <c r="A1" s="46" t="s">
        <v>193</v>
      </c>
      <c r="E1" s="19"/>
      <c r="H1" s="18"/>
      <c r="I1" s="18"/>
      <c r="J1" s="18"/>
      <c r="K1" s="18"/>
      <c r="L1" s="18"/>
      <c r="M1" s="18"/>
    </row>
    <row r="2" spans="1:14" ht="15.6" customHeight="1" x14ac:dyDescent="0.3">
      <c r="H2" s="17"/>
      <c r="I2" s="17"/>
      <c r="J2" s="17"/>
      <c r="K2" s="17"/>
      <c r="L2" s="17"/>
      <c r="M2" s="17"/>
    </row>
    <row r="3" spans="1:14" ht="15.6" customHeight="1" x14ac:dyDescent="0.3">
      <c r="H3" s="17"/>
      <c r="I3" s="17"/>
      <c r="J3" s="17"/>
      <c r="K3" s="17"/>
      <c r="L3" s="17"/>
      <c r="M3" s="17"/>
    </row>
    <row r="4" spans="1:14" ht="15.6" customHeight="1" x14ac:dyDescent="0.25">
      <c r="A4" s="45" t="s">
        <v>53</v>
      </c>
    </row>
    <row r="5" spans="1:14" ht="15.6" customHeight="1" x14ac:dyDescent="0.25">
      <c r="A5" s="233" t="s">
        <v>1</v>
      </c>
      <c r="B5" s="234" t="s">
        <v>176</v>
      </c>
      <c r="C5" s="234"/>
      <c r="D5" s="234" t="s">
        <v>0</v>
      </c>
      <c r="E5" s="234"/>
      <c r="F5" s="234"/>
      <c r="N5" s="88" t="s">
        <v>185</v>
      </c>
    </row>
    <row r="6" spans="1:14" ht="15.6" customHeight="1" x14ac:dyDescent="0.25">
      <c r="A6" s="233"/>
      <c r="B6" s="235">
        <v>2023</v>
      </c>
      <c r="C6" s="235">
        <v>2024</v>
      </c>
      <c r="D6" s="235">
        <v>2023</v>
      </c>
      <c r="E6" s="235">
        <v>2024</v>
      </c>
      <c r="F6" s="168" t="s">
        <v>186</v>
      </c>
    </row>
    <row r="7" spans="1:14" ht="15.6" customHeight="1" x14ac:dyDescent="0.25">
      <c r="A7" s="236" t="s">
        <v>18</v>
      </c>
      <c r="B7" s="237">
        <v>67595</v>
      </c>
      <c r="C7" s="237">
        <v>82004</v>
      </c>
      <c r="D7" s="237">
        <v>302124</v>
      </c>
      <c r="E7" s="237">
        <v>359575</v>
      </c>
      <c r="F7" s="238">
        <v>19.015702162026191</v>
      </c>
      <c r="G7" s="20"/>
    </row>
    <row r="8" spans="1:14" s="47" customFormat="1" ht="15.6" customHeight="1" x14ac:dyDescent="0.2">
      <c r="A8" s="236" t="s">
        <v>11</v>
      </c>
      <c r="B8" s="237">
        <v>80859</v>
      </c>
      <c r="C8" s="237">
        <v>72409</v>
      </c>
      <c r="D8" s="237">
        <v>536826</v>
      </c>
      <c r="E8" s="237">
        <v>449272</v>
      </c>
      <c r="F8" s="238">
        <v>-16.3095677184041</v>
      </c>
      <c r="G8" s="239"/>
    </row>
    <row r="9" spans="1:14" ht="15.6" customHeight="1" x14ac:dyDescent="0.25">
      <c r="A9" s="236" t="s">
        <v>8</v>
      </c>
      <c r="B9" s="237">
        <v>329907</v>
      </c>
      <c r="C9" s="237">
        <v>186946</v>
      </c>
      <c r="D9" s="237">
        <v>1554993</v>
      </c>
      <c r="E9" s="237">
        <v>1354447</v>
      </c>
      <c r="F9" s="238">
        <v>-12.89690693141384</v>
      </c>
      <c r="G9" s="20"/>
    </row>
    <row r="10" spans="1:14" ht="15.6" customHeight="1" x14ac:dyDescent="0.25">
      <c r="A10" s="236" t="s">
        <v>10</v>
      </c>
      <c r="B10" s="237">
        <v>81695</v>
      </c>
      <c r="C10" s="237">
        <v>105186</v>
      </c>
      <c r="D10" s="237">
        <v>535560</v>
      </c>
      <c r="E10" s="237">
        <v>457897</v>
      </c>
      <c r="F10" s="238">
        <v>-14.50126969900664</v>
      </c>
    </row>
    <row r="11" spans="1:14" ht="15.6" customHeight="1" x14ac:dyDescent="0.25">
      <c r="A11" s="236" t="s">
        <v>9</v>
      </c>
      <c r="B11" s="237">
        <v>0</v>
      </c>
      <c r="C11" s="237">
        <v>0</v>
      </c>
      <c r="D11" s="237">
        <v>2</v>
      </c>
      <c r="E11" s="237">
        <v>0</v>
      </c>
      <c r="F11" s="238">
        <v>-100</v>
      </c>
    </row>
    <row r="12" spans="1:14" ht="15.6" customHeight="1" x14ac:dyDescent="0.25">
      <c r="A12" s="236" t="s">
        <v>6</v>
      </c>
      <c r="B12" s="237">
        <v>17601</v>
      </c>
      <c r="C12" s="237">
        <v>28511</v>
      </c>
      <c r="D12" s="237">
        <v>145565</v>
      </c>
      <c r="E12" s="237">
        <v>192146</v>
      </c>
      <c r="F12" s="238">
        <v>32.000137395665178</v>
      </c>
    </row>
    <row r="13" spans="1:14" ht="15.6" customHeight="1" x14ac:dyDescent="0.25">
      <c r="A13" s="236" t="s">
        <v>175</v>
      </c>
      <c r="B13" s="237">
        <v>0</v>
      </c>
      <c r="C13" s="237">
        <v>0</v>
      </c>
      <c r="D13" s="237">
        <v>0</v>
      </c>
      <c r="E13" s="237">
        <v>23</v>
      </c>
      <c r="F13" s="238"/>
    </row>
    <row r="14" spans="1:14" ht="15.6" customHeight="1" x14ac:dyDescent="0.25">
      <c r="A14" s="236" t="s">
        <v>153</v>
      </c>
      <c r="B14" s="237">
        <v>307839</v>
      </c>
      <c r="C14" s="237">
        <v>124163</v>
      </c>
      <c r="D14" s="237">
        <v>1213155</v>
      </c>
      <c r="E14" s="237">
        <v>869440</v>
      </c>
      <c r="F14" s="238">
        <v>-28.332323569535632</v>
      </c>
    </row>
    <row r="15" spans="1:14" ht="15.6" customHeight="1" x14ac:dyDescent="0.25">
      <c r="A15" s="236" t="s">
        <v>150</v>
      </c>
      <c r="B15" s="237">
        <v>226128</v>
      </c>
      <c r="C15" s="237">
        <v>152707</v>
      </c>
      <c r="D15" s="237">
        <v>975166</v>
      </c>
      <c r="E15" s="237">
        <v>927202</v>
      </c>
      <c r="F15" s="238">
        <v>-4.9185472011944569</v>
      </c>
    </row>
    <row r="16" spans="1:14" ht="15.6" customHeight="1" x14ac:dyDescent="0.5">
      <c r="A16" s="236" t="s">
        <v>149</v>
      </c>
      <c r="B16" s="237">
        <v>213071</v>
      </c>
      <c r="C16" s="237">
        <v>200264</v>
      </c>
      <c r="D16" s="237">
        <v>1094607</v>
      </c>
      <c r="E16" s="237">
        <v>1569777</v>
      </c>
      <c r="F16" s="238">
        <v>43.410100611452322</v>
      </c>
      <c r="G16" s="15"/>
    </row>
    <row r="17" spans="1:7" ht="15.6" customHeight="1" x14ac:dyDescent="0.35">
      <c r="A17" s="236" t="s">
        <v>155</v>
      </c>
      <c r="B17" s="237">
        <v>77430</v>
      </c>
      <c r="C17" s="237">
        <v>113807</v>
      </c>
      <c r="D17" s="237">
        <v>558582</v>
      </c>
      <c r="E17" s="237">
        <v>551455</v>
      </c>
      <c r="F17" s="238">
        <v>-1.2759093561912069</v>
      </c>
      <c r="G17" s="16"/>
    </row>
    <row r="18" spans="1:7" ht="15.6" customHeight="1" x14ac:dyDescent="0.25">
      <c r="A18" s="236" t="s">
        <v>152</v>
      </c>
      <c r="B18" s="237">
        <v>0</v>
      </c>
      <c r="C18" s="237">
        <v>0</v>
      </c>
      <c r="D18" s="237">
        <v>0</v>
      </c>
      <c r="E18" s="237">
        <v>0</v>
      </c>
      <c r="F18" s="238"/>
    </row>
    <row r="19" spans="1:7" ht="15.6" customHeight="1" x14ac:dyDescent="0.25">
      <c r="A19" s="236" t="s">
        <v>148</v>
      </c>
      <c r="B19" s="237">
        <v>106064</v>
      </c>
      <c r="C19" s="237">
        <v>64914</v>
      </c>
      <c r="D19" s="237">
        <v>409992</v>
      </c>
      <c r="E19" s="237">
        <v>470877</v>
      </c>
      <c r="F19" s="238">
        <v>14.85028976175146</v>
      </c>
    </row>
    <row r="20" spans="1:7" ht="15.6" customHeight="1" x14ac:dyDescent="0.25">
      <c r="A20" s="236" t="s">
        <v>147</v>
      </c>
      <c r="B20" s="237">
        <v>131654</v>
      </c>
      <c r="C20" s="237">
        <v>152327</v>
      </c>
      <c r="D20" s="237">
        <v>824250</v>
      </c>
      <c r="E20" s="237">
        <v>1016436</v>
      </c>
      <c r="F20" s="238">
        <v>23.3164695177434</v>
      </c>
    </row>
    <row r="21" spans="1:7" ht="15.6" customHeight="1" x14ac:dyDescent="0.25">
      <c r="A21" s="236" t="s">
        <v>154</v>
      </c>
      <c r="B21" s="237">
        <v>166956</v>
      </c>
      <c r="C21" s="237">
        <v>155435</v>
      </c>
      <c r="D21" s="237">
        <v>717257</v>
      </c>
      <c r="E21" s="237">
        <v>779308</v>
      </c>
      <c r="F21" s="238">
        <v>8.651152934025049</v>
      </c>
    </row>
    <row r="22" spans="1:7" ht="15.6" customHeight="1" x14ac:dyDescent="0.25">
      <c r="A22" s="236" t="s">
        <v>151</v>
      </c>
      <c r="B22" s="237">
        <v>102</v>
      </c>
      <c r="C22" s="237">
        <v>19</v>
      </c>
      <c r="D22" s="237">
        <v>17887</v>
      </c>
      <c r="E22" s="237">
        <v>6601</v>
      </c>
      <c r="F22" s="238">
        <v>-63.096103315256897</v>
      </c>
    </row>
    <row r="23" spans="1:7" ht="15.6" customHeight="1" x14ac:dyDescent="0.25">
      <c r="A23" s="236" t="s">
        <v>171</v>
      </c>
      <c r="B23" s="237">
        <v>35074</v>
      </c>
      <c r="C23" s="237">
        <v>41414</v>
      </c>
      <c r="D23" s="237">
        <v>211230</v>
      </c>
      <c r="E23" s="237">
        <v>175390</v>
      </c>
      <c r="F23" s="238">
        <v>-16.96728684372485</v>
      </c>
    </row>
    <row r="24" spans="1:7" ht="15.6" customHeight="1" x14ac:dyDescent="0.25">
      <c r="A24" s="236" t="s">
        <v>146</v>
      </c>
      <c r="B24" s="237">
        <v>7951</v>
      </c>
      <c r="C24" s="237">
        <v>1800</v>
      </c>
      <c r="D24" s="237">
        <v>15497</v>
      </c>
      <c r="E24" s="237">
        <v>8796</v>
      </c>
      <c r="F24" s="238">
        <v>-43.240627218171262</v>
      </c>
    </row>
    <row r="25" spans="1:7" ht="15.6" customHeight="1" x14ac:dyDescent="0.25">
      <c r="A25" s="236" t="s">
        <v>145</v>
      </c>
      <c r="B25" s="237">
        <v>0</v>
      </c>
      <c r="C25" s="237">
        <v>0</v>
      </c>
      <c r="D25" s="237">
        <v>0</v>
      </c>
      <c r="E25" s="237">
        <v>0</v>
      </c>
      <c r="F25" s="238"/>
    </row>
    <row r="26" spans="1:7" ht="15.6" customHeight="1" x14ac:dyDescent="0.25">
      <c r="A26" s="236" t="s">
        <v>157</v>
      </c>
      <c r="B26" s="237">
        <v>107323</v>
      </c>
      <c r="C26" s="237">
        <v>16732</v>
      </c>
      <c r="D26" s="237">
        <v>307302</v>
      </c>
      <c r="E26" s="237">
        <v>283934</v>
      </c>
      <c r="F26" s="238">
        <v>-7.6042459860332778</v>
      </c>
    </row>
    <row r="27" spans="1:7" ht="15.6" customHeight="1" x14ac:dyDescent="0.25">
      <c r="A27" s="236" t="s">
        <v>173</v>
      </c>
      <c r="B27" s="237">
        <v>30900</v>
      </c>
      <c r="C27" s="237">
        <v>0</v>
      </c>
      <c r="D27" s="237">
        <v>74875</v>
      </c>
      <c r="E27" s="237">
        <v>39700</v>
      </c>
      <c r="F27" s="238">
        <v>-46.97829716193656</v>
      </c>
    </row>
    <row r="28" spans="1:7" ht="15.6" customHeight="1" x14ac:dyDescent="0.25">
      <c r="A28" s="236" t="s">
        <v>177</v>
      </c>
      <c r="B28" s="237">
        <v>0</v>
      </c>
      <c r="C28" s="237">
        <v>0</v>
      </c>
      <c r="D28" s="237">
        <v>4299</v>
      </c>
      <c r="E28" s="237">
        <v>0</v>
      </c>
      <c r="F28" s="238">
        <v>-100</v>
      </c>
    </row>
    <row r="29" spans="1:7" ht="15.6" customHeight="1" x14ac:dyDescent="0.25">
      <c r="A29" s="236" t="s">
        <v>178</v>
      </c>
      <c r="B29" s="237">
        <v>60396</v>
      </c>
      <c r="C29" s="237">
        <v>64995</v>
      </c>
      <c r="D29" s="237">
        <v>628188</v>
      </c>
      <c r="E29" s="237">
        <v>472979</v>
      </c>
      <c r="F29" s="238">
        <v>-24.70741243067361</v>
      </c>
    </row>
    <row r="30" spans="1:7" ht="15.6" customHeight="1" x14ac:dyDescent="0.25">
      <c r="A30" s="236" t="s">
        <v>179</v>
      </c>
      <c r="B30" s="237">
        <v>36269</v>
      </c>
      <c r="C30" s="237">
        <v>43323</v>
      </c>
      <c r="D30" s="237">
        <v>226007</v>
      </c>
      <c r="E30" s="237">
        <v>169918</v>
      </c>
      <c r="F30" s="238">
        <v>-24.81737291322835</v>
      </c>
    </row>
    <row r="31" spans="1:7" ht="15.6" customHeight="1" x14ac:dyDescent="0.25">
      <c r="A31" s="236" t="s">
        <v>180</v>
      </c>
      <c r="B31" s="237">
        <v>84957</v>
      </c>
      <c r="C31" s="237">
        <v>38922</v>
      </c>
      <c r="D31" s="237">
        <v>394930</v>
      </c>
      <c r="E31" s="237">
        <v>203261</v>
      </c>
      <c r="F31" s="238">
        <v>-48.532398146506978</v>
      </c>
    </row>
    <row r="32" spans="1:7" ht="15.6" customHeight="1" x14ac:dyDescent="0.25">
      <c r="A32" s="236" t="s">
        <v>181</v>
      </c>
      <c r="B32" s="237">
        <v>78476</v>
      </c>
      <c r="C32" s="237">
        <v>56107</v>
      </c>
      <c r="D32" s="237">
        <v>312091</v>
      </c>
      <c r="E32" s="237">
        <v>299512</v>
      </c>
      <c r="F32" s="238">
        <v>-4.0305551906335069</v>
      </c>
    </row>
    <row r="33" spans="1:6" ht="15.6" customHeight="1" x14ac:dyDescent="0.25">
      <c r="A33" s="236" t="s">
        <v>182</v>
      </c>
      <c r="B33" s="237">
        <v>0</v>
      </c>
      <c r="C33" s="237">
        <v>0</v>
      </c>
      <c r="D33" s="237">
        <v>0</v>
      </c>
      <c r="E33" s="237">
        <v>0</v>
      </c>
      <c r="F33" s="238"/>
    </row>
    <row r="34" spans="1:6" ht="15.6" customHeight="1" x14ac:dyDescent="0.25">
      <c r="A34" s="236" t="s">
        <v>183</v>
      </c>
      <c r="B34" s="237">
        <v>61817</v>
      </c>
      <c r="C34" s="237">
        <v>0</v>
      </c>
      <c r="D34" s="237">
        <v>139275</v>
      </c>
      <c r="E34" s="237">
        <v>44003</v>
      </c>
      <c r="F34" s="238">
        <v>-68.405672231197272</v>
      </c>
    </row>
    <row r="35" spans="1:6" ht="15.6" customHeight="1" x14ac:dyDescent="0.25">
      <c r="A35" s="240" t="s">
        <v>158</v>
      </c>
      <c r="B35" s="241">
        <f>SUM(B7:B34)</f>
        <v>2310064</v>
      </c>
      <c r="C35" s="241">
        <f>SUM(C7:C34)</f>
        <v>1701985</v>
      </c>
      <c r="D35" s="241">
        <f>SUM(D7:D34)</f>
        <v>11199660</v>
      </c>
      <c r="E35" s="241">
        <f>SUM(E7:E34)</f>
        <v>10701949</v>
      </c>
      <c r="F35" s="242">
        <f>E35*100/D35-100</f>
        <v>-4.4439831209161724</v>
      </c>
    </row>
    <row r="36" spans="1:6" ht="15.6" customHeight="1" x14ac:dyDescent="0.25">
      <c r="A36" s="60" t="s">
        <v>187</v>
      </c>
    </row>
  </sheetData>
  <mergeCells count="3">
    <mergeCell ref="A5:A6"/>
    <mergeCell ref="B5:C5"/>
    <mergeCell ref="D5:F5"/>
  </mergeCells>
  <conditionalFormatting sqref="A7:F34">
    <cfRule type="expression" dxfId="3" priority="2">
      <formula>MOD(ROW(),2)=0</formula>
    </cfRule>
  </conditionalFormatting>
  <conditionalFormatting sqref="F7:F35">
    <cfRule type="expression" dxfId="2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393D20-226A-4108-8BFF-B1C57E8CDD23}">
  <sheetPr>
    <pageSetUpPr fitToPage="1"/>
  </sheetPr>
  <dimension ref="A1:N36"/>
  <sheetViews>
    <sheetView workbookViewId="0"/>
  </sheetViews>
  <sheetFormatPr baseColWidth="10" defaultColWidth="8.85546875" defaultRowHeight="15.6" customHeight="1" x14ac:dyDescent="0.2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14" ht="19.149999999999999" customHeight="1" x14ac:dyDescent="0.35">
      <c r="A1" s="46" t="s">
        <v>194</v>
      </c>
      <c r="E1" s="19"/>
      <c r="H1" s="18"/>
      <c r="I1" s="18"/>
      <c r="J1" s="18"/>
      <c r="K1" s="18"/>
      <c r="L1" s="18"/>
      <c r="M1" s="18"/>
    </row>
    <row r="2" spans="1:14" ht="15.6" customHeight="1" x14ac:dyDescent="0.3">
      <c r="H2" s="17"/>
      <c r="I2" s="17"/>
      <c r="J2" s="17"/>
      <c r="K2" s="17"/>
      <c r="L2" s="17"/>
      <c r="M2" s="17"/>
    </row>
    <row r="3" spans="1:14" ht="15.6" customHeight="1" x14ac:dyDescent="0.3">
      <c r="H3" s="17"/>
      <c r="I3" s="17"/>
      <c r="J3" s="17"/>
      <c r="K3" s="17"/>
      <c r="L3" s="17"/>
      <c r="M3" s="17"/>
    </row>
    <row r="4" spans="1:14" ht="15.6" customHeight="1" x14ac:dyDescent="0.25">
      <c r="A4" s="45" t="s">
        <v>53</v>
      </c>
    </row>
    <row r="5" spans="1:14" ht="15.6" customHeight="1" x14ac:dyDescent="0.25">
      <c r="A5" s="233" t="s">
        <v>1</v>
      </c>
      <c r="B5" s="234" t="s">
        <v>176</v>
      </c>
      <c r="C5" s="234"/>
      <c r="D5" s="234" t="s">
        <v>0</v>
      </c>
      <c r="E5" s="234"/>
      <c r="F5" s="234"/>
      <c r="N5" s="88" t="s">
        <v>185</v>
      </c>
    </row>
    <row r="6" spans="1:14" ht="15.6" customHeight="1" x14ac:dyDescent="0.25">
      <c r="A6" s="233"/>
      <c r="B6" s="235">
        <v>2023</v>
      </c>
      <c r="C6" s="235">
        <v>2024</v>
      </c>
      <c r="D6" s="235">
        <v>2023</v>
      </c>
      <c r="E6" s="235">
        <v>2024</v>
      </c>
      <c r="F6" s="168" t="s">
        <v>186</v>
      </c>
    </row>
    <row r="7" spans="1:14" ht="15.6" customHeight="1" x14ac:dyDescent="0.25">
      <c r="A7" s="236" t="s">
        <v>18</v>
      </c>
      <c r="B7" s="237">
        <v>4322</v>
      </c>
      <c r="C7" s="237">
        <v>7541</v>
      </c>
      <c r="D7" s="237">
        <v>120678</v>
      </c>
      <c r="E7" s="237">
        <v>65005</v>
      </c>
      <c r="F7" s="238">
        <v>-46.133512322047103</v>
      </c>
      <c r="G7" s="20"/>
    </row>
    <row r="8" spans="1:14" s="47" customFormat="1" ht="15.6" customHeight="1" x14ac:dyDescent="0.2">
      <c r="A8" s="236" t="s">
        <v>11</v>
      </c>
      <c r="B8" s="237">
        <v>2468</v>
      </c>
      <c r="C8" s="237">
        <v>6448</v>
      </c>
      <c r="D8" s="237">
        <v>26721</v>
      </c>
      <c r="E8" s="237">
        <v>32369</v>
      </c>
      <c r="F8" s="238">
        <v>21.136933497997831</v>
      </c>
    </row>
    <row r="9" spans="1:14" ht="15.6" customHeight="1" x14ac:dyDescent="0.25">
      <c r="A9" s="236" t="s">
        <v>8</v>
      </c>
      <c r="B9" s="237">
        <v>28868</v>
      </c>
      <c r="C9" s="237">
        <v>34133</v>
      </c>
      <c r="D9" s="237">
        <v>148606</v>
      </c>
      <c r="E9" s="237">
        <v>193937</v>
      </c>
      <c r="F9" s="238">
        <v>30.504151918495889</v>
      </c>
      <c r="G9" s="20"/>
    </row>
    <row r="10" spans="1:14" ht="15.6" customHeight="1" x14ac:dyDescent="0.25">
      <c r="A10" s="236" t="s">
        <v>10</v>
      </c>
      <c r="B10" s="237">
        <v>52835</v>
      </c>
      <c r="C10" s="237">
        <v>77221</v>
      </c>
      <c r="D10" s="237">
        <v>346236</v>
      </c>
      <c r="E10" s="237">
        <v>401523</v>
      </c>
      <c r="F10" s="238">
        <v>15.968010258898561</v>
      </c>
    </row>
    <row r="11" spans="1:14" ht="15.6" customHeight="1" x14ac:dyDescent="0.25">
      <c r="A11" s="236" t="s">
        <v>9</v>
      </c>
      <c r="B11" s="237">
        <v>394339</v>
      </c>
      <c r="C11" s="237">
        <v>394313</v>
      </c>
      <c r="D11" s="237">
        <v>2487257</v>
      </c>
      <c r="E11" s="237">
        <v>2507045</v>
      </c>
      <c r="F11" s="238">
        <v>0.79557520593971276</v>
      </c>
    </row>
    <row r="12" spans="1:14" ht="15.6" customHeight="1" x14ac:dyDescent="0.25">
      <c r="A12" s="236" t="s">
        <v>6</v>
      </c>
      <c r="B12" s="237">
        <v>19427</v>
      </c>
      <c r="C12" s="237">
        <v>29694</v>
      </c>
      <c r="D12" s="237">
        <v>101726</v>
      </c>
      <c r="E12" s="237">
        <v>137429</v>
      </c>
      <c r="F12" s="238">
        <v>35.097221949157529</v>
      </c>
    </row>
    <row r="13" spans="1:14" ht="15.6" customHeight="1" x14ac:dyDescent="0.25">
      <c r="A13" s="236" t="s">
        <v>175</v>
      </c>
      <c r="B13" s="237">
        <v>1051</v>
      </c>
      <c r="C13" s="237">
        <v>1333</v>
      </c>
      <c r="D13" s="237">
        <v>6977</v>
      </c>
      <c r="E13" s="237">
        <v>5602</v>
      </c>
      <c r="F13" s="238">
        <v>-19.707610720940242</v>
      </c>
    </row>
    <row r="14" spans="1:14" ht="15.6" customHeight="1" x14ac:dyDescent="0.25">
      <c r="A14" s="236" t="s">
        <v>153</v>
      </c>
      <c r="B14" s="237">
        <v>792028</v>
      </c>
      <c r="C14" s="237">
        <v>779992</v>
      </c>
      <c r="D14" s="237">
        <v>4585068</v>
      </c>
      <c r="E14" s="237">
        <v>4742584</v>
      </c>
      <c r="F14" s="238">
        <v>3.4354125173279901</v>
      </c>
    </row>
    <row r="15" spans="1:14" ht="15.6" customHeight="1" x14ac:dyDescent="0.25">
      <c r="A15" s="236" t="s">
        <v>150</v>
      </c>
      <c r="B15" s="237">
        <v>304032</v>
      </c>
      <c r="C15" s="237">
        <v>279821</v>
      </c>
      <c r="D15" s="237">
        <v>1720061</v>
      </c>
      <c r="E15" s="237">
        <v>1595595</v>
      </c>
      <c r="F15" s="238">
        <v>-7.2361387183361501</v>
      </c>
    </row>
    <row r="16" spans="1:14" ht="15.6" customHeight="1" x14ac:dyDescent="0.5">
      <c r="A16" s="236" t="s">
        <v>149</v>
      </c>
      <c r="B16" s="237">
        <v>24205</v>
      </c>
      <c r="C16" s="237">
        <v>26214</v>
      </c>
      <c r="D16" s="237">
        <v>140712</v>
      </c>
      <c r="E16" s="237">
        <v>188117</v>
      </c>
      <c r="F16" s="238">
        <v>33.689379725965097</v>
      </c>
      <c r="G16" s="15"/>
    </row>
    <row r="17" spans="1:8" ht="15.6" customHeight="1" x14ac:dyDescent="0.35">
      <c r="A17" s="236" t="s">
        <v>155</v>
      </c>
      <c r="B17" s="237">
        <v>66029</v>
      </c>
      <c r="C17" s="237">
        <v>70636</v>
      </c>
      <c r="D17" s="237">
        <v>435560</v>
      </c>
      <c r="E17" s="237">
        <v>353097</v>
      </c>
      <c r="F17" s="238">
        <v>-18.932638442464881</v>
      </c>
      <c r="G17" s="16"/>
    </row>
    <row r="18" spans="1:8" ht="15.6" customHeight="1" x14ac:dyDescent="0.25">
      <c r="A18" s="236" t="s">
        <v>152</v>
      </c>
      <c r="B18" s="237">
        <v>9</v>
      </c>
      <c r="C18" s="237">
        <v>0</v>
      </c>
      <c r="D18" s="237">
        <v>9</v>
      </c>
      <c r="E18" s="237">
        <v>0</v>
      </c>
      <c r="F18" s="238">
        <v>-100</v>
      </c>
    </row>
    <row r="19" spans="1:8" ht="15.6" customHeight="1" x14ac:dyDescent="0.25">
      <c r="A19" s="236" t="s">
        <v>148</v>
      </c>
      <c r="B19" s="237">
        <v>64729</v>
      </c>
      <c r="C19" s="237">
        <v>42967</v>
      </c>
      <c r="D19" s="237">
        <v>433750</v>
      </c>
      <c r="E19" s="237">
        <v>260298</v>
      </c>
      <c r="F19" s="238">
        <v>-39.988933717579251</v>
      </c>
      <c r="H19" s="248"/>
    </row>
    <row r="20" spans="1:8" ht="15.6" customHeight="1" x14ac:dyDescent="0.25">
      <c r="A20" s="236" t="s">
        <v>147</v>
      </c>
      <c r="B20" s="237">
        <v>71598</v>
      </c>
      <c r="C20" s="237">
        <v>73122</v>
      </c>
      <c r="D20" s="237">
        <v>394755</v>
      </c>
      <c r="E20" s="237">
        <v>477000</v>
      </c>
      <c r="F20" s="238">
        <v>20.83444161568568</v>
      </c>
    </row>
    <row r="21" spans="1:8" ht="15.6" customHeight="1" x14ac:dyDescent="0.25">
      <c r="A21" s="236" t="s">
        <v>154</v>
      </c>
      <c r="B21" s="237">
        <v>22755</v>
      </c>
      <c r="C21" s="237">
        <v>29323</v>
      </c>
      <c r="D21" s="237">
        <v>90841</v>
      </c>
      <c r="E21" s="237">
        <v>130264</v>
      </c>
      <c r="F21" s="238">
        <v>43.397804955911973</v>
      </c>
    </row>
    <row r="22" spans="1:8" ht="15.6" customHeight="1" x14ac:dyDescent="0.25">
      <c r="A22" s="236" t="s">
        <v>151</v>
      </c>
      <c r="B22" s="237">
        <v>29654</v>
      </c>
      <c r="C22" s="237">
        <v>18158</v>
      </c>
      <c r="D22" s="237">
        <v>188297</v>
      </c>
      <c r="E22" s="237">
        <v>113333</v>
      </c>
      <c r="F22" s="238">
        <v>-39.811574268310167</v>
      </c>
    </row>
    <row r="23" spans="1:8" ht="15.6" customHeight="1" x14ac:dyDescent="0.25">
      <c r="A23" s="236" t="s">
        <v>171</v>
      </c>
      <c r="B23" s="237">
        <v>16088</v>
      </c>
      <c r="C23" s="237">
        <v>13757</v>
      </c>
      <c r="D23" s="237">
        <v>70554</v>
      </c>
      <c r="E23" s="237">
        <v>76584</v>
      </c>
      <c r="F23" s="238">
        <v>8.5466451228845983</v>
      </c>
    </row>
    <row r="24" spans="1:8" ht="15.6" customHeight="1" x14ac:dyDescent="0.25">
      <c r="A24" s="236" t="s">
        <v>146</v>
      </c>
      <c r="B24" s="237">
        <v>51934</v>
      </c>
      <c r="C24" s="237">
        <v>56547</v>
      </c>
      <c r="D24" s="237">
        <v>298851</v>
      </c>
      <c r="E24" s="237">
        <v>320566</v>
      </c>
      <c r="F24" s="238">
        <v>7.2661627366145609</v>
      </c>
    </row>
    <row r="25" spans="1:8" ht="15.6" customHeight="1" x14ac:dyDescent="0.25">
      <c r="A25" s="236" t="s">
        <v>145</v>
      </c>
      <c r="B25" s="237">
        <v>0</v>
      </c>
      <c r="C25" s="237">
        <v>0</v>
      </c>
      <c r="D25" s="237">
        <v>0</v>
      </c>
      <c r="E25" s="237">
        <v>0</v>
      </c>
      <c r="F25" s="238"/>
    </row>
    <row r="26" spans="1:8" ht="15.6" customHeight="1" x14ac:dyDescent="0.25">
      <c r="A26" s="236" t="s">
        <v>157</v>
      </c>
      <c r="B26" s="237">
        <v>6705</v>
      </c>
      <c r="C26" s="237">
        <v>5789</v>
      </c>
      <c r="D26" s="237">
        <v>34716</v>
      </c>
      <c r="E26" s="237">
        <v>33579</v>
      </c>
      <c r="F26" s="238">
        <v>-3.2751469063256171</v>
      </c>
    </row>
    <row r="27" spans="1:8" ht="15.6" customHeight="1" x14ac:dyDescent="0.25">
      <c r="A27" s="236" t="s">
        <v>173</v>
      </c>
      <c r="B27" s="237">
        <v>115376</v>
      </c>
      <c r="C27" s="237">
        <v>95294</v>
      </c>
      <c r="D27" s="237">
        <v>558490</v>
      </c>
      <c r="E27" s="237">
        <v>531541</v>
      </c>
      <c r="F27" s="238">
        <v>-4.8253325932424929</v>
      </c>
    </row>
    <row r="28" spans="1:8" ht="15.6" customHeight="1" x14ac:dyDescent="0.25">
      <c r="A28" s="236" t="s">
        <v>177</v>
      </c>
      <c r="B28" s="237">
        <v>9099</v>
      </c>
      <c r="C28" s="237">
        <v>8745</v>
      </c>
      <c r="D28" s="237">
        <v>30753</v>
      </c>
      <c r="E28" s="237">
        <v>54650</v>
      </c>
      <c r="F28" s="238">
        <v>77.706240041621953</v>
      </c>
    </row>
    <row r="29" spans="1:8" ht="15.6" customHeight="1" x14ac:dyDescent="0.25">
      <c r="A29" s="236" t="s">
        <v>178</v>
      </c>
      <c r="B29" s="237">
        <v>123699</v>
      </c>
      <c r="C29" s="237">
        <v>135382</v>
      </c>
      <c r="D29" s="237">
        <v>722765</v>
      </c>
      <c r="E29" s="237">
        <v>781963</v>
      </c>
      <c r="F29" s="238">
        <v>8.1904906850774495</v>
      </c>
    </row>
    <row r="30" spans="1:8" ht="15.6" customHeight="1" x14ac:dyDescent="0.25">
      <c r="A30" s="236" t="s">
        <v>179</v>
      </c>
      <c r="B30" s="237">
        <v>26096</v>
      </c>
      <c r="C30" s="237">
        <v>29136</v>
      </c>
      <c r="D30" s="237">
        <v>101078</v>
      </c>
      <c r="E30" s="237">
        <v>114113</v>
      </c>
      <c r="F30" s="238">
        <v>12.895981321355791</v>
      </c>
    </row>
    <row r="31" spans="1:8" ht="15.6" customHeight="1" x14ac:dyDescent="0.25">
      <c r="A31" s="236" t="s">
        <v>180</v>
      </c>
      <c r="B31" s="237">
        <v>52310</v>
      </c>
      <c r="C31" s="237">
        <v>49158</v>
      </c>
      <c r="D31" s="237">
        <v>293451</v>
      </c>
      <c r="E31" s="237">
        <v>271979</v>
      </c>
      <c r="F31" s="238">
        <v>-7.3170648592098786</v>
      </c>
    </row>
    <row r="32" spans="1:8" ht="15.6" customHeight="1" x14ac:dyDescent="0.25">
      <c r="A32" s="236" t="s">
        <v>181</v>
      </c>
      <c r="B32" s="237">
        <v>1186143</v>
      </c>
      <c r="C32" s="237">
        <v>1154446</v>
      </c>
      <c r="D32" s="237">
        <v>6857303</v>
      </c>
      <c r="E32" s="237">
        <v>6901552</v>
      </c>
      <c r="F32" s="238">
        <v>0.64528284662351598</v>
      </c>
    </row>
    <row r="33" spans="1:6" ht="15.6" customHeight="1" x14ac:dyDescent="0.25">
      <c r="A33" s="236" t="s">
        <v>182</v>
      </c>
      <c r="B33" s="237">
        <v>168130</v>
      </c>
      <c r="C33" s="237">
        <v>186075</v>
      </c>
      <c r="D33" s="237">
        <v>927164</v>
      </c>
      <c r="E33" s="237">
        <v>989754</v>
      </c>
      <c r="F33" s="238">
        <v>6.7506935126903036</v>
      </c>
    </row>
    <row r="34" spans="1:6" ht="15.6" customHeight="1" x14ac:dyDescent="0.25">
      <c r="A34" s="236" t="s">
        <v>183</v>
      </c>
      <c r="B34" s="237">
        <v>16512</v>
      </c>
      <c r="C34" s="237">
        <v>18429</v>
      </c>
      <c r="D34" s="237">
        <v>115339</v>
      </c>
      <c r="E34" s="237">
        <v>127222</v>
      </c>
      <c r="F34" s="238">
        <v>10.302672990055401</v>
      </c>
    </row>
    <row r="35" spans="1:6" ht="15.6" customHeight="1" x14ac:dyDescent="0.25">
      <c r="A35" s="240" t="s">
        <v>158</v>
      </c>
      <c r="B35" s="241">
        <f>SUM(B7:B34)</f>
        <v>3650441</v>
      </c>
      <c r="C35" s="241">
        <f>SUM(C7:C34)</f>
        <v>3623674</v>
      </c>
      <c r="D35" s="241">
        <f>SUM(D7:D34)</f>
        <v>21237718</v>
      </c>
      <c r="E35" s="241">
        <f>SUM(E7:E34)</f>
        <v>21406701</v>
      </c>
      <c r="F35" s="242">
        <f>E35*100/D35-100</f>
        <v>0.79567399849645426</v>
      </c>
    </row>
    <row r="36" spans="1:6" ht="15.6" customHeight="1" x14ac:dyDescent="0.25">
      <c r="A36" s="60" t="s">
        <v>187</v>
      </c>
    </row>
  </sheetData>
  <mergeCells count="3">
    <mergeCell ref="A5:A6"/>
    <mergeCell ref="B5:C5"/>
    <mergeCell ref="D5:F5"/>
  </mergeCells>
  <conditionalFormatting sqref="A7:F34">
    <cfRule type="expression" dxfId="1" priority="2">
      <formula>MOD(ROW(),2)=0</formula>
    </cfRule>
  </conditionalFormatting>
  <conditionalFormatting sqref="F7:F35">
    <cfRule type="expression" dxfId="0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93BB79-98F8-4CB5-B938-E0162E760083}">
  <sheetPr codeName="Hoja1">
    <pageSetUpPr fitToPage="1"/>
  </sheetPr>
  <dimension ref="A1:K51"/>
  <sheetViews>
    <sheetView zoomScale="80" zoomScaleNormal="80" workbookViewId="0"/>
  </sheetViews>
  <sheetFormatPr baseColWidth="10" defaultColWidth="11.42578125" defaultRowHeight="15" x14ac:dyDescent="0.25"/>
  <cols>
    <col min="1" max="1" width="32.85546875" customWidth="1"/>
    <col min="2" max="2" width="18.7109375" customWidth="1"/>
    <col min="3" max="3" width="22.5703125" customWidth="1"/>
    <col min="4" max="5" width="15.42578125" customWidth="1"/>
    <col min="6" max="6" width="15.5703125" customWidth="1"/>
    <col min="7" max="10" width="15.42578125" customWidth="1"/>
    <col min="11" max="11" width="11.85546875" customWidth="1"/>
  </cols>
  <sheetData>
    <row r="1" spans="1:11" x14ac:dyDescent="0.25">
      <c r="A1" s="29"/>
      <c r="B1" s="30"/>
      <c r="C1" s="30"/>
      <c r="D1" s="31"/>
      <c r="E1" s="32"/>
      <c r="F1" s="31"/>
      <c r="H1" s="33"/>
      <c r="J1" s="33"/>
      <c r="K1" s="33"/>
    </row>
    <row r="2" spans="1:11" x14ac:dyDescent="0.25">
      <c r="A2" s="34"/>
      <c r="B2" s="31"/>
      <c r="C2" s="35"/>
      <c r="D2" s="31"/>
      <c r="E2" s="34"/>
      <c r="F2" s="31"/>
      <c r="G2" s="36"/>
      <c r="H2" s="31"/>
      <c r="I2" s="36"/>
      <c r="J2" s="31"/>
      <c r="K2" s="31"/>
    </row>
    <row r="3" spans="1:11" x14ac:dyDescent="0.25">
      <c r="A3" s="34"/>
      <c r="B3" s="30"/>
      <c r="C3" s="35"/>
      <c r="D3" s="31"/>
      <c r="E3" s="36"/>
      <c r="F3" s="31"/>
      <c r="G3" s="36"/>
      <c r="H3" s="31"/>
      <c r="I3" s="36"/>
      <c r="J3" s="31"/>
      <c r="K3" s="31"/>
    </row>
    <row r="4" spans="1:11" x14ac:dyDescent="0.25">
      <c r="A4" s="34"/>
      <c r="B4" s="31"/>
      <c r="C4" s="35"/>
      <c r="D4" s="33"/>
      <c r="E4" s="37"/>
      <c r="F4" s="31"/>
      <c r="G4" s="37"/>
      <c r="H4" s="33"/>
      <c r="I4" s="37"/>
      <c r="J4" s="33"/>
      <c r="K4" s="33"/>
    </row>
    <row r="5" spans="1:11" x14ac:dyDescent="0.25">
      <c r="A5" s="34"/>
      <c r="B5" s="31"/>
      <c r="C5" s="38"/>
      <c r="D5" s="31"/>
      <c r="E5" s="36"/>
      <c r="F5" s="31"/>
      <c r="G5" s="36"/>
      <c r="H5" s="31"/>
      <c r="I5" s="36"/>
      <c r="J5" s="31"/>
      <c r="K5" s="31"/>
    </row>
    <row r="6" spans="1:11" x14ac:dyDescent="0.25">
      <c r="A6" s="34"/>
      <c r="B6" s="31"/>
      <c r="C6" s="20"/>
      <c r="D6" s="31"/>
      <c r="E6" s="36"/>
      <c r="F6" s="31"/>
      <c r="G6" s="36"/>
      <c r="H6" s="31"/>
      <c r="I6" s="36"/>
      <c r="J6" s="31"/>
      <c r="K6" s="31"/>
    </row>
    <row r="7" spans="1:11" x14ac:dyDescent="0.25">
      <c r="A7" s="34"/>
      <c r="B7" s="31"/>
      <c r="C7" s="35"/>
      <c r="D7" s="31"/>
      <c r="E7" s="35"/>
      <c r="F7" s="31"/>
      <c r="G7" s="36"/>
      <c r="H7" s="31"/>
      <c r="I7" s="36"/>
      <c r="J7" s="31"/>
      <c r="K7" s="31"/>
    </row>
    <row r="8" spans="1:11" x14ac:dyDescent="0.25">
      <c r="A8" s="34"/>
      <c r="B8" s="31"/>
      <c r="C8" s="35"/>
      <c r="D8" s="33"/>
      <c r="E8" s="39"/>
      <c r="F8" s="31"/>
      <c r="G8" s="37"/>
      <c r="H8" s="33"/>
      <c r="I8" s="37"/>
      <c r="J8" s="33"/>
      <c r="K8" s="33"/>
    </row>
    <row r="9" spans="1:11" x14ac:dyDescent="0.25">
      <c r="A9" s="34"/>
      <c r="B9" s="31"/>
      <c r="C9" s="38"/>
      <c r="D9" s="31"/>
      <c r="E9" s="35"/>
      <c r="F9" s="31"/>
      <c r="G9" s="36"/>
      <c r="H9" s="31"/>
      <c r="I9" s="36"/>
      <c r="J9" s="31"/>
      <c r="K9" s="31"/>
    </row>
    <row r="10" spans="1:11" x14ac:dyDescent="0.25">
      <c r="A10" s="34"/>
      <c r="B10" s="31"/>
      <c r="C10" s="39"/>
      <c r="D10" s="33"/>
      <c r="E10" s="39"/>
      <c r="F10" s="31"/>
      <c r="G10" s="37"/>
      <c r="H10" s="33"/>
      <c r="I10" s="37"/>
      <c r="J10" s="33"/>
      <c r="K10" s="33"/>
    </row>
    <row r="11" spans="1:11" x14ac:dyDescent="0.25">
      <c r="A11" s="31"/>
      <c r="B11" s="31"/>
      <c r="C11" s="35"/>
      <c r="D11" s="31"/>
      <c r="E11" s="35"/>
      <c r="F11" s="31"/>
      <c r="G11" s="34"/>
      <c r="H11" s="31"/>
      <c r="I11" s="36"/>
      <c r="J11" s="31"/>
      <c r="K11" s="31"/>
    </row>
    <row r="12" spans="1:11" x14ac:dyDescent="0.25">
      <c r="A12" s="29"/>
      <c r="B12" s="30"/>
      <c r="C12" s="38"/>
      <c r="D12" s="30"/>
      <c r="E12" s="38"/>
      <c r="F12" s="30"/>
      <c r="G12" s="29"/>
      <c r="H12" s="30"/>
      <c r="I12" s="40"/>
      <c r="J12" s="30"/>
      <c r="K12" s="30"/>
    </row>
    <row r="13" spans="1:11" x14ac:dyDescent="0.25">
      <c r="A13" s="34"/>
      <c r="B13" s="31"/>
      <c r="C13" s="20"/>
      <c r="D13" s="41"/>
      <c r="E13" s="20"/>
      <c r="F13" s="31"/>
      <c r="G13" s="42"/>
      <c r="H13" s="41"/>
      <c r="J13" s="41"/>
      <c r="K13" s="41"/>
    </row>
    <row r="14" spans="1:11" x14ac:dyDescent="0.25">
      <c r="A14" s="34"/>
      <c r="B14" s="31"/>
      <c r="C14" s="35"/>
      <c r="D14" s="33"/>
      <c r="E14" s="39"/>
      <c r="F14" s="31"/>
      <c r="G14" s="32"/>
      <c r="H14" s="33"/>
      <c r="I14" s="37"/>
      <c r="J14" s="33"/>
      <c r="K14" s="33"/>
    </row>
    <row r="15" spans="1:11" x14ac:dyDescent="0.25">
      <c r="A15" s="34"/>
      <c r="B15" s="31"/>
      <c r="C15" s="35"/>
      <c r="D15" s="31"/>
      <c r="E15" s="35"/>
      <c r="F15" s="31"/>
      <c r="G15" s="34"/>
      <c r="H15" s="31"/>
      <c r="I15" s="36"/>
      <c r="J15" s="31"/>
      <c r="K15" s="31"/>
    </row>
    <row r="16" spans="1:11" x14ac:dyDescent="0.25">
      <c r="A16" s="34"/>
      <c r="B16" s="31"/>
      <c r="C16" s="38"/>
      <c r="D16" s="41"/>
      <c r="E16" s="20"/>
      <c r="F16" s="31"/>
      <c r="H16" s="41"/>
      <c r="J16" s="41"/>
      <c r="K16" s="41"/>
    </row>
    <row r="17" spans="1:11" x14ac:dyDescent="0.25">
      <c r="A17" s="34"/>
      <c r="B17" s="31"/>
      <c r="C17" s="35"/>
      <c r="D17" s="33"/>
      <c r="E17" s="39"/>
      <c r="F17" s="31"/>
      <c r="G17" s="37"/>
      <c r="H17" s="33"/>
      <c r="I17" s="37"/>
      <c r="J17" s="33"/>
      <c r="K17" s="33"/>
    </row>
    <row r="18" spans="1:11" x14ac:dyDescent="0.25">
      <c r="A18" s="34"/>
      <c r="B18" s="31"/>
      <c r="C18" s="35"/>
      <c r="D18" s="31"/>
      <c r="E18" s="31"/>
      <c r="F18" s="31"/>
      <c r="G18" s="36"/>
      <c r="H18" s="31"/>
      <c r="I18" s="36"/>
      <c r="J18" s="31"/>
      <c r="K18" s="31"/>
    </row>
    <row r="19" spans="1:11" x14ac:dyDescent="0.25">
      <c r="A19" s="34"/>
      <c r="B19" s="31"/>
      <c r="C19" s="35"/>
      <c r="D19" s="30"/>
      <c r="E19" s="30"/>
      <c r="F19" s="41"/>
      <c r="H19" s="41"/>
      <c r="J19" s="41"/>
      <c r="K19" s="41"/>
    </row>
    <row r="20" spans="1:11" x14ac:dyDescent="0.25">
      <c r="A20" s="34"/>
      <c r="B20" s="31"/>
      <c r="C20" s="35"/>
      <c r="D20" s="31"/>
      <c r="E20" s="35"/>
      <c r="F20" s="31"/>
      <c r="G20" s="36"/>
      <c r="H20" s="31"/>
      <c r="I20" s="36"/>
      <c r="J20" s="31"/>
      <c r="K20" s="31"/>
    </row>
    <row r="21" spans="1:11" x14ac:dyDescent="0.25">
      <c r="A21" s="34"/>
      <c r="B21" s="31"/>
      <c r="C21" s="40"/>
      <c r="D21" s="41"/>
      <c r="E21" s="20"/>
      <c r="F21" s="41"/>
      <c r="H21" s="41"/>
      <c r="J21" s="41"/>
      <c r="K21" s="41"/>
    </row>
    <row r="22" spans="1:11" x14ac:dyDescent="0.25">
      <c r="A22" s="34"/>
      <c r="B22" s="31"/>
      <c r="C22" s="35"/>
      <c r="D22" s="31"/>
      <c r="E22" s="35"/>
      <c r="F22" s="31"/>
      <c r="G22" s="36"/>
      <c r="H22" s="31"/>
      <c r="I22" s="36"/>
      <c r="J22" s="31"/>
      <c r="K22" s="31"/>
    </row>
    <row r="23" spans="1:11" x14ac:dyDescent="0.25">
      <c r="A23" s="34"/>
      <c r="B23" s="31"/>
      <c r="C23" s="35"/>
      <c r="D23" s="41"/>
      <c r="E23" s="20"/>
      <c r="F23" s="41"/>
      <c r="H23" s="41"/>
      <c r="J23" s="41"/>
      <c r="K23" s="41"/>
    </row>
    <row r="24" spans="1:11" x14ac:dyDescent="0.25">
      <c r="A24" s="34"/>
      <c r="B24" s="31"/>
      <c r="C24" s="35"/>
      <c r="D24" s="31"/>
      <c r="E24" s="35"/>
      <c r="F24" s="31"/>
      <c r="G24" s="36"/>
      <c r="H24" s="31"/>
      <c r="I24" s="36"/>
      <c r="J24" s="31"/>
      <c r="K24" s="31"/>
    </row>
    <row r="25" spans="1:11" x14ac:dyDescent="0.25">
      <c r="A25" s="34"/>
      <c r="B25" s="31"/>
      <c r="C25" s="35"/>
      <c r="D25" s="41"/>
      <c r="E25" s="20"/>
      <c r="F25" s="41"/>
      <c r="H25" s="41"/>
      <c r="J25" s="41"/>
      <c r="K25" s="41"/>
    </row>
    <row r="26" spans="1:11" x14ac:dyDescent="0.25">
      <c r="A26" s="34"/>
      <c r="B26" s="31"/>
      <c r="C26" s="40"/>
      <c r="D26" s="33"/>
      <c r="E26" s="39"/>
      <c r="F26" s="33"/>
      <c r="G26" s="37"/>
      <c r="H26" s="33"/>
      <c r="I26" s="37"/>
      <c r="J26" s="33"/>
      <c r="K26" s="33"/>
    </row>
    <row r="27" spans="1:11" x14ac:dyDescent="0.25">
      <c r="A27" s="34"/>
      <c r="B27" s="31"/>
      <c r="C27" s="39"/>
      <c r="D27" s="31"/>
      <c r="E27" s="35"/>
      <c r="F27" s="31"/>
      <c r="G27" s="36"/>
      <c r="H27" s="31"/>
      <c r="I27" s="36"/>
      <c r="J27" s="31"/>
      <c r="K27" s="31"/>
    </row>
    <row r="28" spans="1:11" ht="39" x14ac:dyDescent="0.7">
      <c r="A28" s="43" t="s">
        <v>169</v>
      </c>
      <c r="B28" s="31"/>
      <c r="C28" s="35"/>
      <c r="D28" s="33"/>
      <c r="E28" s="39"/>
      <c r="F28" s="33"/>
      <c r="G28" s="37"/>
      <c r="H28" s="33"/>
      <c r="I28" s="37"/>
      <c r="J28" s="33"/>
      <c r="K28" s="33"/>
    </row>
    <row r="29" spans="1:11" ht="17.25" x14ac:dyDescent="0.35">
      <c r="A29" s="44"/>
      <c r="B29" s="31"/>
      <c r="C29" s="35"/>
      <c r="D29" s="31"/>
      <c r="E29" s="35"/>
      <c r="F29" s="31"/>
      <c r="G29" s="34"/>
      <c r="H29" s="31"/>
      <c r="I29" s="36"/>
      <c r="J29" s="31"/>
      <c r="K29" s="31"/>
    </row>
    <row r="30" spans="1:11" x14ac:dyDescent="0.25">
      <c r="A30" s="34"/>
      <c r="B30" s="31"/>
      <c r="C30" s="38"/>
      <c r="D30" s="30"/>
      <c r="E30" s="38"/>
      <c r="F30" s="30"/>
      <c r="G30" s="29"/>
      <c r="H30" s="30"/>
      <c r="I30" s="40"/>
      <c r="J30" s="30"/>
      <c r="K30" s="30"/>
    </row>
    <row r="31" spans="1:11" x14ac:dyDescent="0.25">
      <c r="A31" s="34"/>
      <c r="B31" s="31"/>
      <c r="C31" s="35"/>
      <c r="D31" s="41"/>
      <c r="E31" s="20"/>
      <c r="F31" s="41"/>
      <c r="G31" s="42"/>
      <c r="H31" s="41"/>
      <c r="J31" s="41"/>
      <c r="K31" s="41"/>
    </row>
    <row r="32" spans="1:11" x14ac:dyDescent="0.25">
      <c r="A32" s="34"/>
      <c r="B32" s="31"/>
      <c r="C32" s="40"/>
      <c r="D32" s="33"/>
      <c r="E32" s="39"/>
      <c r="F32" s="33"/>
      <c r="G32" s="32"/>
      <c r="H32" s="33"/>
      <c r="I32" s="37"/>
      <c r="J32" s="33"/>
      <c r="K32" s="33"/>
    </row>
    <row r="33" spans="1:11" x14ac:dyDescent="0.25">
      <c r="A33" s="34"/>
      <c r="B33" s="31"/>
      <c r="C33" s="39"/>
      <c r="D33" s="31"/>
      <c r="E33" s="35"/>
      <c r="F33" s="31"/>
      <c r="G33" s="34"/>
      <c r="H33" s="31"/>
      <c r="I33" s="36"/>
      <c r="J33" s="31"/>
      <c r="K33" s="31"/>
    </row>
    <row r="34" spans="1:11" x14ac:dyDescent="0.25">
      <c r="A34" s="34"/>
      <c r="B34" s="31"/>
      <c r="C34" s="35"/>
      <c r="D34" s="31"/>
      <c r="E34" s="35"/>
      <c r="F34" s="31"/>
      <c r="G34" s="34"/>
      <c r="H34" s="31"/>
      <c r="I34" s="36"/>
      <c r="J34" s="31"/>
      <c r="K34" s="31"/>
    </row>
    <row r="35" spans="1:11" x14ac:dyDescent="0.25">
      <c r="A35" s="34"/>
      <c r="B35" s="31"/>
      <c r="D35" s="30"/>
      <c r="E35" s="38"/>
      <c r="F35" s="30"/>
      <c r="G35" s="29"/>
      <c r="H35" s="30"/>
      <c r="I35" s="40"/>
      <c r="J35" s="30"/>
      <c r="K35" s="30"/>
    </row>
    <row r="36" spans="1:11" x14ac:dyDescent="0.25">
      <c r="A36" s="34"/>
      <c r="B36" s="31"/>
      <c r="C36" s="35"/>
      <c r="D36" s="30"/>
      <c r="E36" s="38"/>
      <c r="F36" s="31"/>
      <c r="G36" s="34"/>
      <c r="H36" s="31"/>
      <c r="I36" s="34"/>
      <c r="J36" s="31"/>
      <c r="K36" s="31"/>
    </row>
    <row r="37" spans="1:11" x14ac:dyDescent="0.25">
      <c r="A37" s="34"/>
      <c r="B37" s="31"/>
      <c r="C37" s="35"/>
      <c r="D37" s="30"/>
      <c r="E37" s="38"/>
      <c r="F37" s="30"/>
      <c r="G37" s="29"/>
      <c r="H37" s="41"/>
      <c r="I37" s="42"/>
      <c r="J37" s="41"/>
      <c r="K37" s="41"/>
    </row>
    <row r="38" spans="1:11" x14ac:dyDescent="0.25">
      <c r="A38" s="34"/>
      <c r="B38" s="31"/>
      <c r="C38" s="20"/>
      <c r="D38" s="41"/>
      <c r="E38" s="20"/>
      <c r="F38" s="41"/>
      <c r="G38" s="42"/>
      <c r="H38" s="33"/>
      <c r="I38" s="31"/>
      <c r="J38" s="31"/>
      <c r="K38" s="31"/>
    </row>
    <row r="39" spans="1:11" x14ac:dyDescent="0.25">
      <c r="A39" s="34"/>
      <c r="B39" s="31"/>
      <c r="C39" s="31"/>
      <c r="D39" s="33"/>
      <c r="E39" s="31"/>
      <c r="F39" s="31"/>
      <c r="G39" s="34"/>
      <c r="H39" s="31"/>
      <c r="I39" s="40"/>
      <c r="J39" s="30"/>
      <c r="K39" s="30"/>
    </row>
    <row r="40" spans="1:11" x14ac:dyDescent="0.25">
      <c r="A40" s="34"/>
      <c r="B40" s="31"/>
      <c r="C40" s="31"/>
      <c r="D40" s="31"/>
      <c r="E40" s="30"/>
      <c r="F40" s="30"/>
      <c r="G40" s="29"/>
      <c r="H40" s="41"/>
      <c r="J40" s="41"/>
      <c r="K40" s="41"/>
    </row>
    <row r="41" spans="1:11" x14ac:dyDescent="0.25">
      <c r="A41" s="34"/>
      <c r="B41" s="31"/>
      <c r="C41" s="41"/>
      <c r="D41" s="30"/>
      <c r="F41" s="41"/>
      <c r="G41" s="42"/>
      <c r="H41" s="31"/>
      <c r="I41" s="36"/>
      <c r="J41" s="31"/>
      <c r="K41" s="31"/>
    </row>
    <row r="42" spans="1:11" x14ac:dyDescent="0.25">
      <c r="A42" s="34"/>
      <c r="B42" s="31"/>
      <c r="C42" s="31"/>
      <c r="D42" s="31"/>
      <c r="E42" s="35"/>
      <c r="F42" s="31"/>
      <c r="G42" s="34"/>
      <c r="H42" s="31"/>
      <c r="I42" s="36"/>
      <c r="J42" s="31"/>
      <c r="K42" s="31"/>
    </row>
    <row r="43" spans="1:11" x14ac:dyDescent="0.25">
      <c r="A43" s="29"/>
      <c r="B43" s="31"/>
      <c r="C43" s="33"/>
      <c r="D43" s="39"/>
      <c r="E43" s="41"/>
      <c r="F43" s="41"/>
      <c r="G43" s="34"/>
      <c r="H43" s="31"/>
      <c r="I43" s="36"/>
      <c r="J43" s="31"/>
      <c r="K43" s="31"/>
    </row>
    <row r="44" spans="1:11" x14ac:dyDescent="0.25">
      <c r="A44" s="34"/>
      <c r="B44" s="31"/>
      <c r="C44" s="31"/>
      <c r="D44" s="35"/>
      <c r="E44" s="31"/>
      <c r="F44" s="31"/>
      <c r="G44" s="29"/>
      <c r="H44" s="30"/>
      <c r="I44" s="40"/>
      <c r="J44" s="30"/>
      <c r="K44" s="30"/>
    </row>
    <row r="45" spans="1:11" x14ac:dyDescent="0.25">
      <c r="A45" s="34"/>
      <c r="B45" s="31"/>
      <c r="C45" s="30"/>
      <c r="D45" s="38"/>
      <c r="E45" s="30"/>
      <c r="F45" s="30"/>
      <c r="G45" s="29"/>
      <c r="H45" s="31"/>
      <c r="I45" s="31"/>
      <c r="J45" s="31"/>
      <c r="K45" s="31"/>
    </row>
    <row r="46" spans="1:11" x14ac:dyDescent="0.25">
      <c r="A46" s="32"/>
      <c r="B46" s="33"/>
      <c r="C46" s="33"/>
      <c r="D46" s="39"/>
      <c r="E46" s="33"/>
      <c r="F46" s="33"/>
      <c r="G46" s="32"/>
      <c r="H46" s="33"/>
      <c r="I46" s="37"/>
      <c r="J46" s="33"/>
      <c r="K46" s="33"/>
    </row>
    <row r="47" spans="1:11" x14ac:dyDescent="0.25">
      <c r="A47" s="31"/>
      <c r="B47" s="31"/>
      <c r="C47" s="31"/>
      <c r="D47" s="35"/>
      <c r="E47" s="31"/>
      <c r="F47" s="31"/>
      <c r="G47" s="36"/>
      <c r="H47" s="31"/>
      <c r="I47" s="36"/>
      <c r="J47" s="31"/>
      <c r="K47" s="31"/>
    </row>
    <row r="48" spans="1:11" x14ac:dyDescent="0.25">
      <c r="A48" s="249"/>
      <c r="B48" s="250"/>
      <c r="C48" s="250"/>
      <c r="D48" s="39"/>
      <c r="E48" s="33"/>
      <c r="F48" s="33"/>
      <c r="G48" s="250"/>
      <c r="H48" s="250"/>
      <c r="I48" s="250"/>
      <c r="J48" s="250"/>
      <c r="K48" s="250"/>
    </row>
    <row r="51" spans="8:8" x14ac:dyDescent="0.25">
      <c r="H51" s="165"/>
    </row>
  </sheetData>
  <pageMargins left="0.62992125984252001" right="0.23622047244094499" top="0.47244094488188998" bottom="0.196850393700787" header="0.31496062992126" footer="0.15748031496063"/>
  <pageSetup paperSize="9" scale="71" orientation="landscape" horizontalDpi="1200" verticalDpi="1200" r:id="rId1"/>
  <drawing r:id="rId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9BE239-1105-45DE-82FD-A042AA4772DE}">
  <sheetPr codeName="Hoja4">
    <pageSetUpPr fitToPage="1"/>
  </sheetPr>
  <dimension ref="A1:AS68"/>
  <sheetViews>
    <sheetView showGridLines="0" zoomScale="70" zoomScaleNormal="70" zoomScalePageLayoutView="60" workbookViewId="0"/>
  </sheetViews>
  <sheetFormatPr baseColWidth="10" defaultColWidth="11.42578125" defaultRowHeight="15" customHeight="1" x14ac:dyDescent="0.2"/>
  <cols>
    <col min="1" max="1" width="3.7109375" style="165" customWidth="1"/>
    <col min="2" max="8" width="11.5703125" style="165" customWidth="1"/>
    <col min="9" max="9" width="3.7109375" style="165" customWidth="1"/>
    <col min="10" max="16" width="11.5703125" style="165" customWidth="1"/>
    <col min="17" max="17" width="3.7109375" style="165" customWidth="1"/>
    <col min="18" max="24" width="11.5703125" style="165" customWidth="1"/>
    <col min="25" max="25" width="11.42578125" style="253"/>
    <col min="26" max="45" width="12.85546875" style="253" customWidth="1"/>
    <col min="46" max="63" width="12.85546875" style="165" customWidth="1"/>
    <col min="64" max="16384" width="11.42578125" style="165"/>
  </cols>
  <sheetData>
    <row r="1" spans="1:42" ht="26.25" x14ac:dyDescent="0.25">
      <c r="B1" s="251" t="s">
        <v>195</v>
      </c>
      <c r="C1" s="252"/>
      <c r="D1" s="252"/>
      <c r="E1" s="252"/>
      <c r="F1" s="252"/>
      <c r="G1" s="252"/>
      <c r="H1" s="252"/>
      <c r="J1" s="46"/>
      <c r="K1" s="46"/>
      <c r="L1" s="46"/>
      <c r="M1" s="46"/>
      <c r="N1" s="46"/>
      <c r="O1" s="46"/>
      <c r="P1" s="46"/>
      <c r="Q1" s="46"/>
      <c r="R1" s="46"/>
      <c r="S1" s="46"/>
      <c r="T1" s="252"/>
      <c r="U1" s="252"/>
      <c r="V1" s="252"/>
      <c r="W1" s="252"/>
      <c r="X1" s="252"/>
      <c r="Z1" s="253" t="s">
        <v>196</v>
      </c>
      <c r="AB1" s="53"/>
      <c r="AC1" s="254"/>
      <c r="AD1" s="53"/>
      <c r="AE1" s="53"/>
      <c r="AF1" s="254"/>
      <c r="AG1" s="53"/>
      <c r="AH1" s="53"/>
      <c r="AI1" s="254"/>
      <c r="AJ1" s="53"/>
      <c r="AK1" s="53"/>
      <c r="AL1" s="53"/>
      <c r="AM1" s="53"/>
      <c r="AN1" s="53"/>
      <c r="AO1" s="53"/>
    </row>
    <row r="2" spans="1:42" ht="15" customHeight="1" x14ac:dyDescent="0.3">
      <c r="A2" s="255"/>
      <c r="B2" s="252"/>
      <c r="C2" s="252"/>
      <c r="D2" s="252"/>
      <c r="E2" s="252"/>
      <c r="F2" s="252"/>
      <c r="G2" s="252"/>
      <c r="H2" s="252"/>
      <c r="J2" s="255"/>
      <c r="K2" s="255"/>
      <c r="L2" s="255"/>
      <c r="M2" s="255"/>
      <c r="N2" s="255"/>
      <c r="O2" s="255"/>
      <c r="P2" s="255"/>
      <c r="Q2" s="255"/>
      <c r="R2" s="255"/>
      <c r="S2" s="255"/>
      <c r="T2" s="252"/>
      <c r="U2" s="252"/>
      <c r="V2" s="252"/>
      <c r="W2" s="252"/>
      <c r="X2" s="252"/>
      <c r="Z2" s="253" t="s">
        <v>197</v>
      </c>
    </row>
    <row r="3" spans="1:42" ht="15" customHeight="1" x14ac:dyDescent="0.2">
      <c r="A3" s="252"/>
      <c r="B3" s="252"/>
      <c r="C3" s="252"/>
      <c r="D3" s="252"/>
      <c r="E3" s="252"/>
      <c r="F3" s="252"/>
      <c r="G3" s="252"/>
      <c r="H3" s="252"/>
      <c r="I3" s="252"/>
      <c r="J3" s="252"/>
      <c r="K3" s="252"/>
      <c r="L3" s="252"/>
      <c r="M3" s="252"/>
      <c r="N3" s="252"/>
      <c r="O3" s="252"/>
      <c r="P3" s="252"/>
      <c r="Q3" s="252"/>
      <c r="R3" s="252"/>
      <c r="S3" s="252"/>
      <c r="T3" s="252"/>
      <c r="U3" s="252"/>
      <c r="V3" s="252"/>
      <c r="W3" s="252"/>
      <c r="X3" s="252"/>
      <c r="Z3" s="253" t="s">
        <v>198</v>
      </c>
    </row>
    <row r="4" spans="1:42" ht="15" customHeight="1" x14ac:dyDescent="0.2">
      <c r="A4" s="252"/>
      <c r="B4" s="252"/>
      <c r="C4" s="252"/>
      <c r="D4" s="252"/>
      <c r="E4" s="252"/>
      <c r="F4" s="252"/>
      <c r="G4" s="252"/>
      <c r="H4" s="252"/>
      <c r="I4" s="252"/>
      <c r="J4" s="252"/>
      <c r="K4" s="252"/>
      <c r="L4" s="252"/>
      <c r="M4" s="252"/>
      <c r="N4" s="252"/>
      <c r="O4" s="252"/>
      <c r="P4" s="252"/>
      <c r="Q4" s="252"/>
      <c r="R4" s="252"/>
      <c r="S4" s="252"/>
      <c r="T4" s="252"/>
      <c r="U4" s="252"/>
      <c r="V4" s="252"/>
      <c r="W4" s="252"/>
      <c r="X4" s="252"/>
    </row>
    <row r="5" spans="1:42" ht="15" customHeight="1" x14ac:dyDescent="0.2">
      <c r="A5" s="252"/>
      <c r="B5" s="252"/>
      <c r="C5" s="252"/>
      <c r="D5" s="252"/>
      <c r="E5" s="252"/>
      <c r="F5" s="252"/>
      <c r="G5" s="252"/>
      <c r="H5" s="252"/>
      <c r="I5" s="252"/>
      <c r="J5" s="252"/>
      <c r="K5" s="252"/>
      <c r="L5" s="252"/>
      <c r="M5" s="252"/>
      <c r="N5" s="252"/>
      <c r="O5" s="252"/>
      <c r="P5" s="252"/>
      <c r="Q5" s="252"/>
      <c r="R5" s="252"/>
      <c r="S5" s="252"/>
      <c r="T5" s="252"/>
      <c r="U5" s="252"/>
      <c r="V5" s="252"/>
      <c r="W5" s="252"/>
      <c r="X5" s="252"/>
    </row>
    <row r="6" spans="1:42" ht="15" customHeight="1" x14ac:dyDescent="0.25">
      <c r="A6" s="252"/>
      <c r="B6" s="252"/>
      <c r="C6" s="252"/>
      <c r="D6" s="252"/>
      <c r="E6" s="252"/>
      <c r="F6" s="252"/>
      <c r="G6" s="252"/>
      <c r="H6" s="252"/>
      <c r="I6" s="252"/>
      <c r="J6" s="252"/>
      <c r="K6" s="252"/>
      <c r="L6" s="252"/>
      <c r="M6" s="252"/>
      <c r="N6" s="252"/>
      <c r="O6" s="252"/>
      <c r="P6" s="252"/>
      <c r="Q6" s="252"/>
      <c r="R6" s="252"/>
      <c r="S6" s="252"/>
      <c r="T6" s="252"/>
      <c r="U6" s="252"/>
      <c r="V6" s="252"/>
      <c r="W6" s="252"/>
      <c r="X6" s="256" t="s">
        <v>172</v>
      </c>
      <c r="Z6" s="257" t="s">
        <v>199</v>
      </c>
      <c r="AA6" s="257"/>
      <c r="AF6" s="257" t="s">
        <v>200</v>
      </c>
      <c r="AG6" s="257"/>
      <c r="AL6" s="257" t="s">
        <v>201</v>
      </c>
      <c r="AM6" s="257"/>
    </row>
    <row r="7" spans="1:42" ht="15" customHeight="1" x14ac:dyDescent="0.25">
      <c r="A7" s="252"/>
      <c r="B7" s="252"/>
      <c r="C7" s="252"/>
      <c r="D7" s="252"/>
      <c r="E7" s="252"/>
      <c r="F7" s="252"/>
      <c r="G7" s="252"/>
      <c r="H7" s="252"/>
      <c r="I7" s="252"/>
      <c r="J7" s="252"/>
      <c r="K7" s="252"/>
      <c r="L7" s="252"/>
      <c r="M7" s="252"/>
      <c r="N7" s="252"/>
      <c r="O7" s="252"/>
      <c r="P7" s="252"/>
      <c r="Q7" s="252"/>
      <c r="R7" s="252"/>
      <c r="S7" s="252"/>
      <c r="T7" s="252"/>
      <c r="U7" s="252"/>
      <c r="V7" s="252"/>
      <c r="W7" s="252"/>
      <c r="X7" s="252"/>
      <c r="AA7" s="258">
        <v>2019</v>
      </c>
      <c r="AB7" s="258">
        <v>2020</v>
      </c>
      <c r="AC7" s="258">
        <v>2021</v>
      </c>
      <c r="AD7" s="258">
        <v>2022</v>
      </c>
      <c r="AG7" s="258">
        <v>2019</v>
      </c>
      <c r="AH7" s="258">
        <v>2020</v>
      </c>
      <c r="AI7" s="258">
        <v>2021</v>
      </c>
      <c r="AJ7" s="258">
        <v>2022</v>
      </c>
      <c r="AM7" s="258">
        <v>2019</v>
      </c>
      <c r="AN7" s="258">
        <v>2020</v>
      </c>
      <c r="AO7" s="258">
        <v>2021</v>
      </c>
      <c r="AP7" s="258">
        <v>2022</v>
      </c>
    </row>
    <row r="8" spans="1:42" ht="15" customHeight="1" x14ac:dyDescent="0.2">
      <c r="A8" s="252"/>
      <c r="B8" s="252"/>
      <c r="C8" s="252"/>
      <c r="D8" s="252"/>
      <c r="E8" s="252"/>
      <c r="F8" s="252"/>
      <c r="G8" s="252"/>
      <c r="H8" s="252"/>
      <c r="I8" s="252"/>
      <c r="J8" s="252"/>
      <c r="K8" s="252"/>
      <c r="L8" s="252"/>
      <c r="M8" s="252"/>
      <c r="N8" s="252"/>
      <c r="O8" s="252"/>
      <c r="P8" s="252"/>
      <c r="Q8" s="252"/>
      <c r="R8" s="252"/>
      <c r="S8" s="252"/>
      <c r="T8" s="252"/>
      <c r="U8" s="252"/>
      <c r="V8" s="252"/>
      <c r="W8" s="252"/>
      <c r="X8" s="252"/>
      <c r="Z8" s="253" t="s">
        <v>202</v>
      </c>
      <c r="AA8" s="259">
        <v>46820440</v>
      </c>
      <c r="AB8" s="259">
        <v>45800165</v>
      </c>
      <c r="AC8" s="259">
        <v>42493337</v>
      </c>
      <c r="AD8" s="259">
        <v>46756593</v>
      </c>
      <c r="AF8" s="253" t="s">
        <v>202</v>
      </c>
      <c r="AG8" s="259">
        <v>15006507</v>
      </c>
      <c r="AH8" s="259">
        <v>16073289</v>
      </c>
      <c r="AI8" s="259">
        <v>13213428</v>
      </c>
      <c r="AJ8" s="259">
        <v>15176514</v>
      </c>
      <c r="AL8" s="253" t="s">
        <v>202</v>
      </c>
      <c r="AM8" s="259">
        <v>9115628</v>
      </c>
      <c r="AN8" s="259">
        <v>7108259</v>
      </c>
      <c r="AO8" s="259">
        <v>6476535</v>
      </c>
      <c r="AP8" s="259">
        <v>8185760</v>
      </c>
    </row>
    <row r="9" spans="1:42" ht="15" customHeight="1" x14ac:dyDescent="0.2">
      <c r="A9" s="252"/>
      <c r="B9" s="252"/>
      <c r="C9" s="252"/>
      <c r="D9" s="252"/>
      <c r="E9" s="252"/>
      <c r="F9" s="252"/>
      <c r="G9" s="252"/>
      <c r="H9" s="252"/>
      <c r="I9" s="252"/>
      <c r="J9" s="252"/>
      <c r="K9" s="252"/>
      <c r="L9" s="252"/>
      <c r="M9" s="252"/>
      <c r="N9" s="252"/>
      <c r="O9" s="252"/>
      <c r="P9" s="252"/>
      <c r="Q9" s="252"/>
      <c r="R9" s="252"/>
      <c r="S9" s="252"/>
      <c r="T9" s="252"/>
      <c r="U9" s="252"/>
      <c r="V9" s="252"/>
      <c r="W9" s="252"/>
      <c r="X9" s="252"/>
      <c r="Z9" s="253" t="s">
        <v>203</v>
      </c>
      <c r="AA9" s="259">
        <v>44583561</v>
      </c>
      <c r="AB9" s="259">
        <v>43109659</v>
      </c>
      <c r="AC9" s="259">
        <v>40489010</v>
      </c>
      <c r="AD9" s="259">
        <v>43967035</v>
      </c>
      <c r="AF9" s="253" t="s">
        <v>203</v>
      </c>
      <c r="AG9" s="259">
        <v>14348549</v>
      </c>
      <c r="AH9" s="259">
        <v>14002412</v>
      </c>
      <c r="AI9" s="259">
        <v>12145827</v>
      </c>
      <c r="AJ9" s="259">
        <v>13961403</v>
      </c>
      <c r="AL9" s="253" t="s">
        <v>203</v>
      </c>
      <c r="AM9" s="259">
        <v>7843248</v>
      </c>
      <c r="AN9" s="259">
        <v>6425079</v>
      </c>
      <c r="AO9" s="259">
        <v>6094779</v>
      </c>
      <c r="AP9" s="259">
        <v>7406116</v>
      </c>
    </row>
    <row r="10" spans="1:42" ht="15" customHeight="1" x14ac:dyDescent="0.2">
      <c r="A10" s="252"/>
      <c r="B10" s="252"/>
      <c r="C10" s="252"/>
      <c r="D10" s="252"/>
      <c r="E10" s="252"/>
      <c r="F10" s="252"/>
      <c r="G10" s="252"/>
      <c r="H10" s="252"/>
      <c r="I10" s="252"/>
      <c r="J10" s="252"/>
      <c r="K10" s="252"/>
      <c r="L10" s="252"/>
      <c r="M10" s="252"/>
      <c r="N10" s="252"/>
      <c r="O10" s="252"/>
      <c r="P10" s="252"/>
      <c r="Q10" s="252"/>
      <c r="R10" s="252"/>
      <c r="S10" s="252"/>
      <c r="T10" s="252"/>
      <c r="U10" s="252"/>
      <c r="V10" s="252"/>
      <c r="W10" s="252"/>
      <c r="X10" s="252"/>
      <c r="Z10" s="253" t="s">
        <v>204</v>
      </c>
      <c r="AA10" s="259">
        <v>48353601</v>
      </c>
      <c r="AB10" s="259">
        <v>44303648</v>
      </c>
      <c r="AC10" s="259">
        <v>46455313</v>
      </c>
      <c r="AD10" s="259">
        <v>45981761</v>
      </c>
      <c r="AF10" s="253" t="s">
        <v>204</v>
      </c>
      <c r="AG10" s="259">
        <v>15951378</v>
      </c>
      <c r="AH10" s="259">
        <v>14965286</v>
      </c>
      <c r="AI10" s="259">
        <v>14413642</v>
      </c>
      <c r="AJ10" s="259">
        <v>15107748</v>
      </c>
      <c r="AL10" s="253" t="s">
        <v>204</v>
      </c>
      <c r="AM10" s="259">
        <v>7398685</v>
      </c>
      <c r="AN10" s="259">
        <v>6499455</v>
      </c>
      <c r="AO10" s="259">
        <v>7109023</v>
      </c>
      <c r="AP10" s="259">
        <v>6819146</v>
      </c>
    </row>
    <row r="11" spans="1:42" ht="15" customHeight="1" x14ac:dyDescent="0.2">
      <c r="A11" s="252"/>
      <c r="B11" s="252"/>
      <c r="C11" s="252"/>
      <c r="D11" s="252"/>
      <c r="E11" s="252"/>
      <c r="F11" s="252"/>
      <c r="G11" s="252"/>
      <c r="H11" s="252"/>
      <c r="I11" s="252"/>
      <c r="J11" s="252"/>
      <c r="K11" s="252"/>
      <c r="L11" s="252"/>
      <c r="M11" s="252"/>
      <c r="N11" s="252"/>
      <c r="O11" s="252"/>
      <c r="P11" s="252"/>
      <c r="Q11" s="252"/>
      <c r="R11" s="252"/>
      <c r="S11" s="252"/>
      <c r="T11" s="252"/>
      <c r="U11" s="252"/>
      <c r="V11" s="252"/>
      <c r="W11" s="252"/>
      <c r="X11" s="252"/>
      <c r="Z11" s="253" t="s">
        <v>205</v>
      </c>
      <c r="AA11" s="259">
        <v>46400443</v>
      </c>
      <c r="AB11" s="259">
        <v>41795682</v>
      </c>
      <c r="AC11" s="259">
        <v>45471169</v>
      </c>
      <c r="AD11" s="259">
        <v>48522626</v>
      </c>
      <c r="AF11" s="253" t="s">
        <v>205</v>
      </c>
      <c r="AG11" s="259">
        <v>14553222</v>
      </c>
      <c r="AH11" s="259">
        <v>15115366</v>
      </c>
      <c r="AI11" s="259">
        <v>13408185</v>
      </c>
      <c r="AJ11" s="259">
        <v>15751949</v>
      </c>
      <c r="AL11" s="253" t="s">
        <v>205</v>
      </c>
      <c r="AM11" s="259">
        <v>6775183</v>
      </c>
      <c r="AN11" s="259">
        <v>6003312</v>
      </c>
      <c r="AO11" s="259">
        <v>7240918</v>
      </c>
      <c r="AP11" s="259">
        <v>7881967</v>
      </c>
    </row>
    <row r="12" spans="1:42" ht="15" customHeight="1" x14ac:dyDescent="0.2">
      <c r="A12" s="252"/>
      <c r="B12" s="252"/>
      <c r="C12" s="252"/>
      <c r="D12" s="252"/>
      <c r="E12" s="252"/>
      <c r="F12" s="252"/>
      <c r="G12" s="252"/>
      <c r="H12" s="252"/>
      <c r="I12" s="252"/>
      <c r="J12" s="252"/>
      <c r="K12" s="252"/>
      <c r="L12" s="252"/>
      <c r="M12" s="252"/>
      <c r="N12" s="252"/>
      <c r="O12" s="252"/>
      <c r="P12" s="252"/>
      <c r="Q12" s="252"/>
      <c r="R12" s="252"/>
      <c r="S12" s="252"/>
      <c r="T12" s="252"/>
      <c r="U12" s="252"/>
      <c r="V12" s="252"/>
      <c r="W12" s="252"/>
      <c r="X12" s="252"/>
      <c r="Z12" s="253" t="s">
        <v>206</v>
      </c>
      <c r="AA12" s="259">
        <v>51071331</v>
      </c>
      <c r="AB12" s="259">
        <v>38167109</v>
      </c>
      <c r="AC12" s="259">
        <v>45495539</v>
      </c>
      <c r="AD12" s="259">
        <v>51334993</v>
      </c>
      <c r="AF12" s="253" t="s">
        <v>206</v>
      </c>
      <c r="AG12" s="259">
        <v>17078651</v>
      </c>
      <c r="AH12" s="259">
        <v>13043138</v>
      </c>
      <c r="AI12" s="259">
        <v>14380272</v>
      </c>
      <c r="AJ12" s="259">
        <v>16007624</v>
      </c>
      <c r="AL12" s="253" t="s">
        <v>206</v>
      </c>
      <c r="AM12" s="259">
        <v>7434110</v>
      </c>
      <c r="AN12" s="259">
        <v>4900444</v>
      </c>
      <c r="AO12" s="259">
        <v>6778350</v>
      </c>
      <c r="AP12" s="259">
        <v>8087600</v>
      </c>
    </row>
    <row r="13" spans="1:42" ht="15" customHeight="1" x14ac:dyDescent="0.2">
      <c r="A13" s="252"/>
      <c r="B13" s="252"/>
      <c r="C13" s="252"/>
      <c r="D13" s="252"/>
      <c r="E13" s="252"/>
      <c r="F13" s="252"/>
      <c r="G13" s="252"/>
      <c r="H13" s="252"/>
      <c r="I13" s="252"/>
      <c r="J13" s="252"/>
      <c r="K13" s="252"/>
      <c r="L13" s="252"/>
      <c r="M13" s="252"/>
      <c r="N13" s="252"/>
      <c r="O13" s="252"/>
      <c r="P13" s="252"/>
      <c r="Q13" s="252"/>
      <c r="R13" s="252"/>
      <c r="S13" s="252"/>
      <c r="T13" s="252"/>
      <c r="U13" s="252"/>
      <c r="V13" s="252"/>
      <c r="W13" s="252"/>
      <c r="X13" s="252"/>
      <c r="Z13" s="253" t="s">
        <v>207</v>
      </c>
      <c r="AA13" s="259">
        <v>47139627</v>
      </c>
      <c r="AB13" s="259">
        <v>40233166</v>
      </c>
      <c r="AC13" s="259">
        <v>44903502</v>
      </c>
      <c r="AD13" s="259">
        <v>48228965</v>
      </c>
      <c r="AF13" s="253" t="s">
        <v>207</v>
      </c>
      <c r="AG13" s="259">
        <v>16093379</v>
      </c>
      <c r="AH13" s="259">
        <v>13043509</v>
      </c>
      <c r="AI13" s="259">
        <v>13541010</v>
      </c>
      <c r="AJ13" s="259">
        <v>15221080</v>
      </c>
      <c r="AL13" s="253" t="s">
        <v>207</v>
      </c>
      <c r="AM13" s="259">
        <v>6893378</v>
      </c>
      <c r="AN13" s="259">
        <v>5893666</v>
      </c>
      <c r="AO13" s="259">
        <v>6990004</v>
      </c>
      <c r="AP13" s="259">
        <v>7884812</v>
      </c>
    </row>
    <row r="14" spans="1:42" ht="15" customHeight="1" x14ac:dyDescent="0.2">
      <c r="A14" s="252"/>
      <c r="B14" s="252"/>
      <c r="C14" s="252"/>
      <c r="D14" s="252"/>
      <c r="E14" s="252"/>
      <c r="F14" s="252"/>
      <c r="G14" s="252"/>
      <c r="H14" s="252"/>
      <c r="I14" s="252"/>
      <c r="J14" s="252"/>
      <c r="K14" s="252"/>
      <c r="L14" s="252"/>
      <c r="M14" s="252"/>
      <c r="N14" s="252"/>
      <c r="O14" s="252"/>
      <c r="P14" s="252"/>
      <c r="Q14" s="252"/>
      <c r="R14" s="252"/>
      <c r="S14" s="252"/>
      <c r="T14" s="252"/>
      <c r="U14" s="252"/>
      <c r="V14" s="252"/>
      <c r="W14" s="252"/>
      <c r="X14" s="252"/>
      <c r="Z14" s="253" t="s">
        <v>208</v>
      </c>
      <c r="AA14" s="259">
        <v>48818378</v>
      </c>
      <c r="AB14" s="259">
        <v>42217915</v>
      </c>
      <c r="AC14" s="259">
        <v>46051657</v>
      </c>
      <c r="AD14" s="259">
        <v>48153701</v>
      </c>
      <c r="AF14" s="253" t="s">
        <v>208</v>
      </c>
      <c r="AG14" s="259">
        <v>16173719</v>
      </c>
      <c r="AH14" s="259">
        <v>13620638</v>
      </c>
      <c r="AI14" s="259">
        <v>14490452</v>
      </c>
      <c r="AJ14" s="259">
        <v>16239218</v>
      </c>
      <c r="AL14" s="253" t="s">
        <v>208</v>
      </c>
      <c r="AM14" s="259">
        <v>7261076</v>
      </c>
      <c r="AN14" s="259">
        <v>5583770</v>
      </c>
      <c r="AO14" s="259">
        <v>6913445</v>
      </c>
      <c r="AP14" s="259">
        <v>7117785</v>
      </c>
    </row>
    <row r="15" spans="1:42" ht="15" customHeight="1" x14ac:dyDescent="0.2">
      <c r="A15" s="252"/>
      <c r="B15" s="252"/>
      <c r="C15" s="252"/>
      <c r="D15" s="252"/>
      <c r="E15" s="252"/>
      <c r="F15" s="252"/>
      <c r="G15" s="252"/>
      <c r="H15" s="252"/>
      <c r="I15" s="252"/>
      <c r="J15" s="252"/>
      <c r="K15" s="252"/>
      <c r="L15" s="252"/>
      <c r="M15" s="252"/>
      <c r="N15" s="252"/>
      <c r="O15" s="252"/>
      <c r="P15" s="252"/>
      <c r="Q15" s="252"/>
      <c r="R15" s="252"/>
      <c r="S15" s="252"/>
      <c r="T15" s="252"/>
      <c r="U15" s="252"/>
      <c r="V15" s="252"/>
      <c r="W15" s="252"/>
      <c r="X15" s="252"/>
      <c r="Z15" s="253" t="s">
        <v>209</v>
      </c>
      <c r="AA15" s="259">
        <v>48198107</v>
      </c>
      <c r="AB15" s="259">
        <v>42978437</v>
      </c>
      <c r="AC15" s="259">
        <v>48800280</v>
      </c>
      <c r="AD15" s="259"/>
      <c r="AF15" s="253" t="s">
        <v>209</v>
      </c>
      <c r="AG15" s="259">
        <v>17632595</v>
      </c>
      <c r="AH15" s="259">
        <v>14001773</v>
      </c>
      <c r="AI15" s="259">
        <v>16512152</v>
      </c>
      <c r="AJ15" s="259"/>
      <c r="AL15" s="253" t="s">
        <v>209</v>
      </c>
      <c r="AM15" s="259">
        <v>7612537</v>
      </c>
      <c r="AN15" s="259">
        <v>6338903</v>
      </c>
      <c r="AO15" s="259">
        <v>8077202</v>
      </c>
      <c r="AP15" s="259"/>
    </row>
    <row r="16" spans="1:42" ht="15" customHeight="1" x14ac:dyDescent="0.2">
      <c r="A16" s="252"/>
      <c r="B16" s="252"/>
      <c r="C16" s="252"/>
      <c r="D16" s="252"/>
      <c r="E16" s="252"/>
      <c r="F16" s="252"/>
      <c r="G16" s="252"/>
      <c r="H16" s="252"/>
      <c r="I16" s="252"/>
      <c r="J16" s="252"/>
      <c r="K16" s="252"/>
      <c r="L16" s="252"/>
      <c r="M16" s="252"/>
      <c r="N16" s="252"/>
      <c r="O16" s="252"/>
      <c r="P16" s="252"/>
      <c r="Q16" s="252"/>
      <c r="R16" s="252"/>
      <c r="S16" s="252"/>
      <c r="T16" s="252"/>
      <c r="U16" s="252"/>
      <c r="V16" s="252"/>
      <c r="W16" s="252"/>
      <c r="X16" s="252"/>
      <c r="Z16" s="253" t="s">
        <v>210</v>
      </c>
      <c r="AA16" s="259">
        <v>46635887</v>
      </c>
      <c r="AB16" s="259">
        <v>43349327</v>
      </c>
      <c r="AC16" s="259">
        <v>45052533</v>
      </c>
      <c r="AD16" s="259"/>
      <c r="AF16" s="253" t="s">
        <v>210</v>
      </c>
      <c r="AG16" s="259">
        <v>15419568</v>
      </c>
      <c r="AH16" s="259">
        <v>13231512</v>
      </c>
      <c r="AI16" s="259">
        <v>14197332</v>
      </c>
      <c r="AJ16" s="259"/>
      <c r="AL16" s="253" t="s">
        <v>210</v>
      </c>
      <c r="AM16" s="259">
        <v>8176343</v>
      </c>
      <c r="AN16" s="259">
        <v>7349376</v>
      </c>
      <c r="AO16" s="259">
        <v>7429205</v>
      </c>
      <c r="AP16" s="259"/>
    </row>
    <row r="17" spans="1:42" ht="15" customHeight="1" x14ac:dyDescent="0.2">
      <c r="A17" s="252"/>
      <c r="B17" s="252"/>
      <c r="C17" s="252"/>
      <c r="D17" s="252"/>
      <c r="E17" s="252"/>
      <c r="F17" s="252"/>
      <c r="G17" s="252"/>
      <c r="H17" s="252"/>
      <c r="I17" s="252"/>
      <c r="J17" s="252"/>
      <c r="K17" s="252"/>
      <c r="L17" s="252"/>
      <c r="M17" s="252"/>
      <c r="N17" s="252"/>
      <c r="O17" s="252"/>
      <c r="P17" s="252"/>
      <c r="Q17" s="252"/>
      <c r="R17" s="252"/>
      <c r="S17" s="252"/>
      <c r="T17" s="252"/>
      <c r="U17" s="252"/>
      <c r="V17" s="252"/>
      <c r="W17" s="252"/>
      <c r="X17" s="252"/>
      <c r="Z17" s="253" t="s">
        <v>211</v>
      </c>
      <c r="AA17" s="259">
        <v>48624088</v>
      </c>
      <c r="AB17" s="259">
        <v>45985008</v>
      </c>
      <c r="AC17" s="259">
        <v>46987477</v>
      </c>
      <c r="AD17" s="259"/>
      <c r="AF17" s="253" t="s">
        <v>211</v>
      </c>
      <c r="AG17" s="259">
        <v>15747355</v>
      </c>
      <c r="AH17" s="259">
        <v>13918205</v>
      </c>
      <c r="AI17" s="259">
        <v>15124052</v>
      </c>
      <c r="AJ17" s="259"/>
      <c r="AL17" s="253" t="s">
        <v>211</v>
      </c>
      <c r="AM17" s="259">
        <v>8099276</v>
      </c>
      <c r="AN17" s="259">
        <v>7703032</v>
      </c>
      <c r="AO17" s="259">
        <v>7715340</v>
      </c>
      <c r="AP17" s="259"/>
    </row>
    <row r="18" spans="1:42" ht="15" customHeight="1" x14ac:dyDescent="0.2">
      <c r="A18" s="252"/>
      <c r="B18" s="252"/>
      <c r="C18" s="252"/>
      <c r="D18" s="252"/>
      <c r="E18" s="252"/>
      <c r="F18" s="252"/>
      <c r="G18" s="252"/>
      <c r="H18" s="252"/>
      <c r="I18" s="252"/>
      <c r="J18" s="252"/>
      <c r="K18" s="252"/>
      <c r="L18" s="252"/>
      <c r="M18" s="252"/>
      <c r="N18" s="252"/>
      <c r="O18" s="252"/>
      <c r="P18" s="252"/>
      <c r="Q18" s="252"/>
      <c r="R18" s="252"/>
      <c r="S18" s="252"/>
      <c r="T18" s="252"/>
      <c r="U18" s="252"/>
      <c r="V18" s="252"/>
      <c r="W18" s="252"/>
      <c r="X18" s="252"/>
      <c r="Z18" s="253" t="s">
        <v>212</v>
      </c>
      <c r="AA18" s="259">
        <v>43594127</v>
      </c>
      <c r="AB18" s="259">
        <v>43641437</v>
      </c>
      <c r="AC18" s="259">
        <v>45669918</v>
      </c>
      <c r="AD18" s="259"/>
      <c r="AF18" s="253" t="s">
        <v>212</v>
      </c>
      <c r="AG18" s="259">
        <v>13891905</v>
      </c>
      <c r="AH18" s="259">
        <v>12143165</v>
      </c>
      <c r="AI18" s="259">
        <v>14606259</v>
      </c>
      <c r="AJ18" s="259"/>
      <c r="AL18" s="253" t="s">
        <v>212</v>
      </c>
      <c r="AM18" s="259">
        <v>7088673</v>
      </c>
      <c r="AN18" s="259">
        <v>7146925</v>
      </c>
      <c r="AO18" s="259">
        <v>6799164</v>
      </c>
      <c r="AP18" s="259"/>
    </row>
    <row r="19" spans="1:42" ht="15" customHeight="1" x14ac:dyDescent="0.2">
      <c r="A19" s="252"/>
      <c r="B19" s="252"/>
      <c r="C19" s="252"/>
      <c r="D19" s="252"/>
      <c r="E19" s="252"/>
      <c r="F19" s="252"/>
      <c r="G19" s="252"/>
      <c r="H19" s="252"/>
      <c r="I19" s="252"/>
      <c r="J19" s="252"/>
      <c r="K19" s="252"/>
      <c r="L19" s="252"/>
      <c r="M19" s="252"/>
      <c r="N19" s="252"/>
      <c r="O19" s="252"/>
      <c r="P19" s="252"/>
      <c r="Q19" s="252"/>
      <c r="R19" s="252"/>
      <c r="S19" s="252"/>
      <c r="T19" s="252"/>
      <c r="U19" s="252"/>
      <c r="V19" s="252"/>
      <c r="W19" s="252"/>
      <c r="X19" s="252"/>
      <c r="Z19" s="253" t="s">
        <v>213</v>
      </c>
      <c r="AA19" s="259">
        <v>43965686</v>
      </c>
      <c r="AB19" s="259">
        <v>43897248</v>
      </c>
      <c r="AC19" s="259">
        <v>46519669</v>
      </c>
      <c r="AD19" s="259"/>
      <c r="AF19" s="253" t="s">
        <v>213</v>
      </c>
      <c r="AG19" s="259">
        <v>15094063</v>
      </c>
      <c r="AH19" s="259">
        <v>13745088</v>
      </c>
      <c r="AI19" s="259">
        <v>14827296</v>
      </c>
      <c r="AJ19" s="259"/>
      <c r="AL19" s="253" t="s">
        <v>213</v>
      </c>
      <c r="AM19" s="259">
        <v>6896804</v>
      </c>
      <c r="AN19" s="259">
        <v>6165562</v>
      </c>
      <c r="AO19" s="259">
        <v>7356730</v>
      </c>
      <c r="AP19" s="259"/>
    </row>
    <row r="20" spans="1:42" ht="15" customHeight="1" x14ac:dyDescent="0.2">
      <c r="A20" s="252"/>
      <c r="B20" s="252"/>
      <c r="C20" s="252"/>
      <c r="D20" s="252"/>
      <c r="E20" s="252"/>
      <c r="F20" s="252"/>
      <c r="G20" s="252"/>
      <c r="H20" s="252"/>
      <c r="I20" s="252"/>
      <c r="J20" s="252"/>
      <c r="K20" s="252"/>
      <c r="L20" s="252"/>
      <c r="M20" s="252"/>
      <c r="N20" s="252"/>
      <c r="O20" s="252"/>
      <c r="P20" s="252"/>
      <c r="Q20" s="252"/>
      <c r="R20" s="252"/>
      <c r="S20" s="252"/>
      <c r="T20" s="252"/>
      <c r="U20" s="252"/>
      <c r="V20" s="252"/>
      <c r="W20" s="252"/>
      <c r="X20" s="252"/>
      <c r="AB20" s="259"/>
      <c r="AC20" s="259"/>
      <c r="AD20" s="259"/>
      <c r="AH20" s="259"/>
      <c r="AI20" s="259"/>
      <c r="AJ20" s="259"/>
      <c r="AN20" s="259"/>
      <c r="AO20" s="259"/>
      <c r="AP20" s="259"/>
    </row>
    <row r="21" spans="1:42" ht="15" customHeight="1" x14ac:dyDescent="0.2">
      <c r="A21" s="252"/>
      <c r="B21" s="252"/>
      <c r="C21" s="252"/>
      <c r="D21" s="252"/>
      <c r="E21" s="252"/>
      <c r="F21" s="252"/>
      <c r="G21" s="252"/>
      <c r="H21" s="252"/>
      <c r="I21" s="252"/>
      <c r="J21" s="252"/>
      <c r="K21" s="252"/>
      <c r="L21" s="252"/>
      <c r="M21" s="252"/>
      <c r="N21" s="252"/>
      <c r="O21" s="252"/>
      <c r="P21" s="252"/>
      <c r="Q21" s="252"/>
      <c r="R21" s="252"/>
      <c r="S21" s="252"/>
      <c r="T21" s="252"/>
      <c r="U21" s="252"/>
      <c r="V21" s="252"/>
      <c r="W21" s="252"/>
      <c r="X21" s="252"/>
    </row>
    <row r="22" spans="1:42" ht="15" customHeight="1" x14ac:dyDescent="0.2">
      <c r="A22" s="252"/>
      <c r="B22" s="252"/>
      <c r="C22" s="252"/>
      <c r="D22" s="252"/>
      <c r="E22" s="252"/>
      <c r="F22" s="252"/>
      <c r="G22" s="252"/>
      <c r="H22" s="252"/>
      <c r="I22" s="252"/>
      <c r="J22" s="252"/>
      <c r="K22" s="252"/>
      <c r="L22" s="252"/>
      <c r="M22" s="252"/>
      <c r="N22" s="252"/>
      <c r="O22" s="252"/>
      <c r="P22" s="252"/>
      <c r="Q22" s="252"/>
      <c r="R22" s="252"/>
      <c r="S22" s="252"/>
      <c r="T22" s="252"/>
      <c r="U22" s="252"/>
      <c r="V22" s="252"/>
      <c r="W22" s="252"/>
      <c r="X22" s="252"/>
      <c r="AC22" s="259"/>
    </row>
    <row r="23" spans="1:42" ht="15" customHeight="1" x14ac:dyDescent="0.2">
      <c r="A23" s="252"/>
      <c r="B23" s="252"/>
      <c r="C23" s="252"/>
      <c r="D23" s="252"/>
      <c r="E23" s="252"/>
      <c r="F23" s="252"/>
      <c r="G23" s="252"/>
      <c r="H23" s="252"/>
      <c r="I23" s="252"/>
      <c r="J23" s="252"/>
      <c r="K23" s="252"/>
      <c r="L23" s="252"/>
      <c r="M23" s="252"/>
      <c r="N23" s="252"/>
      <c r="O23" s="252"/>
      <c r="P23" s="252"/>
      <c r="Q23" s="252"/>
      <c r="R23" s="252"/>
      <c r="S23" s="252"/>
      <c r="T23" s="252"/>
      <c r="U23" s="252"/>
      <c r="V23" s="252"/>
      <c r="W23" s="252"/>
      <c r="X23" s="252"/>
      <c r="AC23" s="259"/>
    </row>
    <row r="24" spans="1:42" ht="15" customHeight="1" x14ac:dyDescent="0.2">
      <c r="A24" s="252"/>
      <c r="B24" s="252"/>
      <c r="C24" s="252"/>
      <c r="D24" s="252"/>
      <c r="E24" s="252"/>
      <c r="F24" s="252"/>
      <c r="G24" s="252"/>
      <c r="H24" s="252"/>
      <c r="I24" s="252"/>
      <c r="J24" s="252"/>
      <c r="K24" s="252"/>
      <c r="L24" s="252"/>
      <c r="M24" s="252"/>
      <c r="N24" s="252"/>
      <c r="O24" s="252"/>
      <c r="P24" s="252"/>
      <c r="Q24" s="252"/>
      <c r="R24" s="252"/>
      <c r="S24" s="252"/>
      <c r="T24" s="252"/>
      <c r="U24" s="252"/>
      <c r="V24" s="252"/>
      <c r="W24" s="252"/>
      <c r="X24" s="252"/>
      <c r="AC24" s="259"/>
    </row>
    <row r="25" spans="1:42" ht="15" customHeight="1" x14ac:dyDescent="0.2">
      <c r="A25" s="252"/>
      <c r="B25" s="252"/>
      <c r="C25" s="252"/>
      <c r="D25" s="252"/>
      <c r="E25" s="252"/>
      <c r="F25" s="252"/>
      <c r="G25" s="252"/>
      <c r="H25" s="252"/>
      <c r="I25" s="252"/>
      <c r="J25" s="252"/>
      <c r="K25" s="252"/>
      <c r="L25" s="252"/>
      <c r="M25" s="252"/>
      <c r="N25" s="252"/>
      <c r="O25" s="252"/>
      <c r="P25" s="252"/>
      <c r="Q25" s="252"/>
      <c r="R25" s="252"/>
      <c r="S25" s="252"/>
      <c r="T25" s="252"/>
      <c r="U25" s="252"/>
      <c r="V25" s="252"/>
      <c r="W25" s="252"/>
      <c r="X25" s="252"/>
      <c r="AC25" s="259"/>
    </row>
    <row r="26" spans="1:42" ht="15" customHeight="1" x14ac:dyDescent="0.2">
      <c r="A26" s="252"/>
      <c r="B26" s="252"/>
      <c r="C26" s="252"/>
      <c r="D26" s="252"/>
      <c r="E26" s="252"/>
      <c r="F26" s="252"/>
      <c r="G26" s="252"/>
      <c r="H26" s="252"/>
      <c r="I26" s="252"/>
      <c r="J26" s="252"/>
      <c r="K26" s="252"/>
      <c r="L26" s="252"/>
      <c r="M26" s="252"/>
      <c r="N26" s="252"/>
      <c r="O26" s="252"/>
      <c r="P26" s="252"/>
      <c r="Q26" s="252"/>
      <c r="R26" s="252"/>
      <c r="S26" s="252"/>
      <c r="T26" s="252"/>
      <c r="U26" s="252"/>
      <c r="V26" s="252"/>
      <c r="W26" s="252"/>
      <c r="X26" s="252"/>
      <c r="AC26" s="259"/>
    </row>
    <row r="27" spans="1:42" ht="15" customHeight="1" x14ac:dyDescent="0.2">
      <c r="A27" s="252"/>
      <c r="B27" s="252"/>
      <c r="C27" s="252"/>
      <c r="D27" s="252"/>
      <c r="E27" s="252"/>
      <c r="F27" s="252"/>
      <c r="G27" s="252"/>
      <c r="H27" s="252"/>
      <c r="I27" s="252"/>
      <c r="J27" s="252"/>
      <c r="K27" s="252"/>
      <c r="L27" s="252"/>
      <c r="M27" s="252"/>
      <c r="N27" s="252"/>
      <c r="O27" s="252"/>
      <c r="P27" s="252"/>
      <c r="Q27" s="252"/>
      <c r="R27" s="252"/>
      <c r="S27" s="252"/>
      <c r="T27" s="252"/>
      <c r="U27" s="252"/>
      <c r="V27" s="252"/>
      <c r="W27" s="252"/>
      <c r="X27" s="252"/>
      <c r="AC27" s="259"/>
    </row>
    <row r="28" spans="1:42" ht="15" customHeight="1" x14ac:dyDescent="0.2">
      <c r="A28" s="252"/>
      <c r="B28" s="252"/>
      <c r="C28" s="252"/>
      <c r="D28" s="252"/>
      <c r="E28" s="252"/>
      <c r="F28" s="252"/>
      <c r="G28" s="252"/>
      <c r="H28" s="252"/>
      <c r="I28" s="252"/>
      <c r="J28" s="252"/>
      <c r="K28" s="252"/>
      <c r="L28" s="252"/>
      <c r="M28" s="252"/>
      <c r="N28" s="252"/>
      <c r="O28" s="252"/>
      <c r="P28" s="252"/>
      <c r="Q28" s="252"/>
      <c r="R28" s="252"/>
      <c r="S28" s="252"/>
      <c r="T28" s="252"/>
      <c r="U28" s="252"/>
      <c r="V28" s="252"/>
      <c r="W28" s="252"/>
      <c r="X28" s="252"/>
      <c r="AC28" s="259"/>
    </row>
    <row r="29" spans="1:42" ht="15" customHeight="1" x14ac:dyDescent="0.2">
      <c r="A29" s="252"/>
      <c r="B29" s="252"/>
      <c r="C29" s="252"/>
      <c r="D29" s="252"/>
      <c r="E29" s="252"/>
      <c r="F29" s="252"/>
      <c r="G29" s="252"/>
      <c r="H29" s="252"/>
      <c r="I29" s="252"/>
      <c r="J29" s="252"/>
      <c r="K29" s="252"/>
      <c r="L29" s="252"/>
      <c r="M29" s="252"/>
      <c r="N29" s="252"/>
      <c r="O29" s="252"/>
      <c r="P29" s="252"/>
      <c r="Q29" s="252"/>
      <c r="R29" s="252"/>
      <c r="S29" s="252"/>
      <c r="T29" s="252"/>
      <c r="U29" s="252"/>
      <c r="V29" s="252"/>
      <c r="W29" s="252"/>
      <c r="X29" s="252"/>
      <c r="AC29" s="259"/>
    </row>
    <row r="30" spans="1:42" ht="15" customHeight="1" x14ac:dyDescent="0.2">
      <c r="A30" s="252"/>
      <c r="B30" s="252"/>
      <c r="C30" s="252"/>
      <c r="D30" s="252"/>
      <c r="E30" s="252"/>
      <c r="F30" s="252"/>
      <c r="G30" s="252"/>
      <c r="H30" s="252"/>
      <c r="I30" s="252"/>
      <c r="J30" s="252"/>
      <c r="K30" s="252"/>
      <c r="L30" s="252"/>
      <c r="M30" s="252"/>
      <c r="N30" s="252"/>
      <c r="O30" s="252"/>
      <c r="P30" s="252"/>
      <c r="Q30" s="252"/>
      <c r="R30" s="252"/>
      <c r="S30" s="252"/>
      <c r="T30" s="252"/>
      <c r="U30" s="252"/>
      <c r="V30" s="252"/>
      <c r="W30" s="252"/>
      <c r="X30" s="252"/>
      <c r="AC30" s="259"/>
    </row>
    <row r="31" spans="1:42" ht="15" customHeight="1" x14ac:dyDescent="0.2">
      <c r="A31" s="252"/>
      <c r="B31" s="252"/>
      <c r="C31" s="252"/>
      <c r="D31" s="252"/>
      <c r="E31" s="252"/>
      <c r="F31" s="252"/>
      <c r="G31" s="252"/>
      <c r="H31" s="252"/>
      <c r="I31" s="252"/>
      <c r="J31" s="252"/>
      <c r="K31" s="252"/>
      <c r="L31" s="252"/>
      <c r="M31" s="252"/>
      <c r="N31" s="252"/>
      <c r="O31" s="252"/>
      <c r="P31" s="252"/>
      <c r="Q31" s="252"/>
      <c r="R31" s="252"/>
      <c r="S31" s="252"/>
      <c r="T31" s="252"/>
      <c r="U31" s="252"/>
      <c r="V31" s="252"/>
      <c r="W31" s="252"/>
      <c r="X31" s="252"/>
      <c r="AC31" s="259"/>
    </row>
    <row r="32" spans="1:42" ht="15" customHeight="1" x14ac:dyDescent="0.2">
      <c r="A32" s="252"/>
      <c r="B32" s="252"/>
      <c r="C32" s="252"/>
      <c r="D32" s="252"/>
      <c r="E32" s="252"/>
      <c r="F32" s="252"/>
      <c r="G32" s="252"/>
      <c r="H32" s="252"/>
      <c r="I32" s="252"/>
      <c r="J32" s="252"/>
      <c r="K32" s="252"/>
      <c r="L32" s="252"/>
      <c r="M32" s="252"/>
      <c r="N32" s="252"/>
      <c r="O32" s="252"/>
      <c r="P32" s="252"/>
      <c r="Q32" s="252"/>
      <c r="R32" s="252"/>
      <c r="S32" s="252"/>
      <c r="T32" s="252"/>
      <c r="U32" s="252"/>
      <c r="V32" s="252"/>
      <c r="W32" s="252"/>
      <c r="X32" s="252"/>
    </row>
    <row r="33" spans="1:42" ht="15" customHeight="1" x14ac:dyDescent="0.25">
      <c r="A33" s="252"/>
      <c r="B33" s="252"/>
      <c r="C33" s="252"/>
      <c r="D33" s="252"/>
      <c r="E33" s="252"/>
      <c r="F33" s="252"/>
      <c r="G33" s="252"/>
      <c r="H33" s="252"/>
      <c r="I33" s="252"/>
      <c r="J33" s="252"/>
      <c r="K33" s="252"/>
      <c r="L33" s="252"/>
      <c r="M33" s="252"/>
      <c r="N33" s="252"/>
      <c r="O33" s="252"/>
      <c r="P33" s="252"/>
      <c r="Q33" s="252"/>
      <c r="R33" s="252"/>
      <c r="S33" s="252"/>
      <c r="T33" s="252"/>
      <c r="U33" s="252"/>
      <c r="V33" s="252"/>
      <c r="W33" s="252"/>
      <c r="X33" s="252"/>
      <c r="Z33" s="257" t="s">
        <v>214</v>
      </c>
      <c r="AA33" s="257"/>
      <c r="AB33" s="257"/>
      <c r="AF33" s="257" t="s">
        <v>215</v>
      </c>
      <c r="AG33" s="257"/>
      <c r="AL33" s="257" t="s">
        <v>216</v>
      </c>
      <c r="AM33" s="257"/>
    </row>
    <row r="34" spans="1:42" ht="15" customHeight="1" x14ac:dyDescent="0.25">
      <c r="A34" s="252"/>
      <c r="B34" s="252"/>
      <c r="C34" s="252"/>
      <c r="D34" s="252"/>
      <c r="E34" s="252"/>
      <c r="F34" s="252"/>
      <c r="G34" s="252"/>
      <c r="H34" s="252"/>
      <c r="I34" s="252"/>
      <c r="J34" s="252"/>
      <c r="K34" s="252"/>
      <c r="L34" s="252"/>
      <c r="M34" s="252"/>
      <c r="N34" s="252"/>
      <c r="O34" s="252"/>
      <c r="P34" s="252"/>
      <c r="Q34" s="252"/>
      <c r="R34" s="252"/>
      <c r="S34" s="252"/>
      <c r="T34" s="252"/>
      <c r="U34" s="252"/>
      <c r="V34" s="252"/>
      <c r="W34" s="252"/>
      <c r="X34" s="252"/>
      <c r="AA34" s="258">
        <v>2019</v>
      </c>
      <c r="AB34" s="258">
        <v>2020</v>
      </c>
      <c r="AC34" s="258">
        <v>2021</v>
      </c>
      <c r="AD34" s="258">
        <v>2022</v>
      </c>
      <c r="AG34" s="258">
        <v>2019</v>
      </c>
      <c r="AH34" s="258">
        <v>2020</v>
      </c>
      <c r="AI34" s="258">
        <v>2021</v>
      </c>
      <c r="AJ34" s="258">
        <v>2022</v>
      </c>
      <c r="AM34" s="258">
        <v>2019</v>
      </c>
      <c r="AN34" s="258">
        <v>2020</v>
      </c>
      <c r="AO34" s="258">
        <v>2021</v>
      </c>
      <c r="AP34" s="258">
        <v>2022</v>
      </c>
    </row>
    <row r="35" spans="1:42" ht="15" customHeight="1" x14ac:dyDescent="0.2">
      <c r="A35" s="252"/>
      <c r="B35" s="252"/>
      <c r="C35" s="252"/>
      <c r="D35" s="252"/>
      <c r="E35" s="252"/>
      <c r="F35" s="252"/>
      <c r="G35" s="252"/>
      <c r="H35" s="252"/>
      <c r="I35" s="252"/>
      <c r="J35" s="252"/>
      <c r="K35" s="252"/>
      <c r="L35" s="252"/>
      <c r="M35" s="252"/>
      <c r="N35" s="252"/>
      <c r="O35" s="252"/>
      <c r="P35" s="252"/>
      <c r="Q35" s="252"/>
      <c r="R35" s="252"/>
      <c r="S35" s="252"/>
      <c r="T35" s="252"/>
      <c r="U35" s="252"/>
      <c r="V35" s="252"/>
      <c r="W35" s="252"/>
      <c r="X35" s="252"/>
      <c r="Z35" s="253" t="s">
        <v>202</v>
      </c>
      <c r="AA35" s="259">
        <v>21616722</v>
      </c>
      <c r="AB35" s="259">
        <v>21713940</v>
      </c>
      <c r="AC35" s="259">
        <v>21954468</v>
      </c>
      <c r="AD35" s="259">
        <v>22253438</v>
      </c>
      <c r="AF35" s="253" t="s">
        <v>202</v>
      </c>
      <c r="AG35" s="259">
        <v>15688961</v>
      </c>
      <c r="AH35" s="259">
        <v>15760826</v>
      </c>
      <c r="AI35" s="259">
        <v>16670260</v>
      </c>
      <c r="AJ35" s="259">
        <v>15955111</v>
      </c>
      <c r="AL35" s="253" t="s">
        <v>202</v>
      </c>
      <c r="AM35" s="259">
        <v>1426519</v>
      </c>
      <c r="AN35" s="259">
        <v>1436084</v>
      </c>
      <c r="AO35" s="259">
        <v>1487154</v>
      </c>
      <c r="AP35" s="259">
        <v>1460985</v>
      </c>
    </row>
    <row r="36" spans="1:42" ht="15" customHeight="1" x14ac:dyDescent="0.2">
      <c r="A36" s="252"/>
      <c r="B36" s="252"/>
      <c r="C36" s="252"/>
      <c r="D36" s="252"/>
      <c r="E36" s="252"/>
      <c r="F36" s="252"/>
      <c r="G36" s="252"/>
      <c r="H36" s="252"/>
      <c r="I36" s="252"/>
      <c r="J36" s="252"/>
      <c r="K36" s="252"/>
      <c r="L36" s="252"/>
      <c r="M36" s="252"/>
      <c r="N36" s="252"/>
      <c r="O36" s="252"/>
      <c r="P36" s="252"/>
      <c r="Q36" s="252"/>
      <c r="R36" s="252"/>
      <c r="S36" s="252"/>
      <c r="T36" s="252"/>
      <c r="U36" s="252"/>
      <c r="V36" s="252"/>
      <c r="W36" s="252"/>
      <c r="X36" s="252"/>
      <c r="Z36" s="253" t="s">
        <v>203</v>
      </c>
      <c r="AA36" s="259">
        <v>21387737</v>
      </c>
      <c r="AB36" s="259">
        <v>21770037</v>
      </c>
      <c r="AC36" s="259">
        <v>21414677</v>
      </c>
      <c r="AD36" s="259">
        <v>21336156</v>
      </c>
      <c r="AF36" s="253" t="s">
        <v>203</v>
      </c>
      <c r="AG36" s="259">
        <v>15273403</v>
      </c>
      <c r="AH36" s="259">
        <v>15335512</v>
      </c>
      <c r="AI36" s="259">
        <v>15530857</v>
      </c>
      <c r="AJ36" s="259">
        <v>14718939</v>
      </c>
      <c r="AL36" s="253" t="s">
        <v>203</v>
      </c>
      <c r="AM36" s="259">
        <v>1390109</v>
      </c>
      <c r="AN36" s="259">
        <v>1383390</v>
      </c>
      <c r="AO36" s="259">
        <v>1366845</v>
      </c>
      <c r="AP36" s="259">
        <v>1349473</v>
      </c>
    </row>
    <row r="37" spans="1:42" ht="15" customHeight="1" x14ac:dyDescent="0.2">
      <c r="A37" s="252"/>
      <c r="B37" s="252"/>
      <c r="C37" s="252"/>
      <c r="D37" s="252"/>
      <c r="E37" s="252"/>
      <c r="F37" s="252"/>
      <c r="G37" s="252"/>
      <c r="H37" s="252"/>
      <c r="I37" s="252"/>
      <c r="J37" s="252"/>
      <c r="K37" s="252"/>
      <c r="L37" s="252"/>
      <c r="M37" s="252"/>
      <c r="N37" s="252"/>
      <c r="O37" s="252"/>
      <c r="P37" s="252"/>
      <c r="Q37" s="252"/>
      <c r="R37" s="252"/>
      <c r="S37" s="252"/>
      <c r="T37" s="252"/>
      <c r="U37" s="252"/>
      <c r="V37" s="252"/>
      <c r="W37" s="252"/>
      <c r="X37" s="252"/>
      <c r="Z37" s="253" t="s">
        <v>204</v>
      </c>
      <c r="AA37" s="259">
        <v>23910619</v>
      </c>
      <c r="AB37" s="259">
        <v>21880853</v>
      </c>
      <c r="AC37" s="259">
        <v>23881813</v>
      </c>
      <c r="AD37" s="259">
        <v>22797540</v>
      </c>
      <c r="AF37" s="253" t="s">
        <v>204</v>
      </c>
      <c r="AG37" s="259">
        <v>16762324</v>
      </c>
      <c r="AH37" s="259">
        <v>15513384</v>
      </c>
      <c r="AI37" s="259">
        <v>16770863</v>
      </c>
      <c r="AJ37" s="259">
        <v>15576897</v>
      </c>
      <c r="AL37" s="253" t="s">
        <v>204</v>
      </c>
      <c r="AM37" s="259">
        <v>1468626</v>
      </c>
      <c r="AN37" s="259">
        <v>1346068</v>
      </c>
      <c r="AO37" s="259">
        <v>1483236</v>
      </c>
      <c r="AP37" s="259">
        <v>1386654</v>
      </c>
    </row>
    <row r="38" spans="1:42" ht="15" customHeight="1" x14ac:dyDescent="0.2">
      <c r="A38" s="252"/>
      <c r="B38" s="252"/>
      <c r="C38" s="252"/>
      <c r="D38" s="252"/>
      <c r="E38" s="252"/>
      <c r="F38" s="252"/>
      <c r="G38" s="252"/>
      <c r="H38" s="252"/>
      <c r="I38" s="252"/>
      <c r="J38" s="252"/>
      <c r="K38" s="252"/>
      <c r="L38" s="252"/>
      <c r="M38" s="252"/>
      <c r="N38" s="252"/>
      <c r="O38" s="252"/>
      <c r="P38" s="252"/>
      <c r="Q38" s="252"/>
      <c r="R38" s="252"/>
      <c r="S38" s="252"/>
      <c r="T38" s="252"/>
      <c r="U38" s="252"/>
      <c r="V38" s="252"/>
      <c r="W38" s="252"/>
      <c r="X38" s="252"/>
      <c r="Z38" s="253" t="s">
        <v>205</v>
      </c>
      <c r="AA38" s="259">
        <v>23932607</v>
      </c>
      <c r="AB38" s="259">
        <v>19851154</v>
      </c>
      <c r="AC38" s="259">
        <v>23820669</v>
      </c>
      <c r="AD38" s="259">
        <v>23589473</v>
      </c>
      <c r="AF38" s="253" t="s">
        <v>205</v>
      </c>
      <c r="AG38" s="259">
        <v>17092661</v>
      </c>
      <c r="AH38" s="259">
        <v>15415920</v>
      </c>
      <c r="AI38" s="259">
        <v>17248759</v>
      </c>
      <c r="AJ38" s="259">
        <v>16524574</v>
      </c>
      <c r="AL38" s="253" t="s">
        <v>205</v>
      </c>
      <c r="AM38" s="259">
        <v>1482835</v>
      </c>
      <c r="AN38" s="259">
        <v>1295678</v>
      </c>
      <c r="AO38" s="259">
        <v>1498199</v>
      </c>
      <c r="AP38" s="259">
        <v>1474935</v>
      </c>
    </row>
    <row r="39" spans="1:42" ht="15" customHeight="1" x14ac:dyDescent="0.2">
      <c r="A39" s="252"/>
      <c r="B39" s="252"/>
      <c r="C39" s="252"/>
      <c r="D39" s="252"/>
      <c r="E39" s="252"/>
      <c r="F39" s="252"/>
      <c r="G39" s="252"/>
      <c r="H39" s="252"/>
      <c r="I39" s="252"/>
      <c r="J39" s="252"/>
      <c r="K39" s="252"/>
      <c r="L39" s="252"/>
      <c r="M39" s="252"/>
      <c r="N39" s="252"/>
      <c r="O39" s="252"/>
      <c r="P39" s="252"/>
      <c r="Q39" s="252"/>
      <c r="R39" s="252"/>
      <c r="S39" s="252"/>
      <c r="T39" s="252"/>
      <c r="U39" s="252"/>
      <c r="V39" s="252"/>
      <c r="W39" s="252"/>
      <c r="X39" s="252"/>
      <c r="Z39" s="253" t="s">
        <v>206</v>
      </c>
      <c r="AA39" s="259">
        <v>25421795</v>
      </c>
      <c r="AB39" s="259">
        <v>19456818</v>
      </c>
      <c r="AC39" s="259">
        <v>23325659</v>
      </c>
      <c r="AD39" s="259">
        <v>25966576</v>
      </c>
      <c r="AF39" s="253" t="s">
        <v>206</v>
      </c>
      <c r="AG39" s="259">
        <v>17842847</v>
      </c>
      <c r="AH39" s="259">
        <v>14370790</v>
      </c>
      <c r="AI39" s="259">
        <v>16358886</v>
      </c>
      <c r="AJ39" s="259">
        <v>17841436</v>
      </c>
      <c r="AL39" s="253" t="s">
        <v>206</v>
      </c>
      <c r="AM39" s="259">
        <v>1569777</v>
      </c>
      <c r="AN39" s="259">
        <v>1232285</v>
      </c>
      <c r="AO39" s="259">
        <v>1434774</v>
      </c>
      <c r="AP39" s="259">
        <v>1604300</v>
      </c>
    </row>
    <row r="40" spans="1:42" ht="15" customHeight="1" x14ac:dyDescent="0.2">
      <c r="A40" s="252"/>
      <c r="B40" s="252"/>
      <c r="C40" s="252"/>
      <c r="D40" s="252"/>
      <c r="E40" s="252"/>
      <c r="F40" s="252"/>
      <c r="G40" s="252"/>
      <c r="H40" s="252"/>
      <c r="I40" s="252"/>
      <c r="J40" s="252"/>
      <c r="K40" s="252"/>
      <c r="L40" s="252"/>
      <c r="M40" s="252"/>
      <c r="N40" s="252"/>
      <c r="O40" s="252"/>
      <c r="P40" s="252"/>
      <c r="Q40" s="252"/>
      <c r="R40" s="252"/>
      <c r="S40" s="252"/>
      <c r="T40" s="252"/>
      <c r="U40" s="252"/>
      <c r="V40" s="252"/>
      <c r="W40" s="252"/>
      <c r="X40" s="252"/>
      <c r="Z40" s="253" t="s">
        <v>207</v>
      </c>
      <c r="AA40" s="259">
        <v>23125768</v>
      </c>
      <c r="AB40" s="259">
        <v>20538508</v>
      </c>
      <c r="AC40" s="259">
        <v>23428423</v>
      </c>
      <c r="AD40" s="259">
        <v>23932527</v>
      </c>
      <c r="AF40" s="253" t="s">
        <v>207</v>
      </c>
      <c r="AG40" s="259">
        <v>16406477</v>
      </c>
      <c r="AH40" s="259">
        <v>15053681</v>
      </c>
      <c r="AI40" s="259">
        <v>16563394</v>
      </c>
      <c r="AJ40" s="259">
        <v>16148010</v>
      </c>
      <c r="AL40" s="253" t="s">
        <v>207</v>
      </c>
      <c r="AM40" s="259">
        <v>1459480</v>
      </c>
      <c r="AN40" s="259">
        <v>1272315</v>
      </c>
      <c r="AO40" s="259">
        <v>1478879</v>
      </c>
      <c r="AP40" s="259">
        <v>1474713</v>
      </c>
    </row>
    <row r="41" spans="1:42" ht="15" customHeight="1" x14ac:dyDescent="0.2">
      <c r="A41" s="252"/>
      <c r="B41" s="252"/>
      <c r="C41" s="252"/>
      <c r="D41" s="252"/>
      <c r="E41" s="252"/>
      <c r="F41" s="252"/>
      <c r="G41" s="252"/>
      <c r="H41" s="252"/>
      <c r="I41" s="252"/>
      <c r="J41" s="252"/>
      <c r="K41" s="252"/>
      <c r="L41" s="252"/>
      <c r="M41" s="252"/>
      <c r="N41" s="252"/>
      <c r="O41" s="252"/>
      <c r="P41" s="252"/>
      <c r="Q41" s="252"/>
      <c r="R41" s="252"/>
      <c r="S41" s="252"/>
      <c r="T41" s="252"/>
      <c r="U41" s="252"/>
      <c r="V41" s="252"/>
      <c r="W41" s="252"/>
      <c r="X41" s="252"/>
      <c r="Z41" s="253" t="s">
        <v>208</v>
      </c>
      <c r="AA41" s="259">
        <v>24306034</v>
      </c>
      <c r="AB41" s="259">
        <v>22269168</v>
      </c>
      <c r="AC41" s="259">
        <v>23652061</v>
      </c>
      <c r="AD41" s="259">
        <v>23546583</v>
      </c>
      <c r="AF41" s="253" t="s">
        <v>208</v>
      </c>
      <c r="AG41" s="259">
        <v>17282258</v>
      </c>
      <c r="AH41" s="259">
        <v>16353888</v>
      </c>
      <c r="AI41" s="259">
        <v>17042833</v>
      </c>
      <c r="AJ41" s="259">
        <v>16416328</v>
      </c>
      <c r="AL41" s="253" t="s">
        <v>208</v>
      </c>
      <c r="AM41" s="259">
        <v>1551040</v>
      </c>
      <c r="AN41" s="259">
        <v>1405762</v>
      </c>
      <c r="AO41" s="259">
        <v>1554049</v>
      </c>
      <c r="AP41" s="259">
        <v>1518965</v>
      </c>
    </row>
    <row r="42" spans="1:42" ht="15" customHeight="1" x14ac:dyDescent="0.2">
      <c r="A42" s="252"/>
      <c r="B42" s="252"/>
      <c r="C42" s="252"/>
      <c r="D42" s="252"/>
      <c r="E42" s="252"/>
      <c r="F42" s="252"/>
      <c r="G42" s="252"/>
      <c r="H42" s="252"/>
      <c r="I42" s="252"/>
      <c r="J42" s="252"/>
      <c r="K42" s="252"/>
      <c r="L42" s="252"/>
      <c r="M42" s="252"/>
      <c r="N42" s="252"/>
      <c r="O42" s="252"/>
      <c r="P42" s="252"/>
      <c r="Q42" s="252"/>
      <c r="R42" s="252"/>
      <c r="S42" s="252"/>
      <c r="T42" s="252"/>
      <c r="U42" s="252"/>
      <c r="V42" s="252"/>
      <c r="W42" s="252"/>
      <c r="X42" s="252"/>
      <c r="Z42" s="253" t="s">
        <v>209</v>
      </c>
      <c r="AA42" s="259">
        <v>21902550</v>
      </c>
      <c r="AB42" s="259">
        <v>21829983</v>
      </c>
      <c r="AC42" s="259">
        <v>23119760</v>
      </c>
      <c r="AD42" s="259"/>
      <c r="AF42" s="253" t="s">
        <v>209</v>
      </c>
      <c r="AG42" s="259">
        <v>16173912</v>
      </c>
      <c r="AH42" s="259">
        <v>16721585</v>
      </c>
      <c r="AI42" s="259">
        <v>16886911</v>
      </c>
      <c r="AJ42" s="259"/>
      <c r="AL42" s="253" t="s">
        <v>209</v>
      </c>
      <c r="AM42" s="259">
        <v>1468306</v>
      </c>
      <c r="AN42" s="259">
        <v>1449810</v>
      </c>
      <c r="AO42" s="259">
        <v>1522958</v>
      </c>
      <c r="AP42" s="259"/>
    </row>
    <row r="43" spans="1:42" ht="15" customHeight="1" x14ac:dyDescent="0.2">
      <c r="A43" s="252"/>
      <c r="B43" s="252"/>
      <c r="C43" s="252"/>
      <c r="D43" s="252"/>
      <c r="E43" s="252"/>
      <c r="F43" s="252"/>
      <c r="G43" s="252"/>
      <c r="H43" s="252"/>
      <c r="I43" s="252"/>
      <c r="J43" s="252"/>
      <c r="K43" s="252"/>
      <c r="L43" s="252"/>
      <c r="M43" s="252"/>
      <c r="N43" s="252"/>
      <c r="O43" s="252"/>
      <c r="P43" s="252"/>
      <c r="Q43" s="252"/>
      <c r="R43" s="252"/>
      <c r="S43" s="252"/>
      <c r="T43" s="252"/>
      <c r="U43" s="252"/>
      <c r="V43" s="252"/>
      <c r="W43" s="252"/>
      <c r="X43" s="252"/>
      <c r="Z43" s="253" t="s">
        <v>210</v>
      </c>
      <c r="AA43" s="259">
        <v>21969911</v>
      </c>
      <c r="AB43" s="259">
        <v>21967773</v>
      </c>
      <c r="AC43" s="259">
        <v>22394269</v>
      </c>
      <c r="AD43" s="259"/>
      <c r="AF43" s="253" t="s">
        <v>210</v>
      </c>
      <c r="AG43" s="259">
        <v>15730480</v>
      </c>
      <c r="AH43" s="259">
        <v>16527782</v>
      </c>
      <c r="AI43" s="259">
        <v>15999030</v>
      </c>
      <c r="AJ43" s="259"/>
      <c r="AL43" s="253" t="s">
        <v>210</v>
      </c>
      <c r="AM43" s="259">
        <v>1426564</v>
      </c>
      <c r="AN43" s="259">
        <v>1425631</v>
      </c>
      <c r="AO43" s="259">
        <v>1468002</v>
      </c>
      <c r="AP43" s="259"/>
    </row>
    <row r="44" spans="1:42" ht="15" customHeight="1" x14ac:dyDescent="0.2">
      <c r="A44" s="252"/>
      <c r="B44" s="252"/>
      <c r="C44" s="252"/>
      <c r="D44" s="252"/>
      <c r="E44" s="252"/>
      <c r="F44" s="252"/>
      <c r="G44" s="252"/>
      <c r="H44" s="252"/>
      <c r="I44" s="252"/>
      <c r="J44" s="252"/>
      <c r="K44" s="252"/>
      <c r="L44" s="252"/>
      <c r="M44" s="252"/>
      <c r="N44" s="252"/>
      <c r="O44" s="252"/>
      <c r="P44" s="252"/>
      <c r="Q44" s="252"/>
      <c r="R44" s="252"/>
      <c r="S44" s="252"/>
      <c r="T44" s="252"/>
      <c r="U44" s="252"/>
      <c r="V44" s="252"/>
      <c r="W44" s="252"/>
      <c r="X44" s="252"/>
      <c r="Z44" s="253" t="s">
        <v>211</v>
      </c>
      <c r="AA44" s="259">
        <v>23848860</v>
      </c>
      <c r="AB44" s="259">
        <v>23542586</v>
      </c>
      <c r="AC44" s="259">
        <v>23042069</v>
      </c>
      <c r="AD44" s="259"/>
      <c r="AF44" s="253" t="s">
        <v>211</v>
      </c>
      <c r="AG44" s="259">
        <v>16909291</v>
      </c>
      <c r="AH44" s="259">
        <v>17663441</v>
      </c>
      <c r="AI44" s="259">
        <v>16285920</v>
      </c>
      <c r="AJ44" s="259"/>
      <c r="AL44" s="253" t="s">
        <v>211</v>
      </c>
      <c r="AM44" s="259">
        <v>1531356</v>
      </c>
      <c r="AN44" s="259">
        <v>1533480</v>
      </c>
      <c r="AO44" s="259">
        <v>1458303</v>
      </c>
      <c r="AP44" s="259"/>
    </row>
    <row r="45" spans="1:42" ht="15" customHeight="1" x14ac:dyDescent="0.2">
      <c r="A45" s="252"/>
      <c r="B45" s="252"/>
      <c r="C45" s="252"/>
      <c r="D45" s="252"/>
      <c r="E45" s="252"/>
      <c r="F45" s="252"/>
      <c r="G45" s="252"/>
      <c r="H45" s="252"/>
      <c r="I45" s="252"/>
      <c r="J45" s="252"/>
      <c r="K45" s="252"/>
      <c r="L45" s="252"/>
      <c r="M45" s="252"/>
      <c r="N45" s="252"/>
      <c r="O45" s="252"/>
      <c r="P45" s="252"/>
      <c r="Q45" s="252"/>
      <c r="R45" s="252"/>
      <c r="S45" s="252"/>
      <c r="T45" s="252"/>
      <c r="U45" s="252"/>
      <c r="V45" s="252"/>
      <c r="W45" s="252"/>
      <c r="X45" s="252"/>
      <c r="Z45" s="253" t="s">
        <v>212</v>
      </c>
      <c r="AA45" s="259">
        <v>21694089</v>
      </c>
      <c r="AB45" s="259">
        <v>23498333</v>
      </c>
      <c r="AC45" s="259">
        <v>23050267</v>
      </c>
      <c r="AD45" s="259"/>
      <c r="AF45" s="253" t="s">
        <v>212</v>
      </c>
      <c r="AG45" s="259">
        <v>15188037</v>
      </c>
      <c r="AH45" s="259">
        <v>17495635</v>
      </c>
      <c r="AI45" s="259">
        <v>16197439</v>
      </c>
      <c r="AJ45" s="259"/>
      <c r="AL45" s="253" t="s">
        <v>212</v>
      </c>
      <c r="AM45" s="259">
        <v>1355608</v>
      </c>
      <c r="AN45" s="259">
        <v>1493039</v>
      </c>
      <c r="AO45" s="259">
        <v>1476539</v>
      </c>
      <c r="AP45" s="259"/>
    </row>
    <row r="46" spans="1:42" ht="15" customHeight="1" x14ac:dyDescent="0.2">
      <c r="A46" s="252"/>
      <c r="B46" s="252"/>
      <c r="C46" s="252"/>
      <c r="D46" s="252"/>
      <c r="E46" s="252"/>
      <c r="F46" s="252"/>
      <c r="G46" s="252"/>
      <c r="H46" s="252"/>
      <c r="I46" s="252"/>
      <c r="J46" s="252"/>
      <c r="K46" s="252"/>
      <c r="L46" s="252"/>
      <c r="M46" s="252"/>
      <c r="N46" s="252"/>
      <c r="O46" s="252"/>
      <c r="P46" s="252"/>
      <c r="Q46" s="252"/>
      <c r="R46" s="252"/>
      <c r="S46" s="252"/>
      <c r="T46" s="252"/>
      <c r="U46" s="252"/>
      <c r="V46" s="252"/>
      <c r="W46" s="252"/>
      <c r="X46" s="252"/>
      <c r="Z46" s="253" t="s">
        <v>213</v>
      </c>
      <c r="AA46" s="259">
        <v>20944890</v>
      </c>
      <c r="AB46" s="259">
        <v>23129018</v>
      </c>
      <c r="AC46" s="259">
        <v>23101926</v>
      </c>
      <c r="AD46" s="259"/>
      <c r="AF46" s="253" t="s">
        <v>213</v>
      </c>
      <c r="AG46" s="259">
        <v>15091336</v>
      </c>
      <c r="AH46" s="259">
        <v>17404768</v>
      </c>
      <c r="AI46" s="259">
        <v>16403302</v>
      </c>
      <c r="AJ46" s="259"/>
      <c r="AL46" s="253" t="s">
        <v>213</v>
      </c>
      <c r="AM46" s="259">
        <v>1342806</v>
      </c>
      <c r="AN46" s="259">
        <v>1495290</v>
      </c>
      <c r="AO46" s="259">
        <v>1479590</v>
      </c>
      <c r="AP46" s="259"/>
    </row>
    <row r="47" spans="1:42" ht="15" customHeight="1" x14ac:dyDescent="0.2">
      <c r="A47" s="252"/>
      <c r="B47" s="252"/>
      <c r="C47" s="252"/>
      <c r="D47" s="252"/>
      <c r="E47" s="252"/>
      <c r="F47" s="252"/>
      <c r="G47" s="252"/>
      <c r="H47" s="252"/>
      <c r="I47" s="252"/>
      <c r="J47" s="252"/>
      <c r="K47" s="252"/>
      <c r="L47" s="252"/>
      <c r="M47" s="252"/>
      <c r="N47" s="252"/>
      <c r="O47" s="252"/>
      <c r="P47" s="252"/>
      <c r="Q47" s="252"/>
      <c r="R47" s="252"/>
      <c r="S47" s="252"/>
      <c r="T47" s="252"/>
      <c r="U47" s="252"/>
      <c r="V47" s="252"/>
      <c r="W47" s="252"/>
      <c r="X47" s="252"/>
      <c r="AB47" s="259"/>
      <c r="AC47" s="259"/>
      <c r="AD47" s="259"/>
      <c r="AH47" s="259"/>
      <c r="AI47" s="259"/>
      <c r="AJ47" s="259"/>
      <c r="AN47" s="259"/>
      <c r="AO47" s="259"/>
      <c r="AP47" s="259"/>
    </row>
    <row r="48" spans="1:42" ht="15" customHeight="1" x14ac:dyDescent="0.2">
      <c r="A48" s="252"/>
      <c r="B48" s="252"/>
      <c r="C48" s="252"/>
      <c r="D48" s="252"/>
      <c r="E48" s="252"/>
      <c r="F48" s="252"/>
      <c r="G48" s="252"/>
      <c r="H48" s="252"/>
      <c r="I48" s="252"/>
      <c r="J48" s="252"/>
      <c r="K48" s="252"/>
      <c r="L48" s="252"/>
      <c r="M48" s="252"/>
      <c r="N48" s="252"/>
      <c r="O48" s="252"/>
      <c r="P48" s="252"/>
      <c r="Q48" s="252"/>
      <c r="R48" s="252"/>
      <c r="S48" s="252"/>
      <c r="T48" s="252"/>
      <c r="U48" s="252"/>
      <c r="V48" s="252"/>
      <c r="W48" s="252"/>
      <c r="X48" s="252"/>
    </row>
    <row r="49" spans="1:27" ht="15" customHeight="1" x14ac:dyDescent="0.2">
      <c r="A49" s="252"/>
      <c r="B49" s="252"/>
      <c r="C49" s="252"/>
      <c r="D49" s="252"/>
      <c r="E49" s="252"/>
      <c r="F49" s="252"/>
      <c r="G49" s="252"/>
      <c r="H49" s="252"/>
      <c r="I49" s="252"/>
      <c r="J49" s="252"/>
      <c r="K49" s="252"/>
      <c r="L49" s="252"/>
      <c r="M49" s="252"/>
      <c r="N49" s="252"/>
      <c r="O49" s="252"/>
      <c r="P49" s="252"/>
      <c r="Q49" s="252"/>
      <c r="R49" s="252"/>
      <c r="S49" s="252"/>
      <c r="T49" s="252"/>
      <c r="U49" s="252"/>
      <c r="V49" s="252"/>
      <c r="W49" s="252"/>
      <c r="X49" s="252"/>
    </row>
    <row r="50" spans="1:27" ht="15" customHeight="1" x14ac:dyDescent="0.2">
      <c r="A50" s="252"/>
      <c r="B50" s="252"/>
      <c r="C50" s="252"/>
      <c r="D50" s="252"/>
      <c r="E50" s="252"/>
      <c r="F50" s="252"/>
      <c r="G50" s="252"/>
      <c r="H50" s="252"/>
      <c r="I50" s="252"/>
      <c r="J50" s="252"/>
      <c r="K50" s="252"/>
      <c r="L50" s="252"/>
      <c r="M50" s="252"/>
      <c r="N50" s="252"/>
      <c r="O50" s="252"/>
      <c r="P50" s="252"/>
      <c r="Q50" s="252"/>
      <c r="R50" s="252"/>
      <c r="S50" s="252"/>
      <c r="T50" s="252"/>
      <c r="U50" s="252"/>
      <c r="V50" s="252"/>
      <c r="W50" s="252"/>
      <c r="X50" s="252"/>
    </row>
    <row r="51" spans="1:27" ht="15" customHeight="1" x14ac:dyDescent="0.2">
      <c r="A51" s="252"/>
      <c r="B51" s="252"/>
      <c r="C51" s="252"/>
      <c r="D51" s="252"/>
      <c r="E51" s="252"/>
      <c r="F51" s="252"/>
      <c r="G51" s="252"/>
      <c r="H51" s="252"/>
      <c r="I51" s="252"/>
      <c r="J51" s="252"/>
      <c r="K51" s="252"/>
      <c r="L51" s="252"/>
      <c r="M51" s="252"/>
      <c r="N51" s="252"/>
      <c r="O51" s="252"/>
      <c r="P51" s="252"/>
      <c r="Q51" s="252"/>
      <c r="R51" s="252"/>
      <c r="S51" s="252"/>
      <c r="T51" s="252"/>
      <c r="U51" s="252"/>
      <c r="V51" s="252"/>
      <c r="W51" s="252"/>
      <c r="X51" s="252"/>
    </row>
    <row r="52" spans="1:27" ht="15" customHeight="1" x14ac:dyDescent="0.2">
      <c r="A52" s="252"/>
      <c r="B52" s="252"/>
      <c r="C52" s="252"/>
      <c r="D52" s="252"/>
      <c r="E52" s="252"/>
      <c r="F52" s="252"/>
      <c r="G52" s="252"/>
      <c r="H52" s="252"/>
      <c r="I52" s="252"/>
      <c r="J52" s="252"/>
      <c r="K52" s="252"/>
      <c r="L52" s="252"/>
      <c r="M52" s="252"/>
      <c r="N52" s="252"/>
      <c r="O52" s="252"/>
      <c r="P52" s="252"/>
      <c r="Q52" s="252"/>
      <c r="R52" s="252"/>
      <c r="S52" s="252"/>
      <c r="T52" s="252"/>
      <c r="U52" s="252"/>
      <c r="V52" s="252"/>
      <c r="W52" s="252"/>
      <c r="X52" s="252"/>
    </row>
    <row r="53" spans="1:27" ht="15" customHeight="1" x14ac:dyDescent="0.2">
      <c r="A53" s="252"/>
      <c r="B53" s="252"/>
      <c r="C53" s="252"/>
      <c r="D53" s="252"/>
      <c r="E53" s="252"/>
      <c r="F53" s="252"/>
      <c r="G53" s="252"/>
      <c r="H53" s="252"/>
      <c r="I53" s="252"/>
      <c r="J53" s="252"/>
      <c r="K53" s="252"/>
      <c r="L53" s="252"/>
      <c r="M53" s="252"/>
      <c r="N53" s="252"/>
      <c r="O53" s="252"/>
      <c r="P53" s="252"/>
      <c r="Q53" s="252"/>
      <c r="R53" s="252"/>
      <c r="S53" s="252"/>
      <c r="T53" s="252"/>
      <c r="U53" s="252"/>
      <c r="V53" s="252"/>
      <c r="W53" s="252"/>
      <c r="X53" s="252"/>
    </row>
    <row r="54" spans="1:27" ht="15" customHeight="1" x14ac:dyDescent="0.2">
      <c r="A54" s="252"/>
      <c r="B54" s="252"/>
      <c r="C54" s="252"/>
      <c r="D54" s="252"/>
      <c r="E54" s="252"/>
      <c r="F54" s="252"/>
      <c r="G54" s="252"/>
      <c r="H54" s="252"/>
      <c r="I54" s="252"/>
      <c r="J54" s="252"/>
      <c r="K54" s="252"/>
      <c r="L54" s="252"/>
      <c r="M54" s="252"/>
      <c r="N54" s="252"/>
      <c r="O54" s="252"/>
      <c r="P54" s="252"/>
      <c r="Q54" s="252"/>
      <c r="R54" s="252"/>
      <c r="S54" s="252"/>
      <c r="T54" s="252"/>
      <c r="U54" s="252"/>
      <c r="V54" s="252"/>
      <c r="W54" s="252"/>
      <c r="X54" s="252"/>
      <c r="Z54" s="259"/>
      <c r="AA54" s="259"/>
    </row>
    <row r="55" spans="1:27" ht="15" customHeight="1" x14ac:dyDescent="0.2">
      <c r="A55" s="252"/>
      <c r="B55" s="252"/>
      <c r="C55" s="252"/>
      <c r="D55" s="252"/>
      <c r="E55" s="252"/>
      <c r="F55" s="252"/>
      <c r="G55" s="252"/>
      <c r="H55" s="252"/>
      <c r="I55" s="252"/>
      <c r="J55" s="252"/>
      <c r="K55" s="252"/>
      <c r="L55" s="252"/>
      <c r="M55" s="252"/>
      <c r="N55" s="252"/>
      <c r="O55" s="252"/>
      <c r="P55" s="252"/>
      <c r="Q55" s="252"/>
      <c r="R55" s="252"/>
      <c r="S55" s="252"/>
      <c r="T55" s="252"/>
      <c r="U55" s="252"/>
      <c r="V55" s="252"/>
      <c r="W55" s="252"/>
      <c r="X55" s="252"/>
      <c r="Z55" s="259"/>
      <c r="AA55" s="259"/>
    </row>
    <row r="56" spans="1:27" ht="15" customHeight="1" x14ac:dyDescent="0.2">
      <c r="A56" s="252"/>
      <c r="B56" s="252"/>
      <c r="C56" s="252"/>
      <c r="D56" s="252"/>
      <c r="E56" s="252"/>
      <c r="F56" s="252"/>
      <c r="G56" s="252"/>
      <c r="H56" s="252"/>
      <c r="I56" s="252"/>
      <c r="J56" s="252"/>
      <c r="K56" s="252"/>
      <c r="L56" s="252"/>
      <c r="M56" s="252"/>
      <c r="N56" s="252"/>
      <c r="O56" s="252"/>
      <c r="P56" s="252"/>
      <c r="Q56" s="252"/>
      <c r="R56" s="252"/>
      <c r="S56" s="252"/>
      <c r="T56" s="252"/>
      <c r="U56" s="252"/>
      <c r="V56" s="252"/>
      <c r="W56" s="252"/>
      <c r="X56" s="252"/>
      <c r="Z56" s="259"/>
      <c r="AA56" s="259"/>
    </row>
    <row r="57" spans="1:27" ht="15" customHeight="1" x14ac:dyDescent="0.2">
      <c r="A57" s="252"/>
      <c r="B57" s="252"/>
      <c r="C57" s="252"/>
      <c r="D57" s="252"/>
      <c r="E57" s="252"/>
      <c r="F57" s="252"/>
      <c r="G57" s="252"/>
      <c r="H57" s="252"/>
      <c r="I57" s="252"/>
      <c r="J57" s="252"/>
      <c r="K57" s="252"/>
      <c r="L57" s="252"/>
      <c r="M57" s="252"/>
      <c r="N57" s="252"/>
      <c r="O57" s="252"/>
      <c r="P57" s="252"/>
      <c r="Q57" s="252"/>
      <c r="R57" s="252"/>
      <c r="S57" s="252"/>
      <c r="T57" s="252"/>
      <c r="U57" s="252"/>
      <c r="V57" s="252"/>
      <c r="W57" s="252"/>
      <c r="X57" s="252"/>
      <c r="Z57" s="259"/>
      <c r="AA57" s="259"/>
    </row>
    <row r="58" spans="1:27" ht="15" customHeight="1" x14ac:dyDescent="0.2">
      <c r="A58" s="252"/>
      <c r="B58" s="252"/>
      <c r="C58" s="252"/>
      <c r="D58" s="252"/>
      <c r="E58" s="252"/>
      <c r="F58" s="252"/>
      <c r="G58" s="252"/>
      <c r="H58" s="252"/>
      <c r="I58" s="252"/>
      <c r="J58" s="252"/>
      <c r="K58" s="252"/>
      <c r="L58" s="252"/>
      <c r="M58" s="252"/>
      <c r="N58" s="252"/>
      <c r="O58" s="252"/>
      <c r="P58" s="252"/>
      <c r="Q58" s="252"/>
      <c r="R58" s="252"/>
      <c r="S58" s="252"/>
      <c r="T58" s="252"/>
      <c r="U58" s="252"/>
      <c r="V58" s="252"/>
      <c r="W58" s="252"/>
      <c r="X58" s="252"/>
      <c r="Z58" s="259"/>
      <c r="AA58" s="259"/>
    </row>
    <row r="59" spans="1:27" ht="15" customHeight="1" x14ac:dyDescent="0.2">
      <c r="A59" s="252"/>
      <c r="B59" s="252"/>
      <c r="C59" s="252"/>
      <c r="D59" s="252"/>
      <c r="E59" s="252"/>
      <c r="F59" s="252"/>
      <c r="G59" s="252"/>
      <c r="H59" s="252"/>
      <c r="I59" s="252"/>
      <c r="J59" s="252"/>
      <c r="K59" s="252"/>
      <c r="L59" s="252"/>
      <c r="M59" s="252"/>
      <c r="N59" s="252"/>
      <c r="O59" s="252"/>
      <c r="P59" s="252"/>
      <c r="Q59" s="252"/>
      <c r="R59" s="252"/>
      <c r="S59" s="252"/>
      <c r="T59" s="252"/>
      <c r="U59" s="252"/>
      <c r="V59" s="252"/>
      <c r="W59" s="252"/>
      <c r="X59" s="252"/>
      <c r="Z59" s="259"/>
      <c r="AA59" s="259"/>
    </row>
    <row r="60" spans="1:27" ht="15" customHeight="1" x14ac:dyDescent="0.25">
      <c r="B60" s="147"/>
      <c r="H60" s="147"/>
      <c r="I60" s="147"/>
      <c r="J60" s="147"/>
      <c r="K60" s="147"/>
      <c r="L60" s="147"/>
      <c r="M60" s="147"/>
      <c r="N60" s="147"/>
      <c r="O60" s="147"/>
      <c r="P60" s="147"/>
      <c r="Q60" s="147"/>
      <c r="Z60" s="259"/>
      <c r="AA60" s="259"/>
    </row>
    <row r="61" spans="1:27" ht="15" customHeight="1" x14ac:dyDescent="0.25">
      <c r="B61" s="147"/>
      <c r="H61" s="30"/>
      <c r="I61" s="31"/>
      <c r="J61" s="30"/>
      <c r="K61" s="30"/>
      <c r="L61" s="31"/>
      <c r="M61" s="31"/>
      <c r="N61" s="30"/>
      <c r="O61" s="30"/>
      <c r="P61" s="31"/>
      <c r="Q61" s="38"/>
      <c r="Z61" s="259"/>
      <c r="AA61" s="259"/>
    </row>
    <row r="62" spans="1:27" ht="15" customHeight="1" x14ac:dyDescent="0.25">
      <c r="B62" s="147"/>
      <c r="H62"/>
      <c r="I62"/>
      <c r="J62" s="31"/>
      <c r="K62" s="31"/>
      <c r="L62" s="31"/>
      <c r="M62"/>
      <c r="N62" s="31"/>
      <c r="O62" s="31"/>
      <c r="P62" s="31"/>
      <c r="Q62" s="31"/>
      <c r="Z62" s="259"/>
      <c r="AA62" s="259"/>
    </row>
    <row r="63" spans="1:27" ht="15" customHeight="1" x14ac:dyDescent="0.25">
      <c r="B63" s="147"/>
      <c r="H63"/>
      <c r="I63"/>
      <c r="J63" s="147"/>
      <c r="K63" s="147"/>
      <c r="L63" s="147"/>
      <c r="M63"/>
      <c r="N63" s="147"/>
      <c r="O63" s="147"/>
      <c r="P63" s="147"/>
      <c r="Q63" s="147"/>
      <c r="Z63" s="259"/>
      <c r="AA63" s="259"/>
    </row>
    <row r="64" spans="1:27" ht="15" customHeight="1" x14ac:dyDescent="0.25">
      <c r="B64" s="147"/>
      <c r="C64" s="147"/>
      <c r="D64" s="147"/>
      <c r="E64" s="147"/>
      <c r="F64" s="147"/>
      <c r="G64" s="147"/>
      <c r="H64"/>
      <c r="I64" s="147"/>
      <c r="J64" s="147"/>
      <c r="K64" s="147"/>
      <c r="L64" s="147"/>
      <c r="M64" s="147"/>
      <c r="N64" s="147"/>
      <c r="O64" s="147"/>
      <c r="P64" s="147"/>
      <c r="Q64" s="147"/>
      <c r="Z64" s="259"/>
      <c r="AA64" s="259"/>
    </row>
    <row r="65" spans="2:27" ht="15" customHeight="1" x14ac:dyDescent="0.25">
      <c r="B65" s="147"/>
      <c r="C65" s="147"/>
      <c r="D65" s="147"/>
      <c r="E65" s="147"/>
      <c r="F65" s="147"/>
      <c r="G65" s="147"/>
      <c r="H65" s="147"/>
      <c r="I65" s="147"/>
      <c r="J65" s="147"/>
      <c r="K65" s="147"/>
      <c r="L65" s="147"/>
      <c r="M65" s="147"/>
      <c r="N65" s="147"/>
      <c r="O65" s="147"/>
      <c r="P65" s="147"/>
      <c r="Q65" s="147"/>
      <c r="Z65" s="259"/>
      <c r="AA65" s="259"/>
    </row>
    <row r="66" spans="2:27" ht="15" customHeight="1" x14ac:dyDescent="0.25">
      <c r="B66" s="147"/>
      <c r="C66" s="31"/>
      <c r="D66" s="30"/>
      <c r="E66" s="30"/>
      <c r="F66" s="31"/>
      <c r="G66" s="38"/>
      <c r="H66" s="30"/>
      <c r="I66" s="31"/>
      <c r="J66" s="30"/>
      <c r="K66" s="30"/>
      <c r="L66" s="31"/>
      <c r="M66" s="31"/>
      <c r="N66" s="30"/>
      <c r="O66" s="30"/>
      <c r="P66" s="31"/>
      <c r="Q66" s="38"/>
    </row>
    <row r="67" spans="2:27" ht="15" customHeight="1" x14ac:dyDescent="0.25">
      <c r="B67" s="147"/>
      <c r="C67"/>
      <c r="D67" s="31"/>
      <c r="E67" s="31"/>
      <c r="F67" s="31"/>
      <c r="G67" s="31"/>
      <c r="H67"/>
      <c r="I67"/>
      <c r="J67" s="31"/>
      <c r="K67" s="31"/>
      <c r="L67" s="31"/>
      <c r="M67"/>
      <c r="N67" s="31"/>
      <c r="O67" s="31"/>
      <c r="P67" s="31"/>
      <c r="Q67" s="31"/>
    </row>
    <row r="68" spans="2:27" ht="15" customHeight="1" x14ac:dyDescent="0.25">
      <c r="B68" s="147"/>
      <c r="C68"/>
      <c r="D68" s="147"/>
      <c r="E68" s="147"/>
      <c r="F68" s="147"/>
      <c r="G68" s="147"/>
      <c r="H68"/>
      <c r="I68"/>
      <c r="J68" s="147"/>
      <c r="K68" s="147"/>
      <c r="L68" s="147"/>
      <c r="M68"/>
      <c r="N68" s="147"/>
      <c r="O68" s="147"/>
      <c r="P68" s="147"/>
      <c r="Q68" s="147"/>
    </row>
  </sheetData>
  <pageMargins left="0.63" right="0.25" top="0.47" bottom="0.19" header="0.3" footer="0.15"/>
  <pageSetup paperSize="9" scale="54" orientation="landscape" r:id="rId1"/>
  <drawing r:id="rId2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1442FE-69A1-4171-B2B8-5B7AB0E340A0}">
  <sheetPr codeName="Hoja5">
    <pageSetUpPr fitToPage="1"/>
  </sheetPr>
  <dimension ref="A1:AQ59"/>
  <sheetViews>
    <sheetView showGridLines="0" zoomScale="70" zoomScaleNormal="70" workbookViewId="0"/>
  </sheetViews>
  <sheetFormatPr baseColWidth="10" defaultColWidth="11.42578125" defaultRowHeight="15" customHeight="1" x14ac:dyDescent="0.25"/>
  <cols>
    <col min="1" max="1" width="3.7109375" style="247" customWidth="1"/>
    <col min="2" max="8" width="11.5703125" style="247" customWidth="1"/>
    <col min="9" max="9" width="3.7109375" style="247" customWidth="1"/>
    <col min="10" max="16" width="11.5703125" style="247" customWidth="1"/>
    <col min="17" max="17" width="3.7109375" style="247" customWidth="1"/>
    <col min="18" max="25" width="11.5703125" style="247" customWidth="1"/>
    <col min="26" max="27" width="12.85546875" style="263" customWidth="1"/>
    <col min="28" max="29" width="12.85546875" style="264" customWidth="1"/>
    <col min="30" max="31" width="12.85546875" style="263" customWidth="1"/>
    <col min="32" max="33" width="12.85546875" style="264" customWidth="1"/>
    <col min="34" max="35" width="12.85546875" style="263" customWidth="1"/>
    <col min="36" max="37" width="12.85546875" style="264" customWidth="1"/>
    <col min="38" max="43" width="12.85546875" style="263" customWidth="1"/>
    <col min="44" max="63" width="12.85546875" style="247" customWidth="1"/>
    <col min="64" max="16384" width="11.42578125" style="247"/>
  </cols>
  <sheetData>
    <row r="1" spans="1:39" ht="26.25" x14ac:dyDescent="0.25">
      <c r="B1" s="251" t="s">
        <v>217</v>
      </c>
      <c r="C1" s="260"/>
      <c r="D1" s="260"/>
      <c r="E1" s="260"/>
      <c r="F1" s="260"/>
      <c r="G1" s="260"/>
      <c r="H1" s="260"/>
      <c r="I1" s="260"/>
      <c r="J1" s="260"/>
      <c r="K1" s="260"/>
      <c r="T1" s="261"/>
      <c r="U1" s="261"/>
      <c r="V1" s="261"/>
      <c r="W1" s="261"/>
      <c r="X1" s="261"/>
      <c r="Y1" s="261"/>
      <c r="Z1" s="262" t="s">
        <v>218</v>
      </c>
    </row>
    <row r="2" spans="1:39" ht="15" customHeight="1" x14ac:dyDescent="0.25">
      <c r="A2" s="261"/>
      <c r="B2" s="261"/>
      <c r="C2" s="261"/>
      <c r="D2" s="261"/>
      <c r="E2" s="261"/>
      <c r="F2" s="261"/>
      <c r="G2" s="261"/>
      <c r="H2" s="261"/>
      <c r="I2" s="265"/>
      <c r="J2" s="265"/>
      <c r="K2" s="265"/>
      <c r="L2" s="265"/>
      <c r="M2" s="265"/>
      <c r="N2" s="265"/>
      <c r="O2" s="265"/>
      <c r="P2" s="265"/>
      <c r="Q2" s="265"/>
      <c r="R2" s="265"/>
      <c r="S2" s="265"/>
      <c r="T2" s="261"/>
      <c r="U2" s="261"/>
      <c r="V2" s="261"/>
      <c r="W2" s="261"/>
      <c r="X2" s="261"/>
      <c r="Y2" s="261"/>
      <c r="Z2" s="262" t="s">
        <v>219</v>
      </c>
    </row>
    <row r="3" spans="1:39" ht="15" customHeight="1" x14ac:dyDescent="0.25">
      <c r="A3" s="261"/>
      <c r="B3" s="261"/>
      <c r="C3" s="261"/>
      <c r="D3" s="261"/>
      <c r="E3" s="261"/>
      <c r="F3" s="261"/>
      <c r="G3" s="261"/>
      <c r="H3" s="261"/>
      <c r="I3" s="261"/>
      <c r="J3" s="261"/>
      <c r="K3" s="261"/>
      <c r="L3" s="261"/>
      <c r="M3" s="261"/>
      <c r="N3" s="261"/>
      <c r="O3" s="261"/>
      <c r="P3" s="261"/>
      <c r="Q3" s="261"/>
      <c r="R3" s="261"/>
      <c r="S3" s="261"/>
      <c r="T3" s="261"/>
      <c r="U3" s="261"/>
      <c r="V3" s="261"/>
      <c r="W3" s="261"/>
      <c r="X3" s="261"/>
      <c r="Y3" s="261"/>
      <c r="Z3" s="262" t="s">
        <v>220</v>
      </c>
    </row>
    <row r="4" spans="1:39" ht="15" customHeight="1" x14ac:dyDescent="0.25">
      <c r="A4" s="261"/>
      <c r="B4" s="261"/>
      <c r="C4" s="261"/>
      <c r="D4" s="261"/>
      <c r="E4" s="261"/>
      <c r="F4" s="261"/>
      <c r="G4" s="261"/>
      <c r="H4" s="261"/>
      <c r="I4" s="261"/>
      <c r="J4" s="261"/>
      <c r="K4" s="261"/>
      <c r="L4" s="261"/>
      <c r="M4" s="261"/>
      <c r="N4" s="261"/>
      <c r="O4" s="261"/>
      <c r="P4" s="261"/>
      <c r="Q4" s="261"/>
      <c r="R4" s="261"/>
      <c r="S4" s="261"/>
      <c r="T4" s="261"/>
      <c r="U4" s="261"/>
      <c r="V4" s="261"/>
      <c r="W4" s="261"/>
      <c r="Y4" s="261"/>
      <c r="Z4" s="262" t="s">
        <v>221</v>
      </c>
    </row>
    <row r="5" spans="1:39" ht="15" customHeight="1" x14ac:dyDescent="0.25">
      <c r="A5" s="261"/>
      <c r="B5" s="261"/>
      <c r="C5" s="261"/>
      <c r="D5" s="261"/>
      <c r="E5" s="261"/>
      <c r="F5" s="261"/>
      <c r="G5" s="261"/>
      <c r="H5" s="261"/>
      <c r="I5" s="261"/>
      <c r="J5" s="261"/>
      <c r="K5" s="261"/>
      <c r="L5" s="261"/>
      <c r="M5" s="261"/>
      <c r="N5" s="261"/>
      <c r="O5" s="261"/>
      <c r="P5" s="261"/>
      <c r="Q5" s="261"/>
      <c r="R5" s="261"/>
      <c r="S5" s="261"/>
      <c r="T5" s="261"/>
      <c r="U5" s="261"/>
      <c r="V5" s="261"/>
      <c r="W5" s="261"/>
      <c r="Y5" s="261"/>
      <c r="AE5" s="266"/>
    </row>
    <row r="6" spans="1:39" ht="15" customHeight="1" x14ac:dyDescent="0.25">
      <c r="A6" s="261"/>
      <c r="B6" s="261"/>
      <c r="C6" s="261"/>
      <c r="D6" s="261"/>
      <c r="E6" s="261"/>
      <c r="F6" s="261"/>
      <c r="G6" s="261"/>
      <c r="H6" s="261"/>
      <c r="I6" s="261"/>
      <c r="J6" s="261"/>
      <c r="K6" s="261"/>
      <c r="L6" s="261"/>
      <c r="M6" s="261"/>
      <c r="N6" s="261"/>
      <c r="O6" s="261"/>
      <c r="P6" s="261"/>
      <c r="Q6" s="261"/>
      <c r="R6" s="261"/>
      <c r="S6" s="261"/>
      <c r="T6" s="261"/>
      <c r="U6" s="261"/>
      <c r="V6" s="261"/>
      <c r="W6" s="261"/>
      <c r="X6" s="256" t="s">
        <v>172</v>
      </c>
      <c r="Y6" s="261"/>
      <c r="Z6" s="266" t="s">
        <v>199</v>
      </c>
      <c r="AA6" s="264"/>
      <c r="AC6" s="263"/>
      <c r="AD6" s="266" t="s">
        <v>200</v>
      </c>
      <c r="AE6" s="264"/>
      <c r="AG6" s="263"/>
      <c r="AH6" s="266" t="s">
        <v>201</v>
      </c>
      <c r="AI6" s="264"/>
      <c r="AK6" s="263"/>
    </row>
    <row r="7" spans="1:39" ht="15" customHeight="1" thickBot="1" x14ac:dyDescent="0.3">
      <c r="A7" s="261"/>
      <c r="B7" s="261"/>
      <c r="C7" s="261"/>
      <c r="D7" s="261"/>
      <c r="E7" s="261"/>
      <c r="F7" s="261"/>
      <c r="G7" s="261"/>
      <c r="H7" s="261"/>
      <c r="I7" s="261"/>
      <c r="J7" s="261"/>
      <c r="K7" s="261"/>
      <c r="L7" s="261"/>
      <c r="M7" s="261"/>
      <c r="N7" s="261"/>
      <c r="O7" s="261"/>
      <c r="P7" s="261"/>
      <c r="Q7" s="261"/>
      <c r="R7" s="261"/>
      <c r="S7" s="261"/>
      <c r="T7" s="261"/>
      <c r="U7" s="261"/>
      <c r="V7" s="261"/>
      <c r="W7" s="261"/>
      <c r="X7" s="261"/>
      <c r="Y7" s="261"/>
      <c r="AA7" s="267">
        <v>2021</v>
      </c>
      <c r="AB7" s="267">
        <v>2022</v>
      </c>
      <c r="AC7" s="263"/>
      <c r="AE7" s="267">
        <v>2021</v>
      </c>
      <c r="AF7" s="267">
        <v>2022</v>
      </c>
      <c r="AG7" s="263"/>
      <c r="AI7" s="267">
        <v>2021</v>
      </c>
      <c r="AJ7" s="267">
        <v>2022</v>
      </c>
      <c r="AK7" s="263"/>
    </row>
    <row r="8" spans="1:39" ht="15" customHeight="1" x14ac:dyDescent="0.25">
      <c r="A8" s="261"/>
      <c r="B8" s="261"/>
      <c r="C8" s="261"/>
      <c r="D8" s="261"/>
      <c r="E8" s="261"/>
      <c r="F8" s="261"/>
      <c r="G8" s="261"/>
      <c r="H8" s="261"/>
      <c r="I8" s="261"/>
      <c r="J8" s="261"/>
      <c r="K8" s="261"/>
      <c r="L8" s="261"/>
      <c r="M8" s="261"/>
      <c r="N8" s="261"/>
      <c r="O8" s="261"/>
      <c r="P8" s="261"/>
      <c r="Q8" s="261"/>
      <c r="R8" s="261"/>
      <c r="S8" s="261"/>
      <c r="T8" s="261"/>
      <c r="U8" s="261"/>
      <c r="V8" s="261"/>
      <c r="W8" s="261"/>
      <c r="X8" s="261"/>
      <c r="Y8" s="261"/>
      <c r="Z8" s="263" t="s">
        <v>202</v>
      </c>
      <c r="AA8" s="264">
        <v>-7.2201224602575137E-2</v>
      </c>
      <c r="AB8" s="264">
        <v>0.10032763489485419</v>
      </c>
      <c r="AC8" s="263"/>
      <c r="AD8" s="263" t="s">
        <v>202</v>
      </c>
      <c r="AE8" s="264">
        <v>-0.17792630991703062</v>
      </c>
      <c r="AF8" s="264">
        <v>0.14856750269498575</v>
      </c>
      <c r="AG8" s="263"/>
      <c r="AH8" s="263" t="s">
        <v>202</v>
      </c>
      <c r="AI8" s="264">
        <v>-8.8871832047763069E-2</v>
      </c>
      <c r="AJ8" s="264">
        <v>0.26391040888376266</v>
      </c>
      <c r="AK8" s="263"/>
      <c r="AL8" s="268" t="s">
        <v>222</v>
      </c>
      <c r="AM8" s="269">
        <v>2022</v>
      </c>
    </row>
    <row r="9" spans="1:39" ht="15" customHeight="1" thickBot="1" x14ac:dyDescent="0.3">
      <c r="A9" s="261"/>
      <c r="B9" s="261"/>
      <c r="C9" s="261"/>
      <c r="D9" s="261"/>
      <c r="E9" s="261"/>
      <c r="F9" s="261"/>
      <c r="G9" s="261"/>
      <c r="H9" s="261"/>
      <c r="I9" s="261"/>
      <c r="J9" s="261"/>
      <c r="K9" s="261"/>
      <c r="L9" s="261"/>
      <c r="M9" s="261"/>
      <c r="N9" s="261"/>
      <c r="O9" s="261"/>
      <c r="P9" s="261"/>
      <c r="Q9" s="261"/>
      <c r="R9" s="261"/>
      <c r="S9" s="261"/>
      <c r="T9" s="261"/>
      <c r="U9" s="261"/>
      <c r="V9" s="261"/>
      <c r="W9" s="261"/>
      <c r="X9" s="261"/>
      <c r="Y9" s="261"/>
      <c r="Z9" s="263" t="s">
        <v>203</v>
      </c>
      <c r="AA9" s="264">
        <v>-6.6668414505015788E-2</v>
      </c>
      <c r="AB9" s="264">
        <v>9.3288286965419326E-2</v>
      </c>
      <c r="AC9" s="263"/>
      <c r="AD9" s="263" t="s">
        <v>203</v>
      </c>
      <c r="AE9" s="264">
        <v>-0.15681915443965877</v>
      </c>
      <c r="AF9" s="264">
        <v>0.14900524483073341</v>
      </c>
      <c r="AG9" s="263"/>
      <c r="AH9" s="263" t="s">
        <v>203</v>
      </c>
      <c r="AI9" s="264">
        <v>-7.108549272914047E-2</v>
      </c>
      <c r="AJ9" s="264">
        <v>0.24027416704411322</v>
      </c>
      <c r="AK9" s="263"/>
      <c r="AL9" s="270" t="s">
        <v>223</v>
      </c>
      <c r="AM9" s="271">
        <v>2021</v>
      </c>
    </row>
    <row r="10" spans="1:39" ht="15" customHeight="1" x14ac:dyDescent="0.25">
      <c r="A10" s="261"/>
      <c r="B10" s="261"/>
      <c r="C10" s="261"/>
      <c r="D10" s="261"/>
      <c r="E10" s="261"/>
      <c r="F10" s="261"/>
      <c r="G10" s="261"/>
      <c r="H10" s="261"/>
      <c r="I10" s="261"/>
      <c r="J10" s="261"/>
      <c r="K10" s="261"/>
      <c r="L10" s="261"/>
      <c r="M10" s="261"/>
      <c r="N10" s="261"/>
      <c r="O10" s="261"/>
      <c r="P10" s="261"/>
      <c r="Q10" s="261"/>
      <c r="R10" s="261"/>
      <c r="S10" s="261"/>
      <c r="T10" s="261"/>
      <c r="U10" s="261"/>
      <c r="V10" s="261"/>
      <c r="W10" s="261"/>
      <c r="X10" s="261"/>
      <c r="Y10" s="261"/>
      <c r="Z10" s="263" t="s">
        <v>204</v>
      </c>
      <c r="AA10" s="264">
        <v>-2.8344070185333834E-2</v>
      </c>
      <c r="AB10" s="264">
        <v>5.6148488778304542E-2</v>
      </c>
      <c r="AC10" s="263"/>
      <c r="AD10" s="263" t="s">
        <v>204</v>
      </c>
      <c r="AE10" s="264">
        <v>-0.11696213495499108</v>
      </c>
      <c r="AF10" s="264">
        <v>0.11245768695199644</v>
      </c>
      <c r="AG10" s="263"/>
      <c r="AH10" s="263" t="s">
        <v>204</v>
      </c>
      <c r="AI10" s="264">
        <v>-1.7593952076477848E-2</v>
      </c>
      <c r="AJ10" s="264">
        <v>0.1387519431196732</v>
      </c>
      <c r="AK10" s="263"/>
    </row>
    <row r="11" spans="1:39" ht="15" customHeight="1" x14ac:dyDescent="0.25">
      <c r="A11" s="261"/>
      <c r="B11" s="261"/>
      <c r="C11" s="261"/>
      <c r="D11" s="261"/>
      <c r="E11" s="261"/>
      <c r="F11" s="261"/>
      <c r="G11" s="261"/>
      <c r="H11" s="261"/>
      <c r="I11" s="261"/>
      <c r="J11" s="261"/>
      <c r="K11" s="261"/>
      <c r="L11" s="261"/>
      <c r="M11" s="261"/>
      <c r="N11" s="261"/>
      <c r="O11" s="261"/>
      <c r="P11" s="261"/>
      <c r="Q11" s="261"/>
      <c r="R11" s="261"/>
      <c r="S11" s="261"/>
      <c r="T11" s="261"/>
      <c r="U11" s="261"/>
      <c r="V11" s="261"/>
      <c r="W11" s="261"/>
      <c r="X11" s="261"/>
      <c r="Y11" s="261"/>
      <c r="Z11" s="263" t="s">
        <v>205</v>
      </c>
      <c r="AA11" s="264">
        <v>-5.7325572809745044E-4</v>
      </c>
      <c r="AB11" s="264">
        <v>5.8997513498875519E-2</v>
      </c>
      <c r="AC11" s="263"/>
      <c r="AD11" s="263" t="s">
        <v>205</v>
      </c>
      <c r="AE11" s="264">
        <v>-0.11595235834858542</v>
      </c>
      <c r="AF11" s="264">
        <v>0.13223409586123908</v>
      </c>
      <c r="AG11" s="263"/>
      <c r="AH11" s="263" t="s">
        <v>205</v>
      </c>
      <c r="AI11" s="264">
        <v>3.3997020675711698E-2</v>
      </c>
      <c r="AJ11" s="264">
        <v>0.12524430974707529</v>
      </c>
      <c r="AK11" s="263"/>
    </row>
    <row r="12" spans="1:39" ht="15" customHeight="1" x14ac:dyDescent="0.25">
      <c r="A12" s="261"/>
      <c r="B12" s="261"/>
      <c r="C12" s="261"/>
      <c r="D12" s="261"/>
      <c r="E12" s="261"/>
      <c r="F12" s="261"/>
      <c r="G12" s="261"/>
      <c r="H12" s="261"/>
      <c r="I12" s="261"/>
      <c r="J12" s="261"/>
      <c r="K12" s="261"/>
      <c r="L12" s="261"/>
      <c r="M12" s="261"/>
      <c r="N12" s="261"/>
      <c r="O12" s="261"/>
      <c r="P12" s="261"/>
      <c r="Q12" s="261"/>
      <c r="R12" s="261"/>
      <c r="S12" s="261"/>
      <c r="T12" s="261"/>
      <c r="U12" s="261"/>
      <c r="V12" s="261"/>
      <c r="W12" s="261"/>
      <c r="X12" s="261"/>
      <c r="Y12" s="261"/>
      <c r="Z12" s="263" t="s">
        <v>206</v>
      </c>
      <c r="AA12" s="264">
        <v>3.390670658299328E-2</v>
      </c>
      <c r="AB12" s="264">
        <v>7.3313610554215536E-2</v>
      </c>
      <c r="AC12" s="263"/>
      <c r="AD12" s="263" t="s">
        <v>206</v>
      </c>
      <c r="AE12" s="264">
        <v>-7.7024265100422581E-2</v>
      </c>
      <c r="AF12" s="264">
        <v>0.12498097655058843</v>
      </c>
      <c r="AG12" s="263"/>
      <c r="AH12" s="263" t="s">
        <v>206</v>
      </c>
      <c r="AI12" s="264">
        <v>8.9313646457463564E-2</v>
      </c>
      <c r="AJ12" s="264">
        <v>0.13890323046813166</v>
      </c>
      <c r="AK12" s="263"/>
    </row>
    <row r="13" spans="1:39" ht="15" customHeight="1" x14ac:dyDescent="0.25">
      <c r="A13" s="261"/>
      <c r="B13" s="261"/>
      <c r="C13" s="261"/>
      <c r="D13" s="261"/>
      <c r="E13" s="261"/>
      <c r="F13" s="261"/>
      <c r="G13" s="261"/>
      <c r="H13" s="261"/>
      <c r="I13" s="261"/>
      <c r="J13" s="261"/>
      <c r="K13" s="261"/>
      <c r="L13" s="261"/>
      <c r="M13" s="261"/>
      <c r="N13" s="261"/>
      <c r="O13" s="261"/>
      <c r="P13" s="261"/>
      <c r="Q13" s="261"/>
      <c r="R13" s="261"/>
      <c r="S13" s="261"/>
      <c r="T13" s="261"/>
      <c r="U13" s="261"/>
      <c r="V13" s="261"/>
      <c r="W13" s="261"/>
      <c r="X13" s="261"/>
      <c r="Y13" s="261"/>
      <c r="Z13" s="263" t="s">
        <v>207</v>
      </c>
      <c r="AA13" s="264">
        <v>4.6953426504110073E-2</v>
      </c>
      <c r="AB13" s="264">
        <v>7.3439596797486642E-2</v>
      </c>
      <c r="AC13" s="263"/>
      <c r="AD13" s="263" t="s">
        <v>207</v>
      </c>
      <c r="AE13" s="264">
        <v>-5.9606414433635138E-2</v>
      </c>
      <c r="AF13" s="264">
        <v>0.12482933296494295</v>
      </c>
      <c r="AG13" s="263"/>
      <c r="AH13" s="263" t="s">
        <v>207</v>
      </c>
      <c r="AI13" s="264">
        <v>0.1047887990879228</v>
      </c>
      <c r="AJ13" s="264">
        <v>0.1370323317680443</v>
      </c>
      <c r="AK13" s="263"/>
    </row>
    <row r="14" spans="1:39" ht="15" customHeight="1" x14ac:dyDescent="0.25">
      <c r="A14" s="261"/>
      <c r="B14" s="261"/>
      <c r="C14" s="261"/>
      <c r="D14" s="261"/>
      <c r="E14" s="261"/>
      <c r="F14" s="261"/>
      <c r="G14" s="261"/>
      <c r="H14" s="261"/>
      <c r="I14" s="261"/>
      <c r="J14" s="261"/>
      <c r="K14" s="261"/>
      <c r="L14" s="261"/>
      <c r="M14" s="261"/>
      <c r="N14" s="261"/>
      <c r="O14" s="261"/>
      <c r="P14" s="261"/>
      <c r="Q14" s="261"/>
      <c r="R14" s="261"/>
      <c r="S14" s="261"/>
      <c r="T14" s="261"/>
      <c r="U14" s="261"/>
      <c r="V14" s="261"/>
      <c r="W14" s="261"/>
      <c r="X14" s="261"/>
      <c r="Y14" s="261"/>
      <c r="Z14" s="263" t="s">
        <v>208</v>
      </c>
      <c r="AA14" s="264">
        <v>5.321626473091072E-2</v>
      </c>
      <c r="AB14" s="264">
        <v>6.9328686383827859E-2</v>
      </c>
      <c r="AC14" s="263"/>
      <c r="AD14" s="263" t="s">
        <v>208</v>
      </c>
      <c r="AE14" s="264">
        <v>-4.2766537305600705E-2</v>
      </c>
      <c r="AF14" s="264">
        <v>0.12420096505996853</v>
      </c>
      <c r="AG14" s="263"/>
      <c r="AH14" s="263" t="s">
        <v>208</v>
      </c>
      <c r="AI14" s="264">
        <v>0.12234334972297461</v>
      </c>
      <c r="AJ14" s="264">
        <v>0.12142355404340237</v>
      </c>
      <c r="AK14" s="263"/>
    </row>
    <row r="15" spans="1:39" ht="15" customHeight="1" x14ac:dyDescent="0.25">
      <c r="A15" s="261"/>
      <c r="B15" s="261"/>
      <c r="C15" s="261"/>
      <c r="D15" s="261"/>
      <c r="E15" s="261"/>
      <c r="F15" s="261"/>
      <c r="G15" s="261"/>
      <c r="H15" s="261"/>
      <c r="I15" s="261"/>
      <c r="J15" s="261"/>
      <c r="K15" s="261"/>
      <c r="L15" s="261"/>
      <c r="M15" s="261"/>
      <c r="N15" s="261"/>
      <c r="O15" s="261"/>
      <c r="P15" s="261"/>
      <c r="Q15" s="261"/>
      <c r="R15" s="261"/>
      <c r="S15" s="261"/>
      <c r="T15" s="261"/>
      <c r="U15" s="261"/>
      <c r="V15" s="261"/>
      <c r="W15" s="261"/>
      <c r="X15" s="261"/>
      <c r="Y15" s="261"/>
      <c r="Z15" s="263" t="s">
        <v>209</v>
      </c>
      <c r="AA15" s="264">
        <v>6.3655221527360764E-2</v>
      </c>
      <c r="AC15" s="263"/>
      <c r="AD15" s="263" t="s">
        <v>209</v>
      </c>
      <c r="AE15" s="264">
        <v>-1.5460735481822497E-2</v>
      </c>
      <c r="AG15" s="263"/>
      <c r="AH15" s="263" t="s">
        <v>209</v>
      </c>
      <c r="AI15" s="264">
        <v>0.14209143876768907</v>
      </c>
      <c r="AK15" s="263"/>
    </row>
    <row r="16" spans="1:39" ht="15" customHeight="1" x14ac:dyDescent="0.25">
      <c r="A16" s="261"/>
      <c r="B16" s="261"/>
      <c r="C16" s="261"/>
      <c r="D16" s="261"/>
      <c r="E16" s="261"/>
      <c r="F16" s="261"/>
      <c r="G16" s="261"/>
      <c r="H16" s="261"/>
      <c r="I16" s="261"/>
      <c r="J16" s="261"/>
      <c r="K16" s="261"/>
      <c r="L16" s="261"/>
      <c r="M16" s="261"/>
      <c r="N16" s="261"/>
      <c r="O16" s="261"/>
      <c r="P16" s="261"/>
      <c r="Q16" s="261"/>
      <c r="R16" s="261"/>
      <c r="S16" s="261"/>
      <c r="T16" s="261"/>
      <c r="U16" s="261"/>
      <c r="V16" s="261"/>
      <c r="W16" s="261"/>
      <c r="X16" s="261"/>
      <c r="Y16" s="261"/>
      <c r="Z16" s="263" t="s">
        <v>210</v>
      </c>
      <c r="AA16" s="264">
        <v>6.0889961969038495E-2</v>
      </c>
      <c r="AC16" s="263"/>
      <c r="AD16" s="263" t="s">
        <v>210</v>
      </c>
      <c r="AE16" s="264">
        <v>-6.2521025784393206E-3</v>
      </c>
      <c r="AG16" s="263"/>
      <c r="AH16" s="263" t="s">
        <v>210</v>
      </c>
      <c r="AI16" s="264">
        <v>0.12490043182571028</v>
      </c>
      <c r="AK16" s="263"/>
    </row>
    <row r="17" spans="1:37" ht="15" customHeight="1" x14ac:dyDescent="0.25">
      <c r="A17" s="261"/>
      <c r="B17" s="261"/>
      <c r="C17" s="261"/>
      <c r="D17" s="261"/>
      <c r="E17" s="261"/>
      <c r="F17" s="261"/>
      <c r="G17" s="261"/>
      <c r="H17" s="261"/>
      <c r="I17" s="261"/>
      <c r="J17" s="261"/>
      <c r="K17" s="261"/>
      <c r="L17" s="261"/>
      <c r="M17" s="261"/>
      <c r="N17" s="261"/>
      <c r="O17" s="261"/>
      <c r="P17" s="261"/>
      <c r="Q17" s="261"/>
      <c r="R17" s="261"/>
      <c r="S17" s="261"/>
      <c r="T17" s="261"/>
      <c r="U17" s="261"/>
      <c r="V17" s="261"/>
      <c r="W17" s="261"/>
      <c r="X17" s="261"/>
      <c r="Y17" s="261"/>
      <c r="Z17" s="263" t="s">
        <v>211</v>
      </c>
      <c r="AA17" s="264">
        <v>5.6689476150910849E-2</v>
      </c>
      <c r="AC17" s="263"/>
      <c r="AD17" s="263" t="s">
        <v>211</v>
      </c>
      <c r="AE17" s="264">
        <v>2.9161693914144847E-3</v>
      </c>
      <c r="AG17" s="263"/>
      <c r="AH17" s="263" t="s">
        <v>211</v>
      </c>
      <c r="AI17" s="264">
        <v>0.11001445710713412</v>
      </c>
      <c r="AK17" s="263"/>
    </row>
    <row r="18" spans="1:37" ht="15" customHeight="1" x14ac:dyDescent="0.25">
      <c r="A18" s="261"/>
      <c r="B18" s="261"/>
      <c r="C18" s="261"/>
      <c r="D18" s="261"/>
      <c r="E18" s="261"/>
      <c r="F18" s="261"/>
      <c r="G18" s="261"/>
      <c r="H18" s="261"/>
      <c r="I18" s="261"/>
      <c r="J18" s="261"/>
      <c r="K18" s="261"/>
      <c r="L18" s="261"/>
      <c r="M18" s="261"/>
      <c r="N18" s="261"/>
      <c r="O18" s="261"/>
      <c r="P18" s="261"/>
      <c r="Q18" s="261"/>
      <c r="R18" s="261"/>
      <c r="S18" s="261"/>
      <c r="T18" s="261"/>
      <c r="U18" s="261"/>
      <c r="V18" s="261"/>
      <c r="W18" s="261"/>
      <c r="X18" s="261"/>
      <c r="Y18" s="261"/>
      <c r="Z18" s="263" t="s">
        <v>212</v>
      </c>
      <c r="AA18" s="264">
        <v>5.5744720786396015E-2</v>
      </c>
      <c r="AC18" s="263"/>
      <c r="AD18" s="263" t="s">
        <v>212</v>
      </c>
      <c r="AE18" s="264">
        <v>1.8766975941681495E-2</v>
      </c>
      <c r="AG18" s="263"/>
      <c r="AH18" s="263" t="s">
        <v>212</v>
      </c>
      <c r="AI18" s="264">
        <v>9.4031503256254603E-2</v>
      </c>
      <c r="AK18" s="263"/>
    </row>
    <row r="19" spans="1:37" ht="15" customHeight="1" x14ac:dyDescent="0.25">
      <c r="A19" s="261"/>
      <c r="B19" s="261"/>
      <c r="C19" s="261"/>
      <c r="D19" s="261"/>
      <c r="E19" s="261"/>
      <c r="F19" s="261"/>
      <c r="G19" s="261"/>
      <c r="H19" s="261"/>
      <c r="I19" s="261"/>
      <c r="J19" s="261"/>
      <c r="K19" s="261"/>
      <c r="L19" s="261"/>
      <c r="M19" s="261"/>
      <c r="N19" s="261"/>
      <c r="O19" s="261"/>
      <c r="P19" s="261"/>
      <c r="Q19" s="261"/>
      <c r="R19" s="261"/>
      <c r="S19" s="261"/>
      <c r="T19" s="261"/>
      <c r="U19" s="261"/>
      <c r="V19" s="261"/>
      <c r="W19" s="261"/>
      <c r="X19" s="261"/>
      <c r="Y19" s="261"/>
      <c r="Z19" s="263" t="s">
        <v>213</v>
      </c>
      <c r="AA19" s="264">
        <v>5.608495042650645E-2</v>
      </c>
      <c r="AC19" s="263"/>
      <c r="AD19" s="263" t="s">
        <v>213</v>
      </c>
      <c r="AE19" s="264">
        <v>2.3705487428082678E-2</v>
      </c>
      <c r="AG19" s="263"/>
      <c r="AH19" s="263" t="s">
        <v>213</v>
      </c>
      <c r="AI19" s="264">
        <v>0.10195977755221521</v>
      </c>
      <c r="AK19" s="263"/>
    </row>
    <row r="20" spans="1:37" ht="15" customHeight="1" x14ac:dyDescent="0.25">
      <c r="A20" s="261"/>
      <c r="B20" s="261"/>
      <c r="C20" s="261"/>
      <c r="D20" s="261"/>
      <c r="E20" s="261"/>
      <c r="F20" s="261"/>
      <c r="G20" s="261"/>
      <c r="H20" s="261"/>
      <c r="I20" s="261"/>
      <c r="J20" s="261"/>
      <c r="K20" s="261"/>
      <c r="L20" s="261"/>
      <c r="M20" s="261"/>
      <c r="N20" s="261"/>
      <c r="O20" s="261"/>
      <c r="P20" s="261"/>
      <c r="Q20" s="261"/>
      <c r="R20" s="261"/>
      <c r="S20" s="261"/>
      <c r="T20" s="261"/>
      <c r="U20" s="261"/>
      <c r="V20" s="261"/>
      <c r="W20" s="261"/>
      <c r="X20" s="261"/>
      <c r="Y20" s="261"/>
      <c r="AA20" s="264"/>
      <c r="AC20" s="263"/>
      <c r="AE20" s="264"/>
      <c r="AG20" s="263"/>
      <c r="AI20" s="264"/>
      <c r="AK20" s="263"/>
    </row>
    <row r="21" spans="1:37" ht="15" customHeight="1" x14ac:dyDescent="0.25">
      <c r="A21" s="261"/>
      <c r="B21" s="261"/>
      <c r="C21" s="261"/>
      <c r="D21" s="261"/>
      <c r="E21" s="261"/>
      <c r="F21" s="261"/>
      <c r="G21" s="261"/>
      <c r="H21" s="261"/>
      <c r="I21" s="261"/>
      <c r="J21" s="261"/>
      <c r="K21" s="261"/>
      <c r="L21" s="261"/>
      <c r="M21" s="261"/>
      <c r="N21" s="261"/>
      <c r="O21" s="261"/>
      <c r="P21" s="261"/>
      <c r="Q21" s="261"/>
      <c r="R21" s="261"/>
      <c r="S21" s="261"/>
      <c r="T21" s="261"/>
      <c r="U21" s="261"/>
      <c r="V21" s="261"/>
      <c r="W21" s="261"/>
      <c r="X21" s="261"/>
      <c r="Y21" s="261"/>
      <c r="AA21" s="264"/>
      <c r="AC21" s="263"/>
      <c r="AE21" s="264"/>
      <c r="AG21" s="263"/>
      <c r="AI21" s="264"/>
      <c r="AK21" s="263"/>
    </row>
    <row r="22" spans="1:37" ht="15" customHeight="1" x14ac:dyDescent="0.25">
      <c r="A22" s="261"/>
      <c r="B22" s="261"/>
      <c r="C22" s="261"/>
      <c r="D22" s="261"/>
      <c r="E22" s="261"/>
      <c r="F22" s="261"/>
      <c r="G22" s="261"/>
      <c r="H22" s="261"/>
      <c r="I22" s="261"/>
      <c r="J22" s="261"/>
      <c r="K22" s="261"/>
      <c r="L22" s="261"/>
      <c r="M22" s="261"/>
      <c r="N22" s="261"/>
      <c r="O22" s="261"/>
      <c r="P22" s="261"/>
      <c r="Q22" s="261"/>
      <c r="R22" s="261"/>
      <c r="S22" s="261"/>
      <c r="T22" s="261"/>
      <c r="U22" s="261"/>
      <c r="V22" s="261"/>
      <c r="W22" s="261"/>
      <c r="X22" s="261"/>
      <c r="Y22" s="261"/>
      <c r="AA22" s="264"/>
      <c r="AC22" s="263"/>
      <c r="AE22" s="264"/>
      <c r="AG22" s="263"/>
      <c r="AI22" s="264"/>
      <c r="AK22" s="263"/>
    </row>
    <row r="23" spans="1:37" ht="15" customHeight="1" x14ac:dyDescent="0.25">
      <c r="A23" s="261"/>
      <c r="B23" s="261"/>
      <c r="C23" s="261"/>
      <c r="D23" s="261"/>
      <c r="E23" s="261"/>
      <c r="F23" s="261"/>
      <c r="G23" s="261"/>
      <c r="H23" s="261"/>
      <c r="I23" s="261"/>
      <c r="J23" s="261"/>
      <c r="K23" s="261"/>
      <c r="L23" s="261"/>
      <c r="M23" s="261"/>
      <c r="N23" s="261"/>
      <c r="O23" s="261"/>
      <c r="P23" s="261"/>
      <c r="Q23" s="261"/>
      <c r="R23" s="261"/>
      <c r="S23" s="261"/>
      <c r="T23" s="261"/>
      <c r="U23" s="261"/>
      <c r="V23" s="261"/>
      <c r="W23" s="261"/>
      <c r="X23" s="261"/>
      <c r="Y23" s="261"/>
      <c r="AA23" s="264"/>
      <c r="AC23" s="263"/>
      <c r="AE23" s="264"/>
      <c r="AG23" s="263"/>
      <c r="AI23" s="264"/>
      <c r="AK23" s="263"/>
    </row>
    <row r="24" spans="1:37" ht="15" customHeight="1" x14ac:dyDescent="0.25">
      <c r="A24" s="261"/>
      <c r="B24" s="261"/>
      <c r="C24" s="261"/>
      <c r="D24" s="261"/>
      <c r="E24" s="261"/>
      <c r="F24" s="261"/>
      <c r="G24" s="261"/>
      <c r="H24" s="261"/>
      <c r="I24" s="261"/>
      <c r="J24" s="261"/>
      <c r="K24" s="261"/>
      <c r="L24" s="261"/>
      <c r="M24" s="261"/>
      <c r="N24" s="261"/>
      <c r="O24" s="261"/>
      <c r="P24" s="261"/>
      <c r="Q24" s="261"/>
      <c r="R24" s="261"/>
      <c r="S24" s="261"/>
      <c r="T24" s="261"/>
      <c r="U24" s="261"/>
      <c r="V24" s="261"/>
      <c r="W24" s="261"/>
      <c r="X24" s="261"/>
      <c r="Y24" s="261"/>
      <c r="AA24" s="264"/>
      <c r="AC24" s="263"/>
      <c r="AE24" s="264"/>
      <c r="AG24" s="263"/>
      <c r="AI24" s="264"/>
      <c r="AK24" s="263"/>
    </row>
    <row r="25" spans="1:37" ht="15" customHeight="1" x14ac:dyDescent="0.25">
      <c r="A25" s="261"/>
      <c r="B25" s="261"/>
      <c r="C25" s="261"/>
      <c r="D25" s="261"/>
      <c r="E25" s="261"/>
      <c r="F25" s="261"/>
      <c r="G25" s="261"/>
      <c r="H25" s="261"/>
      <c r="I25" s="261"/>
      <c r="J25" s="261"/>
      <c r="K25" s="261"/>
      <c r="L25" s="261"/>
      <c r="M25" s="261"/>
      <c r="N25" s="261"/>
      <c r="O25" s="261"/>
      <c r="P25" s="261"/>
      <c r="Q25" s="261"/>
      <c r="R25" s="261"/>
      <c r="S25" s="261"/>
      <c r="T25" s="261"/>
      <c r="U25" s="261"/>
      <c r="V25" s="261"/>
      <c r="W25" s="261"/>
      <c r="X25" s="261"/>
      <c r="Y25" s="261"/>
      <c r="AA25" s="264"/>
      <c r="AC25" s="263"/>
      <c r="AE25" s="264"/>
      <c r="AG25" s="263"/>
      <c r="AI25" s="264"/>
      <c r="AK25" s="263"/>
    </row>
    <row r="26" spans="1:37" ht="15" customHeight="1" x14ac:dyDescent="0.25">
      <c r="A26" s="261"/>
      <c r="B26" s="261"/>
      <c r="C26" s="261"/>
      <c r="D26" s="261"/>
      <c r="E26" s="261"/>
      <c r="F26" s="261"/>
      <c r="G26" s="261"/>
      <c r="H26" s="261"/>
      <c r="I26" s="261"/>
      <c r="J26" s="261"/>
      <c r="K26" s="261"/>
      <c r="L26" s="261"/>
      <c r="M26" s="261"/>
      <c r="N26" s="261"/>
      <c r="O26" s="261"/>
      <c r="P26" s="261"/>
      <c r="Q26" s="261"/>
      <c r="R26" s="261"/>
      <c r="S26" s="261"/>
      <c r="T26" s="261"/>
      <c r="U26" s="261"/>
      <c r="V26" s="261"/>
      <c r="W26" s="261"/>
      <c r="X26" s="261"/>
      <c r="Y26" s="261"/>
      <c r="AA26" s="264"/>
      <c r="AC26" s="263"/>
      <c r="AE26" s="264"/>
      <c r="AG26" s="263"/>
      <c r="AI26" s="264"/>
      <c r="AK26" s="263"/>
    </row>
    <row r="27" spans="1:37" ht="15" customHeight="1" x14ac:dyDescent="0.25">
      <c r="A27" s="261"/>
      <c r="B27" s="261"/>
      <c r="C27" s="261"/>
      <c r="D27" s="261"/>
      <c r="E27" s="261"/>
      <c r="F27" s="261"/>
      <c r="G27" s="261"/>
      <c r="H27" s="261"/>
      <c r="I27" s="261"/>
      <c r="J27" s="261"/>
      <c r="K27" s="261"/>
      <c r="L27" s="261"/>
      <c r="M27" s="261"/>
      <c r="N27" s="261"/>
      <c r="O27" s="261"/>
      <c r="P27" s="261"/>
      <c r="Q27" s="261"/>
      <c r="R27" s="261"/>
      <c r="S27" s="261"/>
      <c r="T27" s="261"/>
      <c r="U27" s="261"/>
      <c r="V27" s="261"/>
      <c r="W27" s="261"/>
      <c r="X27" s="261"/>
      <c r="Y27" s="261"/>
      <c r="AA27" s="264"/>
      <c r="AC27" s="263"/>
      <c r="AE27" s="264"/>
      <c r="AG27" s="263"/>
      <c r="AI27" s="264"/>
      <c r="AK27" s="263"/>
    </row>
    <row r="28" spans="1:37" ht="15" customHeight="1" x14ac:dyDescent="0.25">
      <c r="A28" s="261"/>
      <c r="B28" s="261"/>
      <c r="C28" s="261"/>
      <c r="D28" s="261"/>
      <c r="E28" s="261"/>
      <c r="F28" s="261"/>
      <c r="G28" s="261"/>
      <c r="H28" s="261"/>
      <c r="I28" s="261"/>
      <c r="J28" s="261"/>
      <c r="K28" s="261"/>
      <c r="L28" s="261"/>
      <c r="M28" s="261"/>
      <c r="N28" s="261"/>
      <c r="O28" s="261"/>
      <c r="P28" s="261"/>
      <c r="Q28" s="261"/>
      <c r="R28" s="261"/>
      <c r="S28" s="261"/>
      <c r="T28" s="261"/>
      <c r="U28" s="261"/>
      <c r="V28" s="261"/>
      <c r="W28" s="261"/>
      <c r="X28" s="261"/>
      <c r="Y28" s="261"/>
      <c r="AA28" s="264"/>
      <c r="AC28" s="263"/>
      <c r="AE28" s="264"/>
      <c r="AG28" s="263"/>
      <c r="AI28" s="264"/>
      <c r="AK28" s="263"/>
    </row>
    <row r="29" spans="1:37" ht="15" customHeight="1" x14ac:dyDescent="0.25">
      <c r="A29" s="261"/>
      <c r="B29" s="261"/>
      <c r="C29" s="261"/>
      <c r="D29" s="261"/>
      <c r="E29" s="261"/>
      <c r="F29" s="261"/>
      <c r="G29" s="261"/>
      <c r="H29" s="261"/>
      <c r="I29" s="261"/>
      <c r="J29" s="261"/>
      <c r="K29" s="261"/>
      <c r="L29" s="261"/>
      <c r="M29" s="261"/>
      <c r="N29" s="261"/>
      <c r="O29" s="261"/>
      <c r="P29" s="261"/>
      <c r="Q29" s="261"/>
      <c r="R29" s="261"/>
      <c r="S29" s="261"/>
      <c r="T29" s="261"/>
      <c r="U29" s="261"/>
      <c r="V29" s="261"/>
      <c r="W29" s="261"/>
      <c r="X29" s="261"/>
      <c r="Y29" s="261"/>
      <c r="AA29" s="264"/>
      <c r="AC29" s="263"/>
      <c r="AE29" s="264"/>
      <c r="AG29" s="263"/>
      <c r="AI29" s="264"/>
      <c r="AK29" s="263"/>
    </row>
    <row r="30" spans="1:37" ht="15" customHeight="1" x14ac:dyDescent="0.25">
      <c r="A30" s="261"/>
      <c r="B30" s="261"/>
      <c r="C30" s="261"/>
      <c r="D30" s="261"/>
      <c r="E30" s="261"/>
      <c r="F30" s="261"/>
      <c r="G30" s="261"/>
      <c r="H30" s="261"/>
      <c r="I30" s="261"/>
      <c r="J30" s="261"/>
      <c r="K30" s="261"/>
      <c r="L30" s="261"/>
      <c r="M30" s="261"/>
      <c r="N30" s="261"/>
      <c r="O30" s="261"/>
      <c r="P30" s="261"/>
      <c r="Q30" s="261"/>
      <c r="R30" s="261"/>
      <c r="S30" s="261"/>
      <c r="T30" s="261"/>
      <c r="U30" s="261"/>
      <c r="V30" s="261"/>
      <c r="W30" s="261"/>
      <c r="X30" s="261"/>
      <c r="Y30" s="261"/>
      <c r="AA30" s="264"/>
      <c r="AC30" s="263"/>
      <c r="AE30" s="264"/>
      <c r="AG30" s="263"/>
      <c r="AI30" s="264"/>
      <c r="AK30" s="263"/>
    </row>
    <row r="31" spans="1:37" ht="15" customHeight="1" x14ac:dyDescent="0.25">
      <c r="A31" s="261"/>
      <c r="B31" s="261"/>
      <c r="C31" s="261"/>
      <c r="D31" s="261"/>
      <c r="E31" s="261"/>
      <c r="F31" s="261"/>
      <c r="G31" s="261"/>
      <c r="H31" s="261"/>
      <c r="I31" s="261"/>
      <c r="J31" s="261"/>
      <c r="K31" s="261"/>
      <c r="L31" s="261"/>
      <c r="M31" s="261"/>
      <c r="N31" s="261"/>
      <c r="O31" s="261"/>
      <c r="P31" s="261"/>
      <c r="Q31" s="261"/>
      <c r="R31" s="261"/>
      <c r="S31" s="261"/>
      <c r="T31" s="261"/>
      <c r="U31" s="261"/>
      <c r="V31" s="261"/>
      <c r="W31" s="261"/>
      <c r="X31" s="261"/>
      <c r="Y31" s="261"/>
      <c r="AA31" s="264"/>
      <c r="AC31" s="263"/>
      <c r="AE31" s="264"/>
      <c r="AG31" s="263"/>
      <c r="AI31" s="264"/>
      <c r="AK31" s="263"/>
    </row>
    <row r="32" spans="1:37" ht="15" customHeight="1" x14ac:dyDescent="0.25">
      <c r="A32" s="261"/>
      <c r="B32" s="261"/>
      <c r="C32" s="261"/>
      <c r="D32" s="261"/>
      <c r="E32" s="261"/>
      <c r="F32" s="261"/>
      <c r="G32" s="261"/>
      <c r="H32" s="261"/>
      <c r="I32" s="261"/>
      <c r="J32" s="261"/>
      <c r="K32" s="261"/>
      <c r="L32" s="261"/>
      <c r="M32" s="261"/>
      <c r="N32" s="261"/>
      <c r="O32" s="261"/>
      <c r="P32" s="261"/>
      <c r="Q32" s="261"/>
      <c r="R32" s="261"/>
      <c r="S32" s="261"/>
      <c r="T32" s="261"/>
      <c r="U32" s="261"/>
      <c r="V32" s="261"/>
      <c r="W32" s="261"/>
      <c r="X32" s="261"/>
      <c r="Y32" s="261"/>
      <c r="AA32" s="264"/>
      <c r="AC32" s="263"/>
      <c r="AE32" s="264"/>
      <c r="AG32" s="263"/>
      <c r="AI32" s="264"/>
      <c r="AK32" s="263"/>
    </row>
    <row r="33" spans="1:39" ht="15" customHeight="1" x14ac:dyDescent="0.25">
      <c r="A33" s="261"/>
      <c r="B33" s="261"/>
      <c r="C33" s="261"/>
      <c r="D33" s="261"/>
      <c r="E33" s="261"/>
      <c r="F33" s="261"/>
      <c r="G33" s="261"/>
      <c r="H33" s="261"/>
      <c r="I33" s="261"/>
      <c r="J33" s="261"/>
      <c r="K33" s="261"/>
      <c r="L33" s="261"/>
      <c r="M33" s="261"/>
      <c r="N33" s="261"/>
      <c r="O33" s="261"/>
      <c r="P33" s="261"/>
      <c r="Q33" s="261"/>
      <c r="R33" s="261"/>
      <c r="S33" s="261"/>
      <c r="T33" s="261"/>
      <c r="U33" s="261"/>
      <c r="V33" s="261"/>
      <c r="W33" s="261"/>
      <c r="X33" s="261"/>
      <c r="Y33" s="261"/>
      <c r="Z33" s="266" t="s">
        <v>214</v>
      </c>
      <c r="AA33" s="264"/>
      <c r="AC33" s="263"/>
      <c r="AD33" s="266" t="s">
        <v>215</v>
      </c>
      <c r="AE33" s="264"/>
      <c r="AG33" s="263"/>
      <c r="AH33" s="266" t="s">
        <v>216</v>
      </c>
      <c r="AI33" s="264"/>
      <c r="AK33" s="263"/>
    </row>
    <row r="34" spans="1:39" ht="15" customHeight="1" thickBot="1" x14ac:dyDescent="0.3">
      <c r="A34" s="261"/>
      <c r="B34" s="261"/>
      <c r="C34" s="261"/>
      <c r="D34" s="261"/>
      <c r="E34" s="261"/>
      <c r="F34" s="261"/>
      <c r="G34" s="261"/>
      <c r="H34" s="261"/>
      <c r="I34" s="261"/>
      <c r="J34" s="261"/>
      <c r="K34" s="261"/>
      <c r="L34" s="261"/>
      <c r="M34" s="261"/>
      <c r="N34" s="261"/>
      <c r="O34" s="261"/>
      <c r="P34" s="261"/>
      <c r="Q34" s="261"/>
      <c r="R34" s="261"/>
      <c r="S34" s="261"/>
      <c r="T34" s="261"/>
      <c r="U34" s="261"/>
      <c r="V34" s="261"/>
      <c r="W34" s="261"/>
      <c r="X34" s="261"/>
      <c r="Y34" s="261"/>
      <c r="AA34" s="267">
        <v>2021</v>
      </c>
      <c r="AB34" s="267">
        <v>2022</v>
      </c>
      <c r="AC34" s="263"/>
      <c r="AE34" s="267">
        <v>2021</v>
      </c>
      <c r="AF34" s="267">
        <v>2022</v>
      </c>
      <c r="AG34" s="263"/>
      <c r="AI34" s="267">
        <v>2021</v>
      </c>
      <c r="AJ34" s="267">
        <v>2022</v>
      </c>
      <c r="AK34" s="263"/>
    </row>
    <row r="35" spans="1:39" ht="15" customHeight="1" x14ac:dyDescent="0.25">
      <c r="A35" s="261"/>
      <c r="B35" s="261"/>
      <c r="C35" s="261"/>
      <c r="D35" s="261"/>
      <c r="E35" s="261"/>
      <c r="F35" s="261"/>
      <c r="G35" s="261"/>
      <c r="H35" s="261"/>
      <c r="I35" s="261"/>
      <c r="J35" s="261"/>
      <c r="K35" s="261"/>
      <c r="L35" s="261"/>
      <c r="M35" s="261"/>
      <c r="N35" s="261"/>
      <c r="O35" s="261"/>
      <c r="P35" s="261"/>
      <c r="Q35" s="261"/>
      <c r="R35" s="261"/>
      <c r="S35" s="261"/>
      <c r="T35" s="261"/>
      <c r="U35" s="261"/>
      <c r="V35" s="261"/>
      <c r="W35" s="261"/>
      <c r="X35" s="261"/>
      <c r="Y35" s="261"/>
      <c r="Z35" s="263" t="s">
        <v>202</v>
      </c>
      <c r="AA35" s="264">
        <v>1.107712372789095E-2</v>
      </c>
      <c r="AB35" s="264">
        <v>1.3617729202092192E-2</v>
      </c>
      <c r="AC35" s="263"/>
      <c r="AD35" s="263" t="s">
        <v>202</v>
      </c>
      <c r="AE35" s="264">
        <v>5.7702178807125935E-2</v>
      </c>
      <c r="AF35" s="264">
        <v>-4.2899690826657774E-2</v>
      </c>
      <c r="AG35" s="263"/>
      <c r="AH35" s="263" t="s">
        <v>202</v>
      </c>
      <c r="AI35" s="264">
        <v>3.5561986624737897E-2</v>
      </c>
      <c r="AJ35" s="264">
        <v>-1.7596698122723069E-2</v>
      </c>
      <c r="AK35" s="263"/>
      <c r="AL35" s="268" t="s">
        <v>224</v>
      </c>
      <c r="AM35" s="269">
        <v>2022</v>
      </c>
    </row>
    <row r="36" spans="1:39" ht="15" customHeight="1" thickBot="1" x14ac:dyDescent="0.3">
      <c r="A36" s="261"/>
      <c r="B36" s="261"/>
      <c r="C36" s="261"/>
      <c r="D36" s="261"/>
      <c r="E36" s="261"/>
      <c r="F36" s="261"/>
      <c r="G36" s="261"/>
      <c r="H36" s="261"/>
      <c r="I36" s="261"/>
      <c r="J36" s="261"/>
      <c r="K36" s="261"/>
      <c r="L36" s="261"/>
      <c r="M36" s="261"/>
      <c r="N36" s="261"/>
      <c r="O36" s="261"/>
      <c r="P36" s="261"/>
      <c r="Q36" s="261"/>
      <c r="R36" s="261"/>
      <c r="S36" s="261"/>
      <c r="T36" s="261"/>
      <c r="U36" s="261"/>
      <c r="V36" s="261"/>
      <c r="W36" s="261"/>
      <c r="X36" s="261"/>
      <c r="Y36" s="261"/>
      <c r="Z36" s="263" t="s">
        <v>203</v>
      </c>
      <c r="AA36" s="264">
        <v>-2.6407888128539979E-3</v>
      </c>
      <c r="AB36" s="264">
        <v>5.0830838375992473E-3</v>
      </c>
      <c r="AC36" s="263"/>
      <c r="AD36" s="263" t="s">
        <v>203</v>
      </c>
      <c r="AE36" s="264">
        <v>3.552762386362019E-2</v>
      </c>
      <c r="AF36" s="264">
        <v>-4.7422795923507836E-2</v>
      </c>
      <c r="AG36" s="263"/>
      <c r="AH36" s="263" t="s">
        <v>203</v>
      </c>
      <c r="AI36" s="264">
        <v>1.2245191833654018E-2</v>
      </c>
      <c r="AJ36" s="264">
        <v>-1.5256137090447481E-2</v>
      </c>
      <c r="AK36" s="263"/>
      <c r="AL36" s="270" t="s">
        <v>225</v>
      </c>
      <c r="AM36" s="271">
        <v>2021</v>
      </c>
    </row>
    <row r="37" spans="1:39" ht="15" customHeight="1" x14ac:dyDescent="0.25">
      <c r="A37" s="261"/>
      <c r="B37" s="261"/>
      <c r="C37" s="261"/>
      <c r="D37" s="261"/>
      <c r="E37" s="261"/>
      <c r="F37" s="261"/>
      <c r="G37" s="261"/>
      <c r="H37" s="261"/>
      <c r="I37" s="261"/>
      <c r="J37" s="261"/>
      <c r="K37" s="261"/>
      <c r="L37" s="261"/>
      <c r="M37" s="261"/>
      <c r="N37" s="261"/>
      <c r="O37" s="261"/>
      <c r="P37" s="261"/>
      <c r="Q37" s="261"/>
      <c r="R37" s="261"/>
      <c r="S37" s="261"/>
      <c r="T37" s="261"/>
      <c r="U37" s="261"/>
      <c r="V37" s="261"/>
      <c r="W37" s="261"/>
      <c r="X37" s="261"/>
      <c r="Y37" s="261"/>
      <c r="Z37" s="263" t="s">
        <v>204</v>
      </c>
      <c r="AA37" s="264">
        <v>2.8855395171990778E-2</v>
      </c>
      <c r="AB37" s="264">
        <v>-1.284478356427286E-2</v>
      </c>
      <c r="AC37" s="263"/>
      <c r="AD37" s="263" t="s">
        <v>204</v>
      </c>
      <c r="AE37" s="264">
        <v>5.0681658217141885E-2</v>
      </c>
      <c r="AF37" s="264">
        <v>-5.55630587123494E-2</v>
      </c>
      <c r="AG37" s="263"/>
      <c r="AH37" s="263" t="s">
        <v>204</v>
      </c>
      <c r="AI37" s="264">
        <v>4.1217445412865886E-2</v>
      </c>
      <c r="AJ37" s="264">
        <v>-3.2306988207925116E-2</v>
      </c>
      <c r="AK37" s="263"/>
    </row>
    <row r="38" spans="1:39" ht="15" customHeight="1" x14ac:dyDescent="0.25">
      <c r="A38" s="261"/>
      <c r="B38" s="261"/>
      <c r="C38" s="261"/>
      <c r="D38" s="261"/>
      <c r="E38" s="261"/>
      <c r="F38" s="261"/>
      <c r="G38" s="261"/>
      <c r="H38" s="261"/>
      <c r="I38" s="261"/>
      <c r="J38" s="261"/>
      <c r="K38" s="261"/>
      <c r="L38" s="261"/>
      <c r="M38" s="261"/>
      <c r="N38" s="261"/>
      <c r="O38" s="261"/>
      <c r="P38" s="261"/>
      <c r="Q38" s="261"/>
      <c r="R38" s="261"/>
      <c r="S38" s="261"/>
      <c r="T38" s="261"/>
      <c r="U38" s="261"/>
      <c r="V38" s="261"/>
      <c r="W38" s="261"/>
      <c r="X38" s="261"/>
      <c r="Y38" s="261"/>
      <c r="Z38" s="263" t="s">
        <v>205</v>
      </c>
      <c r="AA38" s="264">
        <v>6.8715312845533699E-2</v>
      </c>
      <c r="AB38" s="264">
        <v>-1.2023722822037683E-2</v>
      </c>
      <c r="AC38" s="263"/>
      <c r="AD38" s="263" t="s">
        <v>205</v>
      </c>
      <c r="AE38" s="264">
        <v>6.7634882360427612E-2</v>
      </c>
      <c r="AF38" s="264">
        <v>-5.2026269293068451E-2</v>
      </c>
      <c r="AG38" s="263"/>
      <c r="AH38" s="263" t="s">
        <v>205</v>
      </c>
      <c r="AI38" s="264">
        <v>6.8522051849220555E-2</v>
      </c>
      <c r="AJ38" s="264">
        <v>-2.7999117117938396E-2</v>
      </c>
      <c r="AK38" s="263"/>
    </row>
    <row r="39" spans="1:39" ht="15" customHeight="1" x14ac:dyDescent="0.25">
      <c r="A39" s="261"/>
      <c r="B39" s="261"/>
      <c r="C39" s="261"/>
      <c r="D39" s="261"/>
      <c r="E39" s="261"/>
      <c r="F39" s="261"/>
      <c r="G39" s="261"/>
      <c r="H39" s="261"/>
      <c r="I39" s="261"/>
      <c r="J39" s="261"/>
      <c r="K39" s="261"/>
      <c r="L39" s="261"/>
      <c r="M39" s="261"/>
      <c r="N39" s="261"/>
      <c r="O39" s="261"/>
      <c r="P39" s="261"/>
      <c r="Q39" s="261"/>
      <c r="R39" s="261"/>
      <c r="S39" s="261"/>
      <c r="T39" s="261"/>
      <c r="U39" s="261"/>
      <c r="V39" s="261"/>
      <c r="W39" s="261"/>
      <c r="X39" s="261"/>
      <c r="Y39" s="261"/>
      <c r="Z39" s="263" t="s">
        <v>206</v>
      </c>
      <c r="AA39" s="264">
        <v>9.2903636992539868E-2</v>
      </c>
      <c r="AB39" s="264">
        <v>1.3513406253361638E-2</v>
      </c>
      <c r="AC39" s="263"/>
      <c r="AD39" s="263" t="s">
        <v>206</v>
      </c>
      <c r="AE39" s="264">
        <v>8.0935625370566977E-2</v>
      </c>
      <c r="AF39" s="264">
        <v>-2.376697641821451E-2</v>
      </c>
      <c r="AG39" s="263"/>
      <c r="AH39" s="263" t="s">
        <v>206</v>
      </c>
      <c r="AI39" s="264">
        <v>8.6158597028014441E-2</v>
      </c>
      <c r="AJ39" s="264">
        <v>8.4440500189259633E-4</v>
      </c>
      <c r="AK39" s="263"/>
    </row>
    <row r="40" spans="1:39" ht="15" customHeight="1" x14ac:dyDescent="0.25">
      <c r="A40" s="261"/>
      <c r="B40" s="261"/>
      <c r="C40" s="261"/>
      <c r="D40" s="261"/>
      <c r="E40" s="261"/>
      <c r="F40" s="261"/>
      <c r="G40" s="261"/>
      <c r="H40" s="261"/>
      <c r="I40" s="261"/>
      <c r="J40" s="261"/>
      <c r="K40" s="261"/>
      <c r="L40" s="261"/>
      <c r="M40" s="261"/>
      <c r="N40" s="261"/>
      <c r="O40" s="261"/>
      <c r="P40" s="261"/>
      <c r="Q40" s="261"/>
      <c r="R40" s="261"/>
      <c r="S40" s="261"/>
      <c r="T40" s="261"/>
      <c r="U40" s="261"/>
      <c r="V40" s="261"/>
      <c r="W40" s="261"/>
      <c r="X40" s="261"/>
      <c r="Y40" s="261"/>
      <c r="Z40" s="263" t="s">
        <v>207</v>
      </c>
      <c r="AA40" s="264">
        <v>0.10074488478716503</v>
      </c>
      <c r="AB40" s="264">
        <v>1.4873865078394033E-2</v>
      </c>
      <c r="AC40" s="263"/>
      <c r="AD40" s="263" t="s">
        <v>207</v>
      </c>
      <c r="AE40" s="264">
        <v>8.4121339467344292E-2</v>
      </c>
      <c r="AF40" s="264">
        <v>-2.3986076114950662E-2</v>
      </c>
      <c r="AG40" s="263"/>
      <c r="AH40" s="263" t="s">
        <v>207</v>
      </c>
      <c r="AI40" s="264">
        <v>9.8328483445521045E-2</v>
      </c>
      <c r="AJ40" s="264">
        <v>2.2550924456453457E-4</v>
      </c>
      <c r="AK40" s="263"/>
    </row>
    <row r="41" spans="1:39" ht="15" customHeight="1" x14ac:dyDescent="0.25">
      <c r="A41" s="261"/>
      <c r="B41" s="261"/>
      <c r="C41" s="261"/>
      <c r="D41" s="261"/>
      <c r="E41" s="261"/>
      <c r="F41" s="261"/>
      <c r="G41" s="261"/>
      <c r="H41" s="261"/>
      <c r="I41" s="261"/>
      <c r="J41" s="261"/>
      <c r="K41" s="261"/>
      <c r="L41" s="261"/>
      <c r="M41" s="261"/>
      <c r="N41" s="261"/>
      <c r="O41" s="261"/>
      <c r="P41" s="261"/>
      <c r="Q41" s="261"/>
      <c r="R41" s="261"/>
      <c r="S41" s="261"/>
      <c r="T41" s="261"/>
      <c r="U41" s="261"/>
      <c r="V41" s="261"/>
      <c r="W41" s="261"/>
      <c r="X41" s="261"/>
      <c r="Y41" s="261"/>
      <c r="Z41" s="263" t="s">
        <v>208</v>
      </c>
      <c r="AA41" s="264">
        <v>9.4909456423107053E-2</v>
      </c>
      <c r="AB41" s="264">
        <v>1.2042047645319798E-2</v>
      </c>
      <c r="AC41" s="263"/>
      <c r="AD41" s="263" t="s">
        <v>208</v>
      </c>
      <c r="AE41" s="264">
        <v>7.7750834127204627E-2</v>
      </c>
      <c r="AF41" s="264">
        <v>-2.5859921395592948E-2</v>
      </c>
      <c r="AG41" s="263"/>
      <c r="AH41" s="263" t="s">
        <v>208</v>
      </c>
      <c r="AI41" s="264">
        <v>9.940200064407477E-2</v>
      </c>
      <c r="AJ41" s="264">
        <v>-3.2136817372885674E-3</v>
      </c>
      <c r="AK41" s="263"/>
    </row>
    <row r="42" spans="1:39" ht="15" customHeight="1" x14ac:dyDescent="0.25">
      <c r="A42" s="261"/>
      <c r="B42" s="261"/>
      <c r="C42" s="261"/>
      <c r="D42" s="261"/>
      <c r="E42" s="261"/>
      <c r="F42" s="261"/>
      <c r="G42" s="261"/>
      <c r="H42" s="261"/>
      <c r="I42" s="261"/>
      <c r="J42" s="261"/>
      <c r="K42" s="261"/>
      <c r="L42" s="261"/>
      <c r="M42" s="261"/>
      <c r="N42" s="261"/>
      <c r="O42" s="261"/>
      <c r="P42" s="261"/>
      <c r="Q42" s="261"/>
      <c r="R42" s="261"/>
      <c r="S42" s="261"/>
      <c r="T42" s="261"/>
      <c r="U42" s="261"/>
      <c r="V42" s="261"/>
      <c r="W42" s="261"/>
      <c r="X42" s="261"/>
      <c r="Y42" s="261"/>
      <c r="Z42" s="263" t="s">
        <v>209</v>
      </c>
      <c r="AA42" s="264">
        <v>9.0290162283593392E-2</v>
      </c>
      <c r="AC42" s="263"/>
      <c r="AD42" s="263" t="s">
        <v>209</v>
      </c>
      <c r="AE42" s="264">
        <v>6.8637918315036045E-2</v>
      </c>
      <c r="AG42" s="263"/>
      <c r="AH42" s="263" t="s">
        <v>209</v>
      </c>
      <c r="AI42" s="264">
        <v>9.2844062944951983E-2</v>
      </c>
      <c r="AK42" s="263"/>
    </row>
    <row r="43" spans="1:39" ht="15" customHeight="1" x14ac:dyDescent="0.25">
      <c r="A43" s="261"/>
      <c r="B43" s="261"/>
      <c r="C43" s="261"/>
      <c r="D43" s="261"/>
      <c r="E43" s="261"/>
      <c r="F43" s="261"/>
      <c r="G43" s="261"/>
      <c r="H43" s="261"/>
      <c r="I43" s="261"/>
      <c r="J43" s="261"/>
      <c r="K43" s="261"/>
      <c r="L43" s="261"/>
      <c r="M43" s="261"/>
      <c r="N43" s="261"/>
      <c r="O43" s="261"/>
      <c r="P43" s="261"/>
      <c r="Q43" s="261"/>
      <c r="R43" s="261"/>
      <c r="S43" s="261"/>
      <c r="T43" s="261"/>
      <c r="U43" s="261"/>
      <c r="V43" s="261"/>
      <c r="W43" s="261"/>
      <c r="X43" s="261"/>
      <c r="Y43" s="261"/>
      <c r="Z43" s="263" t="s">
        <v>210</v>
      </c>
      <c r="AA43" s="264">
        <v>8.2150303625241602E-2</v>
      </c>
      <c r="AC43" s="263"/>
      <c r="AD43" s="263" t="s">
        <v>210</v>
      </c>
      <c r="AE43" s="264">
        <v>5.6846746119525449E-2</v>
      </c>
      <c r="AG43" s="263"/>
      <c r="AH43" s="263" t="s">
        <v>210</v>
      </c>
      <c r="AI43" s="264">
        <v>8.5496124241785196E-2</v>
      </c>
      <c r="AK43" s="263"/>
    </row>
    <row r="44" spans="1:39" ht="15" customHeight="1" x14ac:dyDescent="0.25">
      <c r="A44" s="261"/>
      <c r="B44" s="261"/>
      <c r="C44" s="261"/>
      <c r="D44" s="261"/>
      <c r="E44" s="261"/>
      <c r="F44" s="261"/>
      <c r="G44" s="261"/>
      <c r="H44" s="261"/>
      <c r="I44" s="261"/>
      <c r="J44" s="261"/>
      <c r="K44" s="261"/>
      <c r="L44" s="261"/>
      <c r="M44" s="261"/>
      <c r="N44" s="261"/>
      <c r="O44" s="261"/>
      <c r="P44" s="261"/>
      <c r="Q44" s="261"/>
      <c r="R44" s="261"/>
      <c r="S44" s="261"/>
      <c r="T44" s="261"/>
      <c r="U44" s="261"/>
      <c r="V44" s="261"/>
      <c r="W44" s="261"/>
      <c r="X44" s="261"/>
      <c r="Y44" s="261"/>
      <c r="Z44" s="263" t="s">
        <v>211</v>
      </c>
      <c r="AA44" s="264">
        <v>7.0817381667195894E-2</v>
      </c>
      <c r="AC44" s="263"/>
      <c r="AD44" s="263" t="s">
        <v>211</v>
      </c>
      <c r="AE44" s="264">
        <v>4.1841214184188825E-2</v>
      </c>
      <c r="AG44" s="263"/>
      <c r="AH44" s="263" t="s">
        <v>211</v>
      </c>
      <c r="AI44" s="264">
        <v>7.0526888604864404E-2</v>
      </c>
      <c r="AK44" s="263"/>
    </row>
    <row r="45" spans="1:39" ht="15" customHeight="1" x14ac:dyDescent="0.25">
      <c r="A45" s="261"/>
      <c r="B45" s="261"/>
      <c r="C45" s="261"/>
      <c r="D45" s="261"/>
      <c r="E45" s="261"/>
      <c r="F45" s="261"/>
      <c r="G45" s="261"/>
      <c r="H45" s="261"/>
      <c r="I45" s="261"/>
      <c r="J45" s="261"/>
      <c r="K45" s="261"/>
      <c r="L45" s="261"/>
      <c r="M45" s="261"/>
      <c r="N45" s="261"/>
      <c r="O45" s="261"/>
      <c r="P45" s="261"/>
      <c r="Q45" s="261"/>
      <c r="R45" s="261"/>
      <c r="S45" s="261"/>
      <c r="T45" s="261"/>
      <c r="U45" s="261"/>
      <c r="V45" s="261"/>
      <c r="W45" s="261"/>
      <c r="X45" s="261"/>
      <c r="Y45" s="261"/>
      <c r="Z45" s="263" t="s">
        <v>212</v>
      </c>
      <c r="AA45" s="264">
        <v>6.1954659598844726E-2</v>
      </c>
      <c r="AC45" s="263"/>
      <c r="AD45" s="263" t="s">
        <v>212</v>
      </c>
      <c r="AE45" s="264">
        <v>3.0319697512395861E-2</v>
      </c>
      <c r="AG45" s="263"/>
      <c r="AH45" s="263" t="s">
        <v>212</v>
      </c>
      <c r="AI45" s="264">
        <v>6.2552353605993996E-2</v>
      </c>
      <c r="AK45" s="263"/>
    </row>
    <row r="46" spans="1:39" ht="15" customHeight="1" x14ac:dyDescent="0.25">
      <c r="A46" s="261"/>
      <c r="B46" s="261"/>
      <c r="C46" s="261"/>
      <c r="D46" s="261"/>
      <c r="E46" s="261"/>
      <c r="F46" s="261"/>
      <c r="G46" s="261"/>
      <c r="H46" s="261"/>
      <c r="I46" s="261"/>
      <c r="J46" s="261"/>
      <c r="K46" s="261"/>
      <c r="L46" s="261"/>
      <c r="M46" s="261"/>
      <c r="N46" s="261"/>
      <c r="O46" s="261"/>
      <c r="P46" s="261"/>
      <c r="Q46" s="261"/>
      <c r="R46" s="261"/>
      <c r="S46" s="261"/>
      <c r="T46" s="261"/>
      <c r="U46" s="261"/>
      <c r="V46" s="261"/>
      <c r="W46" s="261"/>
      <c r="X46" s="261"/>
      <c r="Y46" s="261"/>
      <c r="Z46" s="263" t="s">
        <v>213</v>
      </c>
      <c r="AA46" s="264">
        <v>5.6370216489294196E-2</v>
      </c>
      <c r="AC46" s="263"/>
      <c r="AD46" s="263" t="s">
        <v>213</v>
      </c>
      <c r="AE46" s="264">
        <v>2.2421777253976812E-2</v>
      </c>
      <c r="AG46" s="263"/>
      <c r="AH46" s="263" t="s">
        <v>213</v>
      </c>
      <c r="AI46" s="264">
        <v>5.6038250010495713E-2</v>
      </c>
      <c r="AK46" s="263"/>
    </row>
    <row r="47" spans="1:39" ht="15" customHeight="1" x14ac:dyDescent="0.25">
      <c r="A47" s="261"/>
      <c r="B47" s="261"/>
      <c r="C47" s="261"/>
      <c r="D47" s="261"/>
      <c r="E47" s="261"/>
      <c r="F47" s="261"/>
      <c r="G47" s="261"/>
      <c r="H47" s="261"/>
      <c r="I47" s="261"/>
      <c r="J47" s="261"/>
      <c r="K47" s="261"/>
      <c r="L47" s="261"/>
      <c r="M47" s="261"/>
      <c r="N47" s="261"/>
      <c r="O47" s="261"/>
      <c r="P47" s="261"/>
      <c r="Q47" s="261"/>
      <c r="R47" s="261"/>
      <c r="S47" s="261"/>
      <c r="T47" s="261"/>
      <c r="U47" s="261"/>
      <c r="V47" s="261"/>
      <c r="W47" s="261"/>
      <c r="X47" s="261"/>
      <c r="Y47" s="261"/>
    </row>
    <row r="48" spans="1:39" ht="15" customHeight="1" x14ac:dyDescent="0.25">
      <c r="A48" s="261"/>
      <c r="B48" s="261"/>
      <c r="C48" s="261"/>
      <c r="D48" s="261"/>
      <c r="E48" s="261"/>
      <c r="F48" s="261"/>
      <c r="G48" s="261"/>
      <c r="H48" s="261"/>
      <c r="I48" s="261"/>
      <c r="J48" s="261"/>
      <c r="K48" s="261"/>
      <c r="L48" s="261"/>
      <c r="M48" s="261"/>
      <c r="N48" s="261"/>
      <c r="O48" s="261"/>
      <c r="P48" s="261"/>
      <c r="Q48" s="261"/>
      <c r="R48" s="261"/>
      <c r="S48" s="261"/>
      <c r="T48" s="261"/>
      <c r="U48" s="261"/>
      <c r="V48" s="261"/>
      <c r="W48" s="261"/>
      <c r="X48" s="261"/>
      <c r="Y48" s="261"/>
    </row>
    <row r="49" spans="1:25" ht="15" customHeight="1" x14ac:dyDescent="0.25">
      <c r="A49" s="261"/>
      <c r="B49" s="261"/>
      <c r="C49" s="261"/>
      <c r="D49" s="261"/>
      <c r="E49" s="261"/>
      <c r="F49" s="261"/>
      <c r="G49" s="261"/>
      <c r="H49" s="261"/>
      <c r="I49" s="261"/>
      <c r="J49" s="261"/>
      <c r="K49" s="261"/>
      <c r="L49" s="261"/>
      <c r="M49" s="261"/>
      <c r="N49" s="261"/>
      <c r="O49" s="261"/>
      <c r="P49" s="261"/>
      <c r="Q49" s="261"/>
      <c r="R49" s="261"/>
      <c r="S49" s="261"/>
      <c r="T49" s="261"/>
      <c r="U49" s="261"/>
      <c r="V49" s="261"/>
      <c r="W49" s="261"/>
      <c r="X49" s="261"/>
      <c r="Y49" s="261"/>
    </row>
    <row r="50" spans="1:25" ht="15" customHeight="1" x14ac:dyDescent="0.25">
      <c r="A50" s="261"/>
      <c r="B50" s="261"/>
      <c r="C50" s="261"/>
      <c r="D50" s="261"/>
      <c r="E50" s="261"/>
      <c r="F50" s="261"/>
      <c r="G50" s="261"/>
      <c r="H50" s="261"/>
      <c r="I50" s="261"/>
      <c r="J50" s="261"/>
      <c r="K50" s="261"/>
      <c r="L50" s="261"/>
      <c r="M50" s="261"/>
      <c r="N50" s="261"/>
      <c r="O50" s="261"/>
      <c r="P50" s="261"/>
      <c r="Q50" s="261"/>
      <c r="R50" s="261"/>
      <c r="S50" s="261"/>
      <c r="T50" s="261"/>
      <c r="U50" s="261"/>
      <c r="V50" s="261"/>
      <c r="W50" s="261"/>
      <c r="X50" s="261"/>
      <c r="Y50" s="261"/>
    </row>
    <row r="51" spans="1:25" ht="15" customHeight="1" x14ac:dyDescent="0.25">
      <c r="A51" s="261"/>
      <c r="B51" s="261"/>
      <c r="C51" s="261"/>
      <c r="D51" s="261"/>
      <c r="E51" s="261"/>
      <c r="F51" s="261"/>
      <c r="G51" s="261"/>
      <c r="H51" s="261"/>
      <c r="I51" s="261"/>
      <c r="J51" s="261"/>
      <c r="K51" s="261"/>
      <c r="L51" s="261"/>
      <c r="M51" s="261"/>
      <c r="N51" s="261"/>
      <c r="O51" s="261"/>
      <c r="P51" s="261"/>
      <c r="Q51" s="261"/>
      <c r="R51" s="261"/>
      <c r="S51" s="261"/>
      <c r="T51" s="261"/>
      <c r="U51" s="261"/>
      <c r="V51" s="261"/>
      <c r="W51" s="261"/>
      <c r="X51" s="261"/>
      <c r="Y51" s="261"/>
    </row>
    <row r="52" spans="1:25" ht="15" customHeight="1" x14ac:dyDescent="0.25">
      <c r="A52" s="261"/>
      <c r="B52" s="261"/>
      <c r="C52" s="261"/>
      <c r="D52" s="261"/>
      <c r="E52" s="261"/>
      <c r="F52" s="261"/>
      <c r="G52" s="261"/>
      <c r="H52" s="261"/>
      <c r="I52" s="261"/>
      <c r="J52" s="261"/>
      <c r="K52" s="261"/>
      <c r="L52" s="261"/>
      <c r="M52" s="261"/>
      <c r="N52" s="261"/>
      <c r="O52" s="261"/>
      <c r="P52" s="261"/>
      <c r="Q52" s="261"/>
      <c r="R52" s="261"/>
      <c r="S52" s="261"/>
      <c r="T52" s="261"/>
      <c r="U52" s="261"/>
      <c r="V52" s="261"/>
      <c r="W52" s="261"/>
      <c r="X52" s="261"/>
      <c r="Y52" s="261"/>
    </row>
    <row r="53" spans="1:25" ht="15" customHeight="1" x14ac:dyDescent="0.25">
      <c r="A53" s="261"/>
      <c r="B53" s="261"/>
      <c r="C53" s="261"/>
      <c r="D53" s="261"/>
      <c r="E53" s="261"/>
      <c r="F53" s="261"/>
      <c r="G53" s="261"/>
      <c r="H53" s="261"/>
      <c r="I53" s="261"/>
      <c r="J53" s="261"/>
      <c r="K53" s="261"/>
      <c r="L53" s="261"/>
      <c r="M53" s="261"/>
      <c r="N53" s="261"/>
      <c r="O53" s="261"/>
      <c r="P53" s="261"/>
      <c r="Q53" s="261"/>
      <c r="R53" s="261"/>
      <c r="S53" s="261"/>
      <c r="T53" s="261"/>
      <c r="U53" s="261"/>
      <c r="V53" s="261"/>
      <c r="W53" s="261"/>
      <c r="X53" s="261"/>
      <c r="Y53" s="261"/>
    </row>
    <row r="54" spans="1:25" ht="15" customHeight="1" x14ac:dyDescent="0.25">
      <c r="A54" s="261"/>
      <c r="B54" s="261"/>
      <c r="C54" s="261"/>
      <c r="D54" s="261"/>
      <c r="E54" s="261"/>
      <c r="F54" s="261"/>
      <c r="G54" s="261"/>
      <c r="H54" s="261"/>
      <c r="I54" s="261"/>
      <c r="J54" s="261"/>
      <c r="K54" s="261"/>
      <c r="L54" s="261"/>
      <c r="M54" s="261"/>
      <c r="N54" s="261"/>
      <c r="O54" s="261"/>
      <c r="P54" s="261"/>
      <c r="Q54" s="261"/>
      <c r="R54" s="261"/>
      <c r="S54" s="261"/>
      <c r="T54" s="261"/>
      <c r="U54" s="261"/>
      <c r="V54" s="261"/>
      <c r="W54" s="261"/>
      <c r="X54" s="261"/>
      <c r="Y54" s="261"/>
    </row>
    <row r="55" spans="1:25" ht="15" customHeight="1" x14ac:dyDescent="0.25">
      <c r="A55" s="261"/>
      <c r="B55" s="261"/>
      <c r="C55" s="261"/>
      <c r="D55" s="261"/>
      <c r="E55" s="261"/>
      <c r="F55" s="261"/>
      <c r="G55" s="261"/>
      <c r="H55" s="261"/>
      <c r="I55" s="261"/>
      <c r="J55" s="261"/>
      <c r="K55" s="261"/>
      <c r="L55" s="261"/>
      <c r="M55" s="261"/>
      <c r="N55" s="261"/>
      <c r="O55" s="261"/>
      <c r="P55" s="261"/>
      <c r="Q55" s="261"/>
      <c r="R55" s="261"/>
      <c r="S55" s="261"/>
      <c r="T55" s="261"/>
      <c r="U55" s="261"/>
      <c r="V55" s="261"/>
      <c r="W55" s="261"/>
      <c r="X55" s="261"/>
      <c r="Y55" s="261"/>
    </row>
    <row r="56" spans="1:25" ht="15" customHeight="1" x14ac:dyDescent="0.25">
      <c r="A56" s="261"/>
      <c r="B56" s="261"/>
      <c r="C56" s="261"/>
      <c r="D56" s="261"/>
      <c r="E56" s="261"/>
      <c r="F56" s="261"/>
      <c r="G56" s="261"/>
      <c r="H56" s="261"/>
      <c r="I56" s="261"/>
      <c r="J56" s="261"/>
      <c r="K56" s="261"/>
      <c r="L56" s="261"/>
      <c r="M56" s="261"/>
      <c r="N56" s="261"/>
      <c r="O56" s="261"/>
      <c r="P56" s="261"/>
      <c r="Q56" s="261"/>
      <c r="R56" s="261"/>
      <c r="S56" s="261"/>
      <c r="T56" s="261"/>
      <c r="U56" s="261"/>
      <c r="V56" s="261"/>
      <c r="W56" s="261"/>
      <c r="X56" s="261"/>
      <c r="Y56" s="261"/>
    </row>
    <row r="57" spans="1:25" ht="15" customHeight="1" x14ac:dyDescent="0.25">
      <c r="A57" s="261"/>
      <c r="B57" s="261"/>
      <c r="C57" s="261"/>
      <c r="D57" s="261"/>
      <c r="E57" s="261"/>
      <c r="F57" s="261"/>
      <c r="G57" s="261"/>
      <c r="H57" s="261"/>
      <c r="I57" s="261"/>
      <c r="J57" s="261"/>
      <c r="K57" s="261"/>
      <c r="L57" s="261"/>
      <c r="M57" s="261"/>
      <c r="N57" s="261"/>
      <c r="O57" s="261"/>
      <c r="P57" s="261"/>
      <c r="Q57" s="261"/>
      <c r="R57" s="261"/>
      <c r="S57" s="261"/>
      <c r="T57" s="261"/>
      <c r="U57" s="261"/>
      <c r="V57" s="261"/>
      <c r="W57" s="261"/>
      <c r="X57" s="261"/>
      <c r="Y57" s="261"/>
    </row>
    <row r="58" spans="1:25" ht="15" customHeight="1" x14ac:dyDescent="0.25">
      <c r="A58" s="261"/>
      <c r="B58" s="261"/>
      <c r="C58" s="261"/>
      <c r="D58" s="261"/>
      <c r="E58" s="261"/>
      <c r="F58" s="261"/>
      <c r="G58" s="261"/>
      <c r="H58" s="261"/>
      <c r="I58" s="261"/>
      <c r="J58" s="261"/>
      <c r="K58" s="261"/>
      <c r="L58" s="261"/>
      <c r="M58" s="261"/>
      <c r="N58" s="261"/>
      <c r="O58" s="261"/>
      <c r="P58" s="261"/>
      <c r="Q58" s="261"/>
      <c r="R58" s="261"/>
      <c r="S58" s="261"/>
      <c r="T58" s="261"/>
      <c r="U58" s="261"/>
      <c r="V58" s="261"/>
      <c r="W58" s="261"/>
      <c r="X58" s="261"/>
      <c r="Y58" s="261"/>
    </row>
    <row r="59" spans="1:25" ht="15" customHeight="1" x14ac:dyDescent="0.25">
      <c r="A59" s="261"/>
      <c r="B59" s="261"/>
      <c r="C59" s="261"/>
      <c r="D59" s="261"/>
      <c r="E59" s="261"/>
      <c r="F59" s="261"/>
      <c r="G59" s="261"/>
      <c r="H59" s="261"/>
      <c r="I59" s="261"/>
      <c r="J59" s="261"/>
      <c r="K59" s="261"/>
      <c r="L59" s="261"/>
      <c r="M59" s="261"/>
      <c r="N59" s="261"/>
      <c r="O59" s="261"/>
      <c r="P59" s="261"/>
      <c r="Q59" s="261"/>
      <c r="R59" s="261"/>
      <c r="S59" s="261"/>
      <c r="T59" s="261"/>
      <c r="U59" s="261"/>
      <c r="V59" s="261"/>
      <c r="W59" s="261"/>
      <c r="X59" s="261"/>
      <c r="Y59" s="261"/>
    </row>
  </sheetData>
  <mergeCells count="1">
    <mergeCell ref="I2:S2"/>
  </mergeCells>
  <pageMargins left="0.63" right="0.25" top="0.47" bottom="0.19" header="0.3" footer="0.15"/>
  <pageSetup paperSize="9" scale="54" orientation="landscape" r:id="rId1"/>
  <drawing r:id="rId2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652C35-0B92-4B58-ADBB-C4BBD6BD1BAD}">
  <sheetPr codeName="Hoja6">
    <pageSetUpPr fitToPage="1"/>
  </sheetPr>
  <dimension ref="A1:AS65"/>
  <sheetViews>
    <sheetView showGridLines="0" zoomScale="70" zoomScaleNormal="70" zoomScalePageLayoutView="60" workbookViewId="0"/>
  </sheetViews>
  <sheetFormatPr baseColWidth="10" defaultColWidth="11.42578125" defaultRowHeight="15" customHeight="1" x14ac:dyDescent="0.25"/>
  <cols>
    <col min="1" max="1" width="3.7109375" style="165" customWidth="1"/>
    <col min="2" max="8" width="11.5703125" style="165" customWidth="1"/>
    <col min="9" max="9" width="3.7109375" style="165" customWidth="1"/>
    <col min="10" max="16" width="11.5703125" style="165" customWidth="1"/>
    <col min="17" max="17" width="3.7109375" style="165" customWidth="1"/>
    <col min="18" max="24" width="11.5703125" style="165" customWidth="1"/>
    <col min="25" max="25" width="11.5703125" style="253" customWidth="1"/>
    <col min="26" max="27" width="12.85546875" style="253" customWidth="1"/>
    <col min="28" max="28" width="12.85546875" style="53" customWidth="1"/>
    <col min="29" max="29" width="12.85546875" style="254" customWidth="1"/>
    <col min="30" max="31" width="12.85546875" style="53" customWidth="1"/>
    <col min="32" max="32" width="12.85546875" style="254" customWidth="1"/>
    <col min="33" max="34" width="12.85546875" style="53" customWidth="1"/>
    <col min="35" max="35" width="12.85546875" style="254" customWidth="1"/>
    <col min="36" max="41" width="12.85546875" style="53" customWidth="1"/>
    <col min="42" max="45" width="12.85546875" style="253" customWidth="1"/>
    <col min="46" max="63" width="12.85546875" style="165" customWidth="1"/>
    <col min="64" max="16384" width="11.42578125" style="165"/>
  </cols>
  <sheetData>
    <row r="1" spans="1:42" ht="26.25" x14ac:dyDescent="0.25">
      <c r="B1" s="251" t="s">
        <v>226</v>
      </c>
      <c r="C1" s="252"/>
      <c r="D1" s="252"/>
      <c r="E1" s="252"/>
      <c r="F1" s="252"/>
      <c r="G1" s="252"/>
      <c r="H1" s="252"/>
      <c r="J1" s="46"/>
      <c r="K1" s="46"/>
      <c r="L1" s="46"/>
      <c r="M1" s="46"/>
      <c r="N1" s="46"/>
      <c r="O1" s="46"/>
      <c r="P1" s="46"/>
      <c r="Q1" s="46"/>
      <c r="R1" s="46"/>
      <c r="S1" s="46"/>
      <c r="T1" s="252"/>
      <c r="U1" s="252"/>
      <c r="V1" s="252"/>
      <c r="W1" s="252"/>
      <c r="X1" s="252"/>
      <c r="Z1" s="253" t="s">
        <v>196</v>
      </c>
      <c r="AB1" s="53" t="s">
        <v>227</v>
      </c>
    </row>
    <row r="2" spans="1:42" ht="15" customHeight="1" x14ac:dyDescent="0.25">
      <c r="A2" s="46"/>
      <c r="B2" s="252"/>
      <c r="C2" s="252"/>
      <c r="D2" s="252"/>
      <c r="E2" s="252"/>
      <c r="F2" s="252"/>
      <c r="G2" s="252"/>
      <c r="H2" s="252"/>
      <c r="J2" s="46"/>
      <c r="K2" s="46"/>
      <c r="L2" s="46"/>
      <c r="M2" s="46"/>
      <c r="N2" s="46"/>
      <c r="O2" s="46"/>
      <c r="P2" s="46"/>
      <c r="Q2" s="46"/>
      <c r="R2" s="46"/>
      <c r="S2" s="46"/>
      <c r="T2" s="252"/>
      <c r="U2" s="252"/>
      <c r="V2" s="252"/>
      <c r="W2" s="252"/>
      <c r="X2" s="252"/>
      <c r="Z2" s="253" t="s">
        <v>197</v>
      </c>
      <c r="AB2" s="53" t="s">
        <v>228</v>
      </c>
    </row>
    <row r="3" spans="1:42" ht="15" customHeight="1" x14ac:dyDescent="0.25">
      <c r="A3" s="252"/>
      <c r="B3" s="252"/>
      <c r="C3" s="252"/>
      <c r="D3" s="252"/>
      <c r="E3" s="252"/>
      <c r="F3" s="252"/>
      <c r="G3" s="252"/>
      <c r="H3" s="252"/>
      <c r="I3" s="252"/>
      <c r="J3" s="252"/>
      <c r="K3" s="252"/>
      <c r="L3" s="252"/>
      <c r="M3" s="252"/>
      <c r="N3" s="252"/>
      <c r="O3" s="252"/>
      <c r="P3" s="252"/>
      <c r="Q3" s="252"/>
      <c r="R3" s="252"/>
      <c r="S3" s="252"/>
      <c r="T3" s="252"/>
      <c r="U3" s="252"/>
      <c r="V3" s="252"/>
      <c r="W3" s="252"/>
      <c r="X3" s="252"/>
      <c r="Z3" s="253" t="s">
        <v>198</v>
      </c>
      <c r="AB3" s="53" t="s">
        <v>229</v>
      </c>
    </row>
    <row r="4" spans="1:42" ht="15" customHeight="1" x14ac:dyDescent="0.25">
      <c r="A4" s="252"/>
      <c r="B4" s="252"/>
      <c r="C4" s="252"/>
      <c r="D4" s="252"/>
      <c r="E4" s="252"/>
      <c r="F4" s="252"/>
      <c r="G4" s="252"/>
      <c r="H4" s="252"/>
      <c r="I4" s="252"/>
      <c r="J4" s="252"/>
      <c r="K4" s="252"/>
      <c r="L4" s="252"/>
      <c r="M4" s="252"/>
      <c r="N4" s="252"/>
      <c r="O4" s="252"/>
      <c r="P4" s="252"/>
      <c r="Q4" s="252"/>
      <c r="R4" s="252"/>
      <c r="S4" s="252"/>
      <c r="T4" s="252"/>
      <c r="U4" s="252"/>
      <c r="V4" s="252"/>
      <c r="W4" s="252"/>
      <c r="X4" s="252"/>
      <c r="AB4" s="53" t="s">
        <v>230</v>
      </c>
    </row>
    <row r="5" spans="1:42" ht="15" customHeight="1" x14ac:dyDescent="0.25">
      <c r="A5" s="252"/>
      <c r="B5" s="252"/>
      <c r="C5" s="252"/>
      <c r="D5" s="252"/>
      <c r="E5" s="252"/>
      <c r="F5" s="252"/>
      <c r="G5" s="252"/>
      <c r="H5" s="252"/>
      <c r="I5" s="252"/>
      <c r="J5" s="252"/>
      <c r="K5" s="252"/>
      <c r="L5" s="252"/>
      <c r="M5" s="252"/>
      <c r="N5" s="252"/>
      <c r="O5" s="252"/>
      <c r="P5" s="252"/>
      <c r="Q5" s="252"/>
      <c r="R5" s="252"/>
      <c r="S5" s="252"/>
      <c r="T5" s="252"/>
      <c r="U5" s="252"/>
      <c r="V5" s="252"/>
      <c r="W5" s="252"/>
      <c r="X5" s="252"/>
      <c r="AB5" s="53" t="s">
        <v>231</v>
      </c>
    </row>
    <row r="6" spans="1:42" ht="15" customHeight="1" x14ac:dyDescent="0.25">
      <c r="A6" s="252"/>
      <c r="B6" s="252"/>
      <c r="C6" s="252"/>
      <c r="D6" s="252"/>
      <c r="E6" s="252"/>
      <c r="F6" s="252"/>
      <c r="G6" s="252"/>
      <c r="H6" s="252"/>
      <c r="I6" s="252"/>
      <c r="J6" s="252"/>
      <c r="K6" s="252"/>
      <c r="L6" s="252"/>
      <c r="M6" s="252"/>
      <c r="N6" s="252"/>
      <c r="O6" s="252"/>
      <c r="P6" s="252"/>
      <c r="Q6" s="252"/>
      <c r="R6" s="252"/>
      <c r="S6" s="252"/>
      <c r="T6" s="252"/>
      <c r="U6" s="252"/>
      <c r="V6" s="252"/>
      <c r="W6" s="252"/>
      <c r="X6" s="256" t="s">
        <v>172</v>
      </c>
      <c r="Z6" s="257" t="s">
        <v>199</v>
      </c>
      <c r="AA6" s="257"/>
    </row>
    <row r="7" spans="1:42" ht="15" customHeight="1" x14ac:dyDescent="0.25">
      <c r="A7" s="252"/>
      <c r="B7" s="252"/>
      <c r="C7" s="252"/>
      <c r="D7" s="252"/>
      <c r="E7" s="252"/>
      <c r="F7" s="252"/>
      <c r="G7" s="252"/>
      <c r="H7" s="252"/>
      <c r="I7" s="252"/>
      <c r="J7" s="252"/>
      <c r="K7" s="252"/>
      <c r="L7" s="252"/>
      <c r="M7" s="252"/>
      <c r="N7" s="252"/>
      <c r="O7" s="252"/>
      <c r="P7" s="252"/>
      <c r="Q7" s="252"/>
      <c r="R7" s="252"/>
      <c r="S7" s="252"/>
      <c r="T7" s="252"/>
      <c r="U7" s="252"/>
      <c r="V7" s="252"/>
      <c r="W7" s="252"/>
      <c r="X7" s="252"/>
      <c r="AA7" s="258">
        <v>2019</v>
      </c>
      <c r="AB7" s="272" t="s">
        <v>199</v>
      </c>
      <c r="AE7" s="272" t="s">
        <v>200</v>
      </c>
      <c r="AH7" s="272" t="s">
        <v>201</v>
      </c>
      <c r="AP7" s="258">
        <v>2022</v>
      </c>
    </row>
    <row r="8" spans="1:42" ht="15" customHeight="1" thickBot="1" x14ac:dyDescent="0.3">
      <c r="A8" s="252"/>
      <c r="B8" s="252"/>
      <c r="C8" s="252"/>
      <c r="D8" s="252"/>
      <c r="E8" s="252"/>
      <c r="F8" s="252"/>
      <c r="G8" s="252"/>
      <c r="H8" s="252"/>
      <c r="I8" s="252"/>
      <c r="J8" s="252"/>
      <c r="K8" s="252"/>
      <c r="L8" s="252"/>
      <c r="M8" s="252"/>
      <c r="N8" s="252"/>
      <c r="O8" s="252"/>
      <c r="P8" s="252"/>
      <c r="Q8" s="252"/>
      <c r="R8" s="252"/>
      <c r="S8" s="252"/>
      <c r="T8" s="252"/>
      <c r="U8" s="252"/>
      <c r="V8" s="252"/>
      <c r="W8" s="252"/>
      <c r="X8" s="252"/>
      <c r="Z8" s="253" t="s">
        <v>202</v>
      </c>
      <c r="AA8" s="259">
        <v>46820440</v>
      </c>
      <c r="AP8" s="259">
        <v>8185760</v>
      </c>
    </row>
    <row r="9" spans="1:42" ht="15" customHeight="1" x14ac:dyDescent="0.25">
      <c r="A9" s="252"/>
      <c r="B9" s="252"/>
      <c r="C9" s="252"/>
      <c r="D9" s="252"/>
      <c r="E9" s="252"/>
      <c r="F9" s="252"/>
      <c r="G9" s="252"/>
      <c r="H9" s="252"/>
      <c r="I9" s="252"/>
      <c r="J9" s="252"/>
      <c r="K9" s="252"/>
      <c r="L9" s="252"/>
      <c r="M9" s="252"/>
      <c r="N9" s="252"/>
      <c r="O9" s="252"/>
      <c r="P9" s="252"/>
      <c r="Q9" s="252"/>
      <c r="R9" s="252"/>
      <c r="S9" s="252"/>
      <c r="T9" s="252"/>
      <c r="U9" s="252"/>
      <c r="V9" s="252"/>
      <c r="W9" s="252"/>
      <c r="X9" s="252"/>
      <c r="Z9" s="253" t="s">
        <v>203</v>
      </c>
      <c r="AA9" s="259">
        <v>44583561</v>
      </c>
      <c r="AB9" s="273">
        <v>44317</v>
      </c>
      <c r="AC9" s="254">
        <v>522.706906</v>
      </c>
      <c r="AE9" s="273">
        <v>44317</v>
      </c>
      <c r="AF9" s="254">
        <v>161.265244</v>
      </c>
      <c r="AH9" s="273">
        <v>44317</v>
      </c>
      <c r="AI9" s="254">
        <v>79.880838999999995</v>
      </c>
      <c r="AK9" s="274" t="s">
        <v>222</v>
      </c>
      <c r="AL9" s="275">
        <v>2022</v>
      </c>
      <c r="AP9" s="259">
        <v>7406116</v>
      </c>
    </row>
    <row r="10" spans="1:42" ht="15" customHeight="1" thickBot="1" x14ac:dyDescent="0.3">
      <c r="A10" s="252"/>
      <c r="B10" s="252"/>
      <c r="C10" s="252"/>
      <c r="D10" s="252"/>
      <c r="E10" s="252"/>
      <c r="F10" s="252"/>
      <c r="G10" s="252"/>
      <c r="H10" s="252"/>
      <c r="I10" s="252"/>
      <c r="J10" s="252"/>
      <c r="K10" s="252"/>
      <c r="L10" s="252"/>
      <c r="M10" s="252"/>
      <c r="N10" s="252"/>
      <c r="O10" s="252"/>
      <c r="P10" s="252"/>
      <c r="Q10" s="252"/>
      <c r="R10" s="252"/>
      <c r="S10" s="252"/>
      <c r="T10" s="252"/>
      <c r="U10" s="252"/>
      <c r="V10" s="252"/>
      <c r="W10" s="252"/>
      <c r="X10" s="252"/>
      <c r="Z10" s="253" t="s">
        <v>204</v>
      </c>
      <c r="AA10" s="259">
        <v>48353601</v>
      </c>
      <c r="AB10" s="273">
        <v>44348</v>
      </c>
      <c r="AC10" s="254">
        <v>527.37724200000002</v>
      </c>
      <c r="AE10" s="273">
        <v>44348</v>
      </c>
      <c r="AF10" s="254">
        <v>161.762745</v>
      </c>
      <c r="AH10" s="273">
        <v>44348</v>
      </c>
      <c r="AI10" s="254">
        <v>80.977176999999998</v>
      </c>
      <c r="AK10" s="276" t="s">
        <v>232</v>
      </c>
      <c r="AL10" s="277">
        <v>2021</v>
      </c>
      <c r="AP10" s="259">
        <v>6819146</v>
      </c>
    </row>
    <row r="11" spans="1:42" ht="15" customHeight="1" x14ac:dyDescent="0.25">
      <c r="A11" s="252"/>
      <c r="B11" s="252"/>
      <c r="C11" s="252"/>
      <c r="D11" s="252"/>
      <c r="E11" s="252"/>
      <c r="F11" s="252"/>
      <c r="G11" s="252"/>
      <c r="H11" s="252"/>
      <c r="I11" s="252"/>
      <c r="J11" s="252"/>
      <c r="K11" s="252"/>
      <c r="L11" s="252"/>
      <c r="M11" s="252"/>
      <c r="N11" s="252"/>
      <c r="O11" s="252"/>
      <c r="P11" s="252"/>
      <c r="Q11" s="252"/>
      <c r="R11" s="252"/>
      <c r="S11" s="252"/>
      <c r="T11" s="252"/>
      <c r="U11" s="252"/>
      <c r="V11" s="252"/>
      <c r="W11" s="252"/>
      <c r="X11" s="252"/>
      <c r="Z11" s="253" t="s">
        <v>205</v>
      </c>
      <c r="AA11" s="259">
        <v>46400443</v>
      </c>
      <c r="AB11" s="273">
        <v>44378</v>
      </c>
      <c r="AC11" s="254">
        <v>531.21098400000005</v>
      </c>
      <c r="AE11" s="273">
        <v>44378</v>
      </c>
      <c r="AF11" s="254">
        <v>162.63255899999999</v>
      </c>
      <c r="AH11" s="273">
        <v>44378</v>
      </c>
      <c r="AI11" s="254">
        <v>82.306852000000006</v>
      </c>
      <c r="AP11" s="259">
        <v>7881967</v>
      </c>
    </row>
    <row r="12" spans="1:42" ht="15" customHeight="1" x14ac:dyDescent="0.25">
      <c r="A12" s="252"/>
      <c r="B12" s="252"/>
      <c r="C12" s="252"/>
      <c r="D12" s="252"/>
      <c r="E12" s="252"/>
      <c r="F12" s="252"/>
      <c r="G12" s="252"/>
      <c r="H12" s="252"/>
      <c r="I12" s="252"/>
      <c r="J12" s="252"/>
      <c r="K12" s="252"/>
      <c r="L12" s="252"/>
      <c r="M12" s="252"/>
      <c r="N12" s="252"/>
      <c r="O12" s="252"/>
      <c r="P12" s="252"/>
      <c r="Q12" s="252"/>
      <c r="R12" s="252"/>
      <c r="S12" s="252"/>
      <c r="T12" s="252"/>
      <c r="U12" s="252"/>
      <c r="V12" s="252"/>
      <c r="W12" s="252"/>
      <c r="X12" s="252"/>
      <c r="Z12" s="253" t="s">
        <v>206</v>
      </c>
      <c r="AA12" s="259">
        <v>51071331</v>
      </c>
      <c r="AB12" s="273">
        <v>44409</v>
      </c>
      <c r="AC12" s="254">
        <v>537.04507799999999</v>
      </c>
      <c r="AE12" s="273">
        <v>44409</v>
      </c>
      <c r="AF12" s="254">
        <v>165.14293799999999</v>
      </c>
      <c r="AH12" s="273">
        <v>44409</v>
      </c>
      <c r="AI12" s="254">
        <v>84.045151000000004</v>
      </c>
      <c r="AP12" s="259">
        <v>8087600</v>
      </c>
    </row>
    <row r="13" spans="1:42" ht="15" customHeight="1" x14ac:dyDescent="0.25">
      <c r="A13" s="252"/>
      <c r="B13" s="252"/>
      <c r="C13" s="252"/>
      <c r="D13" s="252"/>
      <c r="E13" s="252"/>
      <c r="F13" s="252"/>
      <c r="G13" s="252"/>
      <c r="H13" s="252"/>
      <c r="I13" s="252"/>
      <c r="J13" s="252"/>
      <c r="K13" s="252"/>
      <c r="L13" s="252"/>
      <c r="M13" s="252"/>
      <c r="N13" s="252"/>
      <c r="O13" s="252"/>
      <c r="P13" s="252"/>
      <c r="Q13" s="252"/>
      <c r="R13" s="252"/>
      <c r="S13" s="252"/>
      <c r="T13" s="252"/>
      <c r="U13" s="252"/>
      <c r="V13" s="252"/>
      <c r="W13" s="252"/>
      <c r="X13" s="252"/>
      <c r="Z13" s="253" t="s">
        <v>207</v>
      </c>
      <c r="AA13" s="259">
        <v>47139627</v>
      </c>
      <c r="AB13" s="273">
        <v>44440</v>
      </c>
      <c r="AC13" s="254">
        <v>538.74828400000001</v>
      </c>
      <c r="AE13" s="273">
        <v>44440</v>
      </c>
      <c r="AF13" s="254">
        <v>166.10875799999999</v>
      </c>
      <c r="AH13" s="273">
        <v>44440</v>
      </c>
      <c r="AI13" s="254">
        <v>84.124979999999994</v>
      </c>
      <c r="AP13" s="259">
        <v>7884812</v>
      </c>
    </row>
    <row r="14" spans="1:42" ht="15" customHeight="1" x14ac:dyDescent="0.25">
      <c r="A14" s="252"/>
      <c r="B14" s="252"/>
      <c r="C14" s="252"/>
      <c r="D14" s="252"/>
      <c r="E14" s="252"/>
      <c r="F14" s="252"/>
      <c r="G14" s="252"/>
      <c r="H14" s="252"/>
      <c r="I14" s="252"/>
      <c r="J14" s="252"/>
      <c r="K14" s="252"/>
      <c r="L14" s="252"/>
      <c r="M14" s="252"/>
      <c r="N14" s="252"/>
      <c r="O14" s="252"/>
      <c r="P14" s="252"/>
      <c r="Q14" s="252"/>
      <c r="R14" s="252"/>
      <c r="S14" s="252"/>
      <c r="T14" s="252"/>
      <c r="U14" s="252"/>
      <c r="V14" s="252"/>
      <c r="W14" s="252"/>
      <c r="X14" s="252"/>
      <c r="Z14" s="253" t="s">
        <v>208</v>
      </c>
      <c r="AA14" s="259">
        <v>48818378</v>
      </c>
      <c r="AB14" s="273">
        <v>44470</v>
      </c>
      <c r="AC14" s="254">
        <v>539.75075300000003</v>
      </c>
      <c r="AE14" s="273">
        <v>44470</v>
      </c>
      <c r="AF14" s="254">
        <v>167.314605</v>
      </c>
      <c r="AH14" s="273">
        <v>44470</v>
      </c>
      <c r="AI14" s="254">
        <v>84.137287999999998</v>
      </c>
      <c r="AP14" s="259">
        <v>7117785</v>
      </c>
    </row>
    <row r="15" spans="1:42" ht="15" customHeight="1" x14ac:dyDescent="0.25">
      <c r="A15" s="252"/>
      <c r="B15" s="252"/>
      <c r="C15" s="252"/>
      <c r="D15" s="252"/>
      <c r="E15" s="252"/>
      <c r="F15" s="252"/>
      <c r="G15" s="252"/>
      <c r="H15" s="252"/>
      <c r="I15" s="252"/>
      <c r="J15" s="252"/>
      <c r="K15" s="252"/>
      <c r="L15" s="252"/>
      <c r="M15" s="252"/>
      <c r="N15" s="252"/>
      <c r="O15" s="252"/>
      <c r="P15" s="252"/>
      <c r="Q15" s="252"/>
      <c r="R15" s="252"/>
      <c r="S15" s="252"/>
      <c r="T15" s="252"/>
      <c r="U15" s="252"/>
      <c r="V15" s="252"/>
      <c r="W15" s="252"/>
      <c r="X15" s="252"/>
      <c r="Z15" s="253" t="s">
        <v>209</v>
      </c>
      <c r="AA15" s="259">
        <v>48198107</v>
      </c>
      <c r="AB15" s="273">
        <v>44501</v>
      </c>
      <c r="AC15" s="254">
        <v>541.77923399999997</v>
      </c>
      <c r="AE15" s="273">
        <v>44501</v>
      </c>
      <c r="AF15" s="254">
        <v>169.77769900000001</v>
      </c>
      <c r="AH15" s="273">
        <v>44501</v>
      </c>
      <c r="AI15" s="254">
        <v>83.789527000000007</v>
      </c>
      <c r="AP15" s="259"/>
    </row>
    <row r="16" spans="1:42" ht="15" customHeight="1" x14ac:dyDescent="0.25">
      <c r="A16" s="252"/>
      <c r="B16" s="252"/>
      <c r="C16" s="252"/>
      <c r="D16" s="252"/>
      <c r="E16" s="252"/>
      <c r="F16" s="252"/>
      <c r="G16" s="252"/>
      <c r="H16" s="252"/>
      <c r="I16" s="252"/>
      <c r="J16" s="252"/>
      <c r="K16" s="252"/>
      <c r="L16" s="252"/>
      <c r="M16" s="252"/>
      <c r="N16" s="252"/>
      <c r="O16" s="252"/>
      <c r="P16" s="252"/>
      <c r="Q16" s="252"/>
      <c r="R16" s="252"/>
      <c r="S16" s="252"/>
      <c r="T16" s="252"/>
      <c r="U16" s="252"/>
      <c r="V16" s="252"/>
      <c r="W16" s="252"/>
      <c r="X16" s="252"/>
      <c r="Z16" s="253" t="s">
        <v>210</v>
      </c>
      <c r="AA16" s="259">
        <v>46635887</v>
      </c>
      <c r="AB16" s="273">
        <v>44531</v>
      </c>
      <c r="AC16" s="254">
        <v>544.40165500000001</v>
      </c>
      <c r="AE16" s="273">
        <v>44531</v>
      </c>
      <c r="AF16" s="254">
        <v>170.85990699999999</v>
      </c>
      <c r="AH16" s="273">
        <v>44531</v>
      </c>
      <c r="AI16" s="254">
        <v>84.980694999999997</v>
      </c>
      <c r="AP16" s="259"/>
    </row>
    <row r="17" spans="1:42" ht="15" customHeight="1" x14ac:dyDescent="0.25">
      <c r="A17" s="252"/>
      <c r="B17" s="252"/>
      <c r="C17" s="252"/>
      <c r="D17" s="252"/>
      <c r="E17" s="252"/>
      <c r="F17" s="252"/>
      <c r="G17" s="252"/>
      <c r="H17" s="252"/>
      <c r="I17" s="252"/>
      <c r="J17" s="252"/>
      <c r="K17" s="252"/>
      <c r="L17" s="252"/>
      <c r="M17" s="252"/>
      <c r="N17" s="252"/>
      <c r="O17" s="252"/>
      <c r="P17" s="252"/>
      <c r="Q17" s="252"/>
      <c r="R17" s="252"/>
      <c r="S17" s="252"/>
      <c r="T17" s="252"/>
      <c r="U17" s="252"/>
      <c r="V17" s="252"/>
      <c r="W17" s="252"/>
      <c r="X17" s="252"/>
      <c r="Z17" s="253" t="s">
        <v>211</v>
      </c>
      <c r="AA17" s="259">
        <v>48624088</v>
      </c>
      <c r="AB17" s="273">
        <v>44562</v>
      </c>
      <c r="AC17" s="254">
        <v>548.66491099999996</v>
      </c>
      <c r="AE17" s="273">
        <v>44562</v>
      </c>
      <c r="AF17" s="254">
        <v>172.822993</v>
      </c>
      <c r="AH17" s="273">
        <v>44562</v>
      </c>
      <c r="AI17" s="254">
        <v>86.689920000000001</v>
      </c>
      <c r="AP17" s="259"/>
    </row>
    <row r="18" spans="1:42" ht="15" customHeight="1" x14ac:dyDescent="0.25">
      <c r="A18" s="252"/>
      <c r="B18" s="252"/>
      <c r="C18" s="252"/>
      <c r="D18" s="252"/>
      <c r="E18" s="252"/>
      <c r="F18" s="252"/>
      <c r="G18" s="252"/>
      <c r="H18" s="252"/>
      <c r="I18" s="252"/>
      <c r="J18" s="252"/>
      <c r="K18" s="252"/>
      <c r="L18" s="252"/>
      <c r="M18" s="252"/>
      <c r="N18" s="252"/>
      <c r="O18" s="252"/>
      <c r="P18" s="252"/>
      <c r="Q18" s="252"/>
      <c r="R18" s="252"/>
      <c r="S18" s="252"/>
      <c r="T18" s="252"/>
      <c r="U18" s="252"/>
      <c r="V18" s="252"/>
      <c r="W18" s="252"/>
      <c r="X18" s="252"/>
      <c r="Z18" s="253" t="s">
        <v>212</v>
      </c>
      <c r="AA18" s="259">
        <v>43594127</v>
      </c>
      <c r="AB18" s="273">
        <v>44593</v>
      </c>
      <c r="AC18" s="254">
        <v>552.14293599999996</v>
      </c>
      <c r="AE18" s="273">
        <v>44593</v>
      </c>
      <c r="AF18" s="254">
        <v>174.63856899999999</v>
      </c>
      <c r="AH18" s="273">
        <v>44593</v>
      </c>
      <c r="AI18" s="254">
        <v>88.001256999999995</v>
      </c>
      <c r="AP18" s="259"/>
    </row>
    <row r="19" spans="1:42" ht="15" customHeight="1" x14ac:dyDescent="0.25">
      <c r="A19" s="252"/>
      <c r="B19" s="252"/>
      <c r="C19" s="252"/>
      <c r="D19" s="252"/>
      <c r="E19" s="252"/>
      <c r="F19" s="252"/>
      <c r="G19" s="252"/>
      <c r="H19" s="252"/>
      <c r="I19" s="252"/>
      <c r="J19" s="252"/>
      <c r="K19" s="252"/>
      <c r="L19" s="252"/>
      <c r="M19" s="252"/>
      <c r="N19" s="252"/>
      <c r="O19" s="252"/>
      <c r="P19" s="252"/>
      <c r="Q19" s="252"/>
      <c r="R19" s="252"/>
      <c r="S19" s="252"/>
      <c r="T19" s="252"/>
      <c r="U19" s="252"/>
      <c r="V19" s="252"/>
      <c r="W19" s="252"/>
      <c r="X19" s="252"/>
      <c r="Z19" s="253" t="s">
        <v>213</v>
      </c>
      <c r="AA19" s="259">
        <v>43965686</v>
      </c>
      <c r="AB19" s="273">
        <v>44621</v>
      </c>
      <c r="AC19" s="254">
        <v>551.66938400000004</v>
      </c>
      <c r="AE19" s="273">
        <v>44621</v>
      </c>
      <c r="AF19" s="254">
        <v>175.33267499999999</v>
      </c>
      <c r="AH19" s="273">
        <v>44621</v>
      </c>
      <c r="AI19" s="254">
        <v>87.711380000000005</v>
      </c>
      <c r="AP19" s="259"/>
    </row>
    <row r="20" spans="1:42" ht="15" customHeight="1" x14ac:dyDescent="0.25">
      <c r="A20" s="252"/>
      <c r="B20" s="252"/>
      <c r="C20" s="252"/>
      <c r="D20" s="252"/>
      <c r="E20" s="252"/>
      <c r="F20" s="252"/>
      <c r="G20" s="252"/>
      <c r="H20" s="252"/>
      <c r="I20" s="252"/>
      <c r="J20" s="252"/>
      <c r="K20" s="252"/>
      <c r="L20" s="252"/>
      <c r="M20" s="252"/>
      <c r="N20" s="252"/>
      <c r="O20" s="252"/>
      <c r="P20" s="252"/>
      <c r="Q20" s="252"/>
      <c r="R20" s="252"/>
      <c r="S20" s="252"/>
      <c r="T20" s="252"/>
      <c r="U20" s="252"/>
      <c r="V20" s="252"/>
      <c r="W20" s="252"/>
      <c r="X20" s="252"/>
      <c r="AB20" s="273">
        <v>44652</v>
      </c>
      <c r="AC20" s="254">
        <v>554.72084099999995</v>
      </c>
      <c r="AE20" s="273">
        <v>44652</v>
      </c>
      <c r="AF20" s="254">
        <v>177.67643899999999</v>
      </c>
      <c r="AH20" s="273">
        <v>44652</v>
      </c>
      <c r="AI20" s="254">
        <v>88.352429000000001</v>
      </c>
      <c r="AP20" s="259"/>
    </row>
    <row r="21" spans="1:42" ht="15" customHeight="1" x14ac:dyDescent="0.25">
      <c r="A21" s="252"/>
      <c r="B21" s="252"/>
      <c r="C21" s="252"/>
      <c r="D21" s="252"/>
      <c r="E21" s="252"/>
      <c r="F21" s="252"/>
      <c r="G21" s="252"/>
      <c r="H21" s="252"/>
      <c r="I21" s="252"/>
      <c r="J21" s="252"/>
      <c r="K21" s="252"/>
      <c r="L21" s="252"/>
      <c r="M21" s="252"/>
      <c r="N21" s="252"/>
      <c r="O21" s="252"/>
      <c r="P21" s="252"/>
      <c r="Q21" s="252"/>
      <c r="R21" s="252"/>
      <c r="S21" s="252"/>
      <c r="T21" s="252"/>
      <c r="U21" s="252"/>
      <c r="V21" s="252"/>
      <c r="W21" s="252"/>
      <c r="X21" s="252"/>
      <c r="AB21" s="273">
        <v>44682</v>
      </c>
      <c r="AC21" s="254">
        <v>560.560295</v>
      </c>
      <c r="AE21" s="273">
        <v>44682</v>
      </c>
      <c r="AF21" s="254">
        <v>179.30379099999999</v>
      </c>
      <c r="AH21" s="273">
        <v>44682</v>
      </c>
      <c r="AI21" s="254">
        <v>89.661679000000007</v>
      </c>
    </row>
    <row r="22" spans="1:42" ht="15" customHeight="1" x14ac:dyDescent="0.25">
      <c r="A22" s="252"/>
      <c r="B22" s="252"/>
      <c r="C22" s="252"/>
      <c r="D22" s="252"/>
      <c r="E22" s="252"/>
      <c r="F22" s="252"/>
      <c r="G22" s="252"/>
      <c r="H22" s="252"/>
      <c r="I22" s="252"/>
      <c r="J22" s="252"/>
      <c r="K22" s="252"/>
      <c r="L22" s="252"/>
      <c r="M22" s="252"/>
      <c r="N22" s="252"/>
      <c r="O22" s="252"/>
      <c r="P22" s="252"/>
      <c r="Q22" s="252"/>
      <c r="R22" s="252"/>
      <c r="S22" s="252"/>
      <c r="T22" s="252"/>
      <c r="U22" s="252"/>
      <c r="V22" s="252"/>
      <c r="W22" s="252"/>
      <c r="X22" s="252"/>
      <c r="AB22" s="273">
        <v>44714</v>
      </c>
      <c r="AC22" s="254">
        <v>563.88575800000001</v>
      </c>
      <c r="AE22" s="273">
        <v>44714</v>
      </c>
      <c r="AF22" s="254">
        <v>180.98386099999999</v>
      </c>
      <c r="AH22" s="273">
        <v>44714</v>
      </c>
      <c r="AI22" s="254">
        <v>90.556487000000004</v>
      </c>
    </row>
    <row r="23" spans="1:42" ht="15" customHeight="1" x14ac:dyDescent="0.25">
      <c r="A23" s="252"/>
      <c r="B23" s="252"/>
      <c r="C23" s="252"/>
      <c r="D23" s="252"/>
      <c r="E23" s="252"/>
      <c r="F23" s="252"/>
      <c r="G23" s="252"/>
      <c r="H23" s="252"/>
      <c r="I23" s="252"/>
      <c r="J23" s="252"/>
      <c r="K23" s="252"/>
      <c r="L23" s="252"/>
      <c r="M23" s="252"/>
      <c r="N23" s="252"/>
      <c r="O23" s="252"/>
      <c r="P23" s="252"/>
      <c r="Q23" s="252"/>
      <c r="R23" s="252"/>
      <c r="S23" s="252"/>
      <c r="T23" s="252"/>
      <c r="U23" s="252"/>
      <c r="V23" s="252"/>
      <c r="W23" s="252"/>
      <c r="X23" s="252"/>
      <c r="AB23" s="273">
        <v>44746</v>
      </c>
      <c r="AC23" s="254">
        <v>565.98780199999999</v>
      </c>
      <c r="AE23" s="273">
        <v>44746</v>
      </c>
      <c r="AF23" s="254">
        <v>182.73262700000001</v>
      </c>
      <c r="AH23" s="273">
        <v>44746</v>
      </c>
      <c r="AI23" s="254">
        <v>90.760827000000006</v>
      </c>
    </row>
    <row r="24" spans="1:42" ht="15" customHeight="1" x14ac:dyDescent="0.25">
      <c r="A24" s="252"/>
      <c r="B24" s="252"/>
      <c r="C24" s="252"/>
      <c r="D24" s="252"/>
      <c r="E24" s="252"/>
      <c r="F24" s="252"/>
      <c r="G24" s="252"/>
      <c r="H24" s="252"/>
      <c r="I24" s="252"/>
      <c r="J24" s="252"/>
      <c r="K24" s="252"/>
      <c r="L24" s="252"/>
      <c r="M24" s="252"/>
      <c r="N24" s="252"/>
      <c r="O24" s="252"/>
      <c r="P24" s="252"/>
      <c r="Q24" s="252"/>
      <c r="R24" s="252"/>
      <c r="S24" s="252"/>
      <c r="T24" s="252"/>
      <c r="U24" s="252"/>
      <c r="V24" s="252"/>
      <c r="W24" s="252"/>
      <c r="X24" s="252"/>
      <c r="AB24" s="273">
        <v>44778</v>
      </c>
      <c r="AC24" s="254">
        <v>564.38430900000003</v>
      </c>
      <c r="AE24" s="273">
        <v>44778</v>
      </c>
      <c r="AF24" s="254">
        <v>181.57939099999999</v>
      </c>
      <c r="AH24" s="273">
        <v>44778</v>
      </c>
      <c r="AI24" s="254">
        <v>90.884389999999996</v>
      </c>
    </row>
    <row r="25" spans="1:42" ht="15" customHeight="1" x14ac:dyDescent="0.25">
      <c r="A25" s="252"/>
      <c r="B25" s="252"/>
      <c r="C25" s="252"/>
      <c r="D25" s="252"/>
      <c r="E25" s="252"/>
      <c r="F25" s="252"/>
      <c r="G25" s="252"/>
      <c r="H25" s="252"/>
      <c r="I25" s="252"/>
      <c r="J25" s="252"/>
      <c r="K25" s="252"/>
      <c r="L25" s="252"/>
      <c r="M25" s="252"/>
      <c r="N25" s="252"/>
      <c r="O25" s="252"/>
      <c r="P25" s="252"/>
      <c r="Q25" s="252"/>
      <c r="R25" s="252"/>
      <c r="S25" s="252"/>
      <c r="T25" s="252"/>
      <c r="U25" s="252"/>
      <c r="V25" s="252"/>
      <c r="W25" s="252"/>
      <c r="X25" s="252"/>
      <c r="AB25" s="278"/>
      <c r="AE25" s="278"/>
      <c r="AH25" s="278"/>
    </row>
    <row r="26" spans="1:42" ht="15" customHeight="1" x14ac:dyDescent="0.25">
      <c r="A26" s="252"/>
      <c r="B26" s="252"/>
      <c r="C26" s="252"/>
      <c r="D26" s="252"/>
      <c r="E26" s="252"/>
      <c r="F26" s="252"/>
      <c r="G26" s="252"/>
      <c r="H26" s="252"/>
      <c r="I26" s="252"/>
      <c r="J26" s="252"/>
      <c r="K26" s="252"/>
      <c r="L26" s="252"/>
      <c r="M26" s="252"/>
      <c r="N26" s="252"/>
      <c r="O26" s="252"/>
      <c r="P26" s="252"/>
      <c r="Q26" s="252"/>
      <c r="R26" s="252"/>
      <c r="S26" s="252"/>
      <c r="T26" s="252"/>
      <c r="U26" s="252"/>
      <c r="V26" s="252"/>
      <c r="W26" s="252"/>
      <c r="X26" s="252"/>
      <c r="AB26" s="278"/>
      <c r="AE26" s="278"/>
      <c r="AH26" s="278"/>
    </row>
    <row r="27" spans="1:42" ht="15" customHeight="1" x14ac:dyDescent="0.25">
      <c r="A27" s="252"/>
      <c r="B27" s="252"/>
      <c r="C27" s="252"/>
      <c r="D27" s="252"/>
      <c r="E27" s="252"/>
      <c r="F27" s="252"/>
      <c r="G27" s="252"/>
      <c r="H27" s="252"/>
      <c r="I27" s="252"/>
      <c r="J27" s="252"/>
      <c r="K27" s="252"/>
      <c r="L27" s="252"/>
      <c r="M27" s="252"/>
      <c r="N27" s="252"/>
      <c r="O27" s="252"/>
      <c r="P27" s="252"/>
      <c r="Q27" s="252"/>
      <c r="R27" s="252"/>
      <c r="S27" s="252"/>
      <c r="T27" s="252"/>
      <c r="U27" s="252"/>
      <c r="V27" s="252"/>
      <c r="W27" s="252"/>
      <c r="X27" s="252"/>
      <c r="AB27" s="278"/>
      <c r="AE27" s="278"/>
      <c r="AH27" s="278"/>
    </row>
    <row r="28" spans="1:42" ht="15" customHeight="1" x14ac:dyDescent="0.25">
      <c r="A28" s="252"/>
      <c r="B28" s="252"/>
      <c r="C28" s="252"/>
      <c r="D28" s="252"/>
      <c r="E28" s="252"/>
      <c r="F28" s="252"/>
      <c r="G28" s="252"/>
      <c r="H28" s="252"/>
      <c r="I28" s="252"/>
      <c r="J28" s="252"/>
      <c r="K28" s="252"/>
      <c r="L28" s="252"/>
      <c r="M28" s="252"/>
      <c r="N28" s="252"/>
      <c r="O28" s="252"/>
      <c r="P28" s="252"/>
      <c r="Q28" s="252"/>
      <c r="R28" s="252"/>
      <c r="S28" s="252"/>
      <c r="T28" s="252"/>
      <c r="U28" s="252"/>
      <c r="V28" s="252"/>
      <c r="W28" s="252"/>
      <c r="X28" s="252"/>
      <c r="AB28" s="278"/>
      <c r="AE28" s="278"/>
      <c r="AH28" s="278"/>
    </row>
    <row r="29" spans="1:42" ht="15" customHeight="1" x14ac:dyDescent="0.25">
      <c r="A29" s="252"/>
      <c r="B29" s="252"/>
      <c r="C29" s="252"/>
      <c r="D29" s="252"/>
      <c r="E29" s="252"/>
      <c r="F29" s="252"/>
      <c r="G29" s="252"/>
      <c r="H29" s="252"/>
      <c r="I29" s="252"/>
      <c r="J29" s="252"/>
      <c r="K29" s="252"/>
      <c r="L29" s="252"/>
      <c r="M29" s="252"/>
      <c r="N29" s="252"/>
      <c r="O29" s="252"/>
      <c r="P29" s="252"/>
      <c r="Q29" s="252"/>
      <c r="R29" s="252"/>
      <c r="S29" s="252"/>
      <c r="T29" s="252"/>
      <c r="U29" s="252"/>
      <c r="V29" s="252"/>
      <c r="W29" s="252"/>
      <c r="X29" s="252"/>
      <c r="AB29" s="278"/>
      <c r="AE29" s="278"/>
      <c r="AH29" s="278"/>
    </row>
    <row r="30" spans="1:42" ht="15" customHeight="1" x14ac:dyDescent="0.25">
      <c r="A30" s="252"/>
      <c r="B30" s="252"/>
      <c r="C30" s="252"/>
      <c r="D30" s="252"/>
      <c r="E30" s="252"/>
      <c r="F30" s="252"/>
      <c r="G30" s="252"/>
      <c r="H30" s="252"/>
      <c r="I30" s="252"/>
      <c r="J30" s="252"/>
      <c r="K30" s="252"/>
      <c r="L30" s="252"/>
      <c r="M30" s="252"/>
      <c r="N30" s="252"/>
      <c r="O30" s="252"/>
      <c r="P30" s="252"/>
      <c r="Q30" s="252"/>
      <c r="R30" s="252"/>
      <c r="S30" s="252"/>
      <c r="T30" s="252"/>
      <c r="U30" s="252"/>
      <c r="V30" s="252"/>
      <c r="W30" s="252"/>
      <c r="X30" s="252"/>
      <c r="AB30" s="278"/>
      <c r="AE30" s="278"/>
      <c r="AH30" s="278"/>
    </row>
    <row r="31" spans="1:42" ht="15" customHeight="1" x14ac:dyDescent="0.25">
      <c r="A31" s="252"/>
      <c r="B31" s="252"/>
      <c r="C31" s="252"/>
      <c r="D31" s="252"/>
      <c r="E31" s="252"/>
      <c r="F31" s="252"/>
      <c r="G31" s="252"/>
      <c r="H31" s="252"/>
      <c r="I31" s="252"/>
      <c r="J31" s="252"/>
      <c r="K31" s="252"/>
      <c r="L31" s="252"/>
      <c r="M31" s="252"/>
      <c r="N31" s="252"/>
      <c r="O31" s="252"/>
      <c r="P31" s="252"/>
      <c r="Q31" s="252"/>
      <c r="R31" s="252"/>
      <c r="S31" s="252"/>
      <c r="T31" s="252"/>
      <c r="U31" s="252"/>
      <c r="V31" s="252"/>
      <c r="W31" s="252"/>
      <c r="X31" s="252"/>
      <c r="AB31" s="278"/>
      <c r="AE31" s="278"/>
      <c r="AH31" s="278"/>
    </row>
    <row r="32" spans="1:42" ht="15" customHeight="1" x14ac:dyDescent="0.25">
      <c r="A32" s="252"/>
      <c r="B32" s="252"/>
      <c r="C32" s="252"/>
      <c r="D32" s="252"/>
      <c r="E32" s="252"/>
      <c r="F32" s="252"/>
      <c r="G32" s="252"/>
      <c r="H32" s="252"/>
      <c r="I32" s="252"/>
      <c r="J32" s="252"/>
      <c r="K32" s="252"/>
      <c r="L32" s="252"/>
      <c r="M32" s="252"/>
      <c r="N32" s="252"/>
      <c r="O32" s="252"/>
      <c r="P32" s="252"/>
      <c r="Q32" s="252"/>
      <c r="R32" s="252"/>
      <c r="S32" s="252"/>
      <c r="T32" s="252"/>
      <c r="U32" s="252"/>
      <c r="V32" s="252"/>
      <c r="W32" s="252"/>
      <c r="X32" s="252"/>
      <c r="AB32" s="278"/>
      <c r="AE32" s="278"/>
      <c r="AH32" s="278"/>
    </row>
    <row r="33" spans="1:42" ht="15" customHeight="1" x14ac:dyDescent="0.25">
      <c r="A33" s="252"/>
      <c r="B33" s="252"/>
      <c r="C33" s="252"/>
      <c r="D33" s="252"/>
      <c r="E33" s="252"/>
      <c r="F33" s="252"/>
      <c r="G33" s="252"/>
      <c r="H33" s="252"/>
      <c r="I33" s="252"/>
      <c r="J33" s="252"/>
      <c r="K33" s="252"/>
      <c r="L33" s="252"/>
      <c r="M33" s="252"/>
      <c r="N33" s="252"/>
      <c r="O33" s="252"/>
      <c r="P33" s="252"/>
      <c r="Q33" s="252"/>
      <c r="R33" s="252"/>
      <c r="S33" s="252"/>
      <c r="T33" s="252"/>
      <c r="U33" s="252"/>
      <c r="V33" s="252"/>
      <c r="W33" s="252"/>
      <c r="X33" s="252"/>
      <c r="Z33" s="257" t="s">
        <v>214</v>
      </c>
      <c r="AA33" s="257"/>
    </row>
    <row r="34" spans="1:42" ht="15" customHeight="1" x14ac:dyDescent="0.25">
      <c r="A34" s="252"/>
      <c r="B34" s="252"/>
      <c r="C34" s="252"/>
      <c r="D34" s="252"/>
      <c r="E34" s="252"/>
      <c r="F34" s="252"/>
      <c r="G34" s="252"/>
      <c r="H34" s="252"/>
      <c r="I34" s="252"/>
      <c r="J34" s="252"/>
      <c r="K34" s="252"/>
      <c r="L34" s="252"/>
      <c r="M34" s="252"/>
      <c r="N34" s="252"/>
      <c r="O34" s="252"/>
      <c r="P34" s="252"/>
      <c r="Q34" s="252"/>
      <c r="R34" s="252"/>
      <c r="S34" s="252"/>
      <c r="T34" s="252"/>
      <c r="U34" s="252"/>
      <c r="V34" s="252"/>
      <c r="W34" s="252"/>
      <c r="X34" s="252"/>
      <c r="AA34" s="258">
        <v>2019</v>
      </c>
      <c r="AB34" s="272" t="s">
        <v>214</v>
      </c>
      <c r="AE34" s="272" t="s">
        <v>215</v>
      </c>
      <c r="AH34" s="272" t="s">
        <v>233</v>
      </c>
      <c r="AP34" s="258">
        <v>2022</v>
      </c>
    </row>
    <row r="35" spans="1:42" ht="15" customHeight="1" thickBot="1" x14ac:dyDescent="0.3">
      <c r="A35" s="252"/>
      <c r="B35" s="252"/>
      <c r="C35" s="252"/>
      <c r="D35" s="252"/>
      <c r="E35" s="252"/>
      <c r="F35" s="252"/>
      <c r="G35" s="252"/>
      <c r="H35" s="252"/>
      <c r="I35" s="252"/>
      <c r="J35" s="252"/>
      <c r="K35" s="252"/>
      <c r="L35" s="252"/>
      <c r="M35" s="252"/>
      <c r="N35" s="252"/>
      <c r="O35" s="252"/>
      <c r="P35" s="252"/>
      <c r="Q35" s="252"/>
      <c r="R35" s="252"/>
      <c r="S35" s="252"/>
      <c r="T35" s="252"/>
      <c r="U35" s="252"/>
      <c r="V35" s="252"/>
      <c r="W35" s="252"/>
      <c r="X35" s="252"/>
      <c r="Z35" s="253" t="s">
        <v>202</v>
      </c>
      <c r="AA35" s="259">
        <v>21616722</v>
      </c>
      <c r="AP35" s="259">
        <v>1460985</v>
      </c>
    </row>
    <row r="36" spans="1:42" ht="15" customHeight="1" x14ac:dyDescent="0.25">
      <c r="A36" s="252"/>
      <c r="B36" s="252"/>
      <c r="C36" s="252"/>
      <c r="D36" s="252"/>
      <c r="E36" s="252"/>
      <c r="F36" s="252"/>
      <c r="G36" s="252"/>
      <c r="H36" s="252"/>
      <c r="I36" s="252"/>
      <c r="J36" s="252"/>
      <c r="K36" s="252"/>
      <c r="L36" s="252"/>
      <c r="M36" s="252"/>
      <c r="N36" s="252"/>
      <c r="O36" s="252"/>
      <c r="P36" s="252"/>
      <c r="Q36" s="252"/>
      <c r="R36" s="252"/>
      <c r="S36" s="252"/>
      <c r="T36" s="252"/>
      <c r="U36" s="252"/>
      <c r="V36" s="252"/>
      <c r="W36" s="252"/>
      <c r="X36" s="252"/>
      <c r="Z36" s="253" t="s">
        <v>203</v>
      </c>
      <c r="AA36" s="259">
        <v>21387737</v>
      </c>
      <c r="AB36" s="273">
        <v>44317</v>
      </c>
      <c r="AC36" s="254">
        <v>271.17265500000002</v>
      </c>
      <c r="AE36" s="273">
        <v>44317</v>
      </c>
      <c r="AF36" s="254">
        <v>199.80040500000001</v>
      </c>
      <c r="AH36" s="273">
        <v>44317</v>
      </c>
      <c r="AI36" s="254">
        <v>17.345535000000002</v>
      </c>
      <c r="AK36" s="274" t="s">
        <v>224</v>
      </c>
      <c r="AL36" s="275">
        <v>2022</v>
      </c>
      <c r="AP36" s="259">
        <v>1349473</v>
      </c>
    </row>
    <row r="37" spans="1:42" ht="15" customHeight="1" thickBot="1" x14ac:dyDescent="0.3">
      <c r="A37" s="252"/>
      <c r="B37" s="252"/>
      <c r="C37" s="252"/>
      <c r="D37" s="252"/>
      <c r="E37" s="252"/>
      <c r="F37" s="252"/>
      <c r="G37" s="252"/>
      <c r="H37" s="252"/>
      <c r="I37" s="252"/>
      <c r="J37" s="252"/>
      <c r="K37" s="252"/>
      <c r="L37" s="252"/>
      <c r="M37" s="252"/>
      <c r="N37" s="252"/>
      <c r="O37" s="252"/>
      <c r="P37" s="252"/>
      <c r="Q37" s="252"/>
      <c r="R37" s="252"/>
      <c r="S37" s="252"/>
      <c r="T37" s="252"/>
      <c r="U37" s="252"/>
      <c r="V37" s="252"/>
      <c r="W37" s="252"/>
      <c r="X37" s="252"/>
      <c r="Z37" s="253" t="s">
        <v>204</v>
      </c>
      <c r="AA37" s="259">
        <v>23910619</v>
      </c>
      <c r="AB37" s="273">
        <v>44348</v>
      </c>
      <c r="AC37" s="254">
        <v>274.06256999999999</v>
      </c>
      <c r="AE37" s="273">
        <v>44348</v>
      </c>
      <c r="AF37" s="254">
        <v>201.31011799999999</v>
      </c>
      <c r="AH37" s="273">
        <v>44348</v>
      </c>
      <c r="AI37" s="254">
        <v>17.552098999999998</v>
      </c>
      <c r="AK37" s="276" t="s">
        <v>234</v>
      </c>
      <c r="AL37" s="277">
        <v>2021</v>
      </c>
      <c r="AP37" s="259">
        <v>1386654</v>
      </c>
    </row>
    <row r="38" spans="1:42" ht="15" customHeight="1" x14ac:dyDescent="0.25">
      <c r="A38" s="252"/>
      <c r="B38" s="252"/>
      <c r="C38" s="252"/>
      <c r="D38" s="252"/>
      <c r="E38" s="252"/>
      <c r="F38" s="252"/>
      <c r="G38" s="252"/>
      <c r="H38" s="252"/>
      <c r="I38" s="252"/>
      <c r="J38" s="252"/>
      <c r="K38" s="252"/>
      <c r="L38" s="252"/>
      <c r="M38" s="252"/>
      <c r="N38" s="252"/>
      <c r="O38" s="252"/>
      <c r="P38" s="252"/>
      <c r="Q38" s="252"/>
      <c r="R38" s="252"/>
      <c r="S38" s="252"/>
      <c r="T38" s="252"/>
      <c r="U38" s="252"/>
      <c r="V38" s="252"/>
      <c r="W38" s="252"/>
      <c r="X38" s="252"/>
      <c r="Z38" s="253" t="s">
        <v>205</v>
      </c>
      <c r="AA38" s="259">
        <v>23932607</v>
      </c>
      <c r="AB38" s="273">
        <v>44378</v>
      </c>
      <c r="AC38" s="254">
        <v>275.44546300000002</v>
      </c>
      <c r="AE38" s="273">
        <v>44378</v>
      </c>
      <c r="AF38" s="254">
        <v>201.99906300000001</v>
      </c>
      <c r="AH38" s="273">
        <v>44378</v>
      </c>
      <c r="AI38" s="254">
        <v>17.700386000000002</v>
      </c>
      <c r="AP38" s="259">
        <v>1474935</v>
      </c>
    </row>
    <row r="39" spans="1:42" ht="15" customHeight="1" x14ac:dyDescent="0.25">
      <c r="A39" s="252"/>
      <c r="B39" s="252"/>
      <c r="C39" s="252"/>
      <c r="D39" s="252"/>
      <c r="E39" s="252"/>
      <c r="F39" s="252"/>
      <c r="G39" s="252"/>
      <c r="H39" s="252"/>
      <c r="I39" s="252"/>
      <c r="J39" s="252"/>
      <c r="K39" s="252"/>
      <c r="L39" s="252"/>
      <c r="M39" s="252"/>
      <c r="N39" s="252"/>
      <c r="O39" s="252"/>
      <c r="P39" s="252"/>
      <c r="Q39" s="252"/>
      <c r="R39" s="252"/>
      <c r="S39" s="252"/>
      <c r="T39" s="252"/>
      <c r="U39" s="252"/>
      <c r="V39" s="252"/>
      <c r="W39" s="252"/>
      <c r="X39" s="252"/>
      <c r="Z39" s="253" t="s">
        <v>206</v>
      </c>
      <c r="AA39" s="259">
        <v>25421795</v>
      </c>
      <c r="AB39" s="273">
        <v>44409</v>
      </c>
      <c r="AC39" s="254">
        <v>276.747367</v>
      </c>
      <c r="AE39" s="273">
        <v>44409</v>
      </c>
      <c r="AF39" s="254">
        <v>202.157746</v>
      </c>
      <c r="AH39" s="273">
        <v>44409</v>
      </c>
      <c r="AI39" s="254">
        <v>17.774260999999999</v>
      </c>
      <c r="AP39" s="259">
        <v>1604300</v>
      </c>
    </row>
    <row r="40" spans="1:42" ht="15" customHeight="1" x14ac:dyDescent="0.25">
      <c r="A40" s="252"/>
      <c r="B40" s="252"/>
      <c r="C40" s="252"/>
      <c r="D40" s="252"/>
      <c r="E40" s="252"/>
      <c r="F40" s="252"/>
      <c r="G40" s="252"/>
      <c r="H40" s="252"/>
      <c r="I40" s="252"/>
      <c r="J40" s="252"/>
      <c r="K40" s="252"/>
      <c r="L40" s="252"/>
      <c r="M40" s="252"/>
      <c r="N40" s="252"/>
      <c r="O40" s="252"/>
      <c r="P40" s="252"/>
      <c r="Q40" s="252"/>
      <c r="R40" s="252"/>
      <c r="S40" s="252"/>
      <c r="T40" s="252"/>
      <c r="U40" s="252"/>
      <c r="V40" s="252"/>
      <c r="W40" s="252"/>
      <c r="X40" s="252"/>
      <c r="Z40" s="253" t="s">
        <v>207</v>
      </c>
      <c r="AA40" s="259">
        <v>23125768</v>
      </c>
      <c r="AB40" s="273">
        <v>44440</v>
      </c>
      <c r="AC40" s="254">
        <v>277.17386299999998</v>
      </c>
      <c r="AE40" s="273">
        <v>44440</v>
      </c>
      <c r="AF40" s="254">
        <v>201.62899400000001</v>
      </c>
      <c r="AH40" s="273">
        <v>44440</v>
      </c>
      <c r="AI40" s="254">
        <v>17.816631999999998</v>
      </c>
      <c r="AP40" s="259">
        <v>1474713</v>
      </c>
    </row>
    <row r="41" spans="1:42" ht="15" customHeight="1" x14ac:dyDescent="0.25">
      <c r="A41" s="252"/>
      <c r="B41" s="252"/>
      <c r="C41" s="252"/>
      <c r="D41" s="252"/>
      <c r="E41" s="252"/>
      <c r="F41" s="252"/>
      <c r="G41" s="252"/>
      <c r="H41" s="252"/>
      <c r="I41" s="252"/>
      <c r="J41" s="252"/>
      <c r="K41" s="252"/>
      <c r="L41" s="252"/>
      <c r="M41" s="252"/>
      <c r="N41" s="252"/>
      <c r="O41" s="252"/>
      <c r="P41" s="252"/>
      <c r="Q41" s="252"/>
      <c r="R41" s="252"/>
      <c r="S41" s="252"/>
      <c r="T41" s="252"/>
      <c r="U41" s="252"/>
      <c r="V41" s="252"/>
      <c r="W41" s="252"/>
      <c r="X41" s="252"/>
      <c r="Z41" s="253" t="s">
        <v>208</v>
      </c>
      <c r="AA41" s="259">
        <v>24306034</v>
      </c>
      <c r="AB41" s="273">
        <v>44470</v>
      </c>
      <c r="AC41" s="254">
        <v>276.67334599999998</v>
      </c>
      <c r="AE41" s="273">
        <v>44470</v>
      </c>
      <c r="AF41" s="254">
        <v>200.251473</v>
      </c>
      <c r="AH41" s="273">
        <v>44470</v>
      </c>
      <c r="AI41" s="254">
        <v>17.741454999999998</v>
      </c>
      <c r="AP41" s="259">
        <v>1518965</v>
      </c>
    </row>
    <row r="42" spans="1:42" ht="15" customHeight="1" x14ac:dyDescent="0.25">
      <c r="A42" s="252"/>
      <c r="B42" s="252"/>
      <c r="C42" s="252"/>
      <c r="D42" s="252"/>
      <c r="E42" s="252"/>
      <c r="F42" s="252"/>
      <c r="G42" s="252"/>
      <c r="H42" s="252"/>
      <c r="I42" s="252"/>
      <c r="J42" s="252"/>
      <c r="K42" s="252"/>
      <c r="L42" s="252"/>
      <c r="M42" s="252"/>
      <c r="N42" s="252"/>
      <c r="O42" s="252"/>
      <c r="P42" s="252"/>
      <c r="Q42" s="252"/>
      <c r="R42" s="252"/>
      <c r="S42" s="252"/>
      <c r="T42" s="252"/>
      <c r="U42" s="252"/>
      <c r="V42" s="252"/>
      <c r="W42" s="252"/>
      <c r="X42" s="252"/>
      <c r="Z42" s="253" t="s">
        <v>209</v>
      </c>
      <c r="AA42" s="259">
        <v>21902550</v>
      </c>
      <c r="AB42" s="273">
        <v>44501</v>
      </c>
      <c r="AC42" s="254">
        <v>276.22528</v>
      </c>
      <c r="AE42" s="273">
        <v>44501</v>
      </c>
      <c r="AF42" s="254">
        <v>198.95327700000001</v>
      </c>
      <c r="AH42" s="273">
        <v>44501</v>
      </c>
      <c r="AI42" s="254">
        <v>17.724955000000001</v>
      </c>
      <c r="AP42" s="259"/>
    </row>
    <row r="43" spans="1:42" ht="15" customHeight="1" x14ac:dyDescent="0.25">
      <c r="A43" s="252"/>
      <c r="B43" s="252"/>
      <c r="C43" s="252"/>
      <c r="D43" s="252"/>
      <c r="E43" s="252"/>
      <c r="F43" s="252"/>
      <c r="G43" s="252"/>
      <c r="H43" s="252"/>
      <c r="I43" s="252"/>
      <c r="J43" s="252"/>
      <c r="K43" s="252"/>
      <c r="L43" s="252"/>
      <c r="M43" s="252"/>
      <c r="N43" s="252"/>
      <c r="O43" s="252"/>
      <c r="P43" s="252"/>
      <c r="Q43" s="252"/>
      <c r="R43" s="252"/>
      <c r="S43" s="252"/>
      <c r="T43" s="252"/>
      <c r="U43" s="252"/>
      <c r="V43" s="252"/>
      <c r="W43" s="252"/>
      <c r="X43" s="252"/>
      <c r="Z43" s="253" t="s">
        <v>210</v>
      </c>
      <c r="AA43" s="259">
        <v>21969911</v>
      </c>
      <c r="AB43" s="273">
        <v>44531</v>
      </c>
      <c r="AC43" s="254">
        <v>276.19818800000002</v>
      </c>
      <c r="AE43" s="273">
        <v>44531</v>
      </c>
      <c r="AF43" s="254">
        <v>197.95181099999999</v>
      </c>
      <c r="AH43" s="273">
        <v>44531</v>
      </c>
      <c r="AI43" s="254">
        <v>17.709254999999999</v>
      </c>
      <c r="AP43" s="259"/>
    </row>
    <row r="44" spans="1:42" ht="15" customHeight="1" x14ac:dyDescent="0.25">
      <c r="A44" s="252"/>
      <c r="B44" s="252"/>
      <c r="C44" s="252"/>
      <c r="D44" s="252"/>
      <c r="E44" s="252"/>
      <c r="F44" s="252"/>
      <c r="G44" s="252"/>
      <c r="H44" s="252"/>
      <c r="I44" s="252"/>
      <c r="J44" s="252"/>
      <c r="K44" s="252"/>
      <c r="L44" s="252"/>
      <c r="M44" s="252"/>
      <c r="N44" s="252"/>
      <c r="O44" s="252"/>
      <c r="P44" s="252"/>
      <c r="Q44" s="252"/>
      <c r="R44" s="252"/>
      <c r="S44" s="252"/>
      <c r="T44" s="252"/>
      <c r="U44" s="252"/>
      <c r="V44" s="252"/>
      <c r="W44" s="252"/>
      <c r="X44" s="252"/>
      <c r="Z44" s="253" t="s">
        <v>211</v>
      </c>
      <c r="AA44" s="259">
        <v>23848860</v>
      </c>
      <c r="AB44" s="273">
        <v>44562</v>
      </c>
      <c r="AC44" s="254">
        <v>276.49715800000001</v>
      </c>
      <c r="AE44" s="273">
        <v>44562</v>
      </c>
      <c r="AF44" s="254">
        <v>197.236662</v>
      </c>
      <c r="AH44" s="273">
        <v>44562</v>
      </c>
      <c r="AI44" s="254">
        <v>17.683085999999999</v>
      </c>
      <c r="AP44" s="259"/>
    </row>
    <row r="45" spans="1:42" ht="15" customHeight="1" x14ac:dyDescent="0.25">
      <c r="A45" s="252"/>
      <c r="B45" s="252"/>
      <c r="C45" s="252"/>
      <c r="D45" s="252"/>
      <c r="E45" s="252"/>
      <c r="F45" s="252"/>
      <c r="G45" s="252"/>
      <c r="H45" s="252"/>
      <c r="I45" s="252"/>
      <c r="J45" s="252"/>
      <c r="K45" s="252"/>
      <c r="L45" s="252"/>
      <c r="M45" s="252"/>
      <c r="N45" s="252"/>
      <c r="O45" s="252"/>
      <c r="P45" s="252"/>
      <c r="Q45" s="252"/>
      <c r="R45" s="252"/>
      <c r="S45" s="252"/>
      <c r="T45" s="252"/>
      <c r="U45" s="252"/>
      <c r="V45" s="252"/>
      <c r="W45" s="252"/>
      <c r="X45" s="252"/>
      <c r="Z45" s="253" t="s">
        <v>212</v>
      </c>
      <c r="AA45" s="259">
        <v>21694089</v>
      </c>
      <c r="AB45" s="273">
        <v>44593</v>
      </c>
      <c r="AC45" s="254">
        <v>276.41863699999999</v>
      </c>
      <c r="AE45" s="273">
        <v>44593</v>
      </c>
      <c r="AF45" s="254">
        <v>196.424744</v>
      </c>
      <c r="AH45" s="273">
        <v>44593</v>
      </c>
      <c r="AI45" s="254">
        <v>17.665714000000001</v>
      </c>
      <c r="AP45" s="259"/>
    </row>
    <row r="46" spans="1:42" ht="15" customHeight="1" x14ac:dyDescent="0.25">
      <c r="A46" s="252"/>
      <c r="B46" s="252"/>
      <c r="C46" s="252"/>
      <c r="D46" s="252"/>
      <c r="E46" s="252"/>
      <c r="F46" s="252"/>
      <c r="G46" s="252"/>
      <c r="H46" s="252"/>
      <c r="I46" s="252"/>
      <c r="J46" s="252"/>
      <c r="K46" s="252"/>
      <c r="L46" s="252"/>
      <c r="M46" s="252"/>
      <c r="N46" s="252"/>
      <c r="O46" s="252"/>
      <c r="P46" s="252"/>
      <c r="Q46" s="252"/>
      <c r="R46" s="252"/>
      <c r="S46" s="252"/>
      <c r="T46" s="252"/>
      <c r="U46" s="252"/>
      <c r="V46" s="252"/>
      <c r="W46" s="252"/>
      <c r="X46" s="252"/>
      <c r="Z46" s="253" t="s">
        <v>213</v>
      </c>
      <c r="AA46" s="259">
        <v>20944890</v>
      </c>
      <c r="AB46" s="273">
        <v>44621</v>
      </c>
      <c r="AC46" s="254">
        <v>275.33436399999999</v>
      </c>
      <c r="AE46" s="273">
        <v>44621</v>
      </c>
      <c r="AF46" s="254">
        <v>195.23077799999999</v>
      </c>
      <c r="AH46" s="273">
        <v>44621</v>
      </c>
      <c r="AI46" s="254">
        <v>17.569132</v>
      </c>
      <c r="AP46" s="259"/>
    </row>
    <row r="47" spans="1:42" ht="15" customHeight="1" x14ac:dyDescent="0.25">
      <c r="A47" s="252"/>
      <c r="B47" s="252"/>
      <c r="C47" s="252"/>
      <c r="D47" s="252"/>
      <c r="E47" s="252"/>
      <c r="F47" s="252"/>
      <c r="G47" s="252"/>
      <c r="H47" s="252"/>
      <c r="I47" s="252"/>
      <c r="J47" s="252"/>
      <c r="K47" s="252"/>
      <c r="L47" s="252"/>
      <c r="M47" s="252"/>
      <c r="N47" s="252"/>
      <c r="O47" s="252"/>
      <c r="P47" s="252"/>
      <c r="Q47" s="252"/>
      <c r="R47" s="252"/>
      <c r="S47" s="252"/>
      <c r="T47" s="252"/>
      <c r="U47" s="252"/>
      <c r="V47" s="252"/>
      <c r="W47" s="252"/>
      <c r="X47" s="252"/>
      <c r="AB47" s="273">
        <v>44652</v>
      </c>
      <c r="AC47" s="254">
        <v>275.10316799999998</v>
      </c>
      <c r="AE47" s="273">
        <v>44652</v>
      </c>
      <c r="AF47" s="254">
        <v>194.50659300000001</v>
      </c>
      <c r="AH47" s="273">
        <v>44652</v>
      </c>
      <c r="AI47" s="254">
        <v>17.545867999999999</v>
      </c>
      <c r="AP47" s="259"/>
    </row>
    <row r="48" spans="1:42" ht="15" customHeight="1" x14ac:dyDescent="0.25">
      <c r="A48" s="252"/>
      <c r="B48" s="252"/>
      <c r="C48" s="252"/>
      <c r="D48" s="252"/>
      <c r="E48" s="252"/>
      <c r="F48" s="252"/>
      <c r="G48" s="252"/>
      <c r="H48" s="252"/>
      <c r="I48" s="252"/>
      <c r="J48" s="252"/>
      <c r="K48" s="252"/>
      <c r="L48" s="252"/>
      <c r="M48" s="252"/>
      <c r="N48" s="252"/>
      <c r="O48" s="252"/>
      <c r="P48" s="252"/>
      <c r="Q48" s="252"/>
      <c r="R48" s="252"/>
      <c r="S48" s="252"/>
      <c r="T48" s="252"/>
      <c r="U48" s="252"/>
      <c r="V48" s="252"/>
      <c r="W48" s="252"/>
      <c r="X48" s="252"/>
      <c r="AB48" s="273">
        <v>44682</v>
      </c>
      <c r="AC48" s="254">
        <v>277.74408499999998</v>
      </c>
      <c r="AE48" s="273">
        <v>44682</v>
      </c>
      <c r="AF48" s="254">
        <v>195.98914300000001</v>
      </c>
      <c r="AH48" s="273">
        <v>44682</v>
      </c>
      <c r="AI48" s="254">
        <v>17.715394</v>
      </c>
    </row>
    <row r="49" spans="1:35" ht="15" customHeight="1" x14ac:dyDescent="0.25">
      <c r="A49" s="252"/>
      <c r="B49" s="252"/>
      <c r="C49" s="252"/>
      <c r="D49" s="252"/>
      <c r="E49" s="252"/>
      <c r="F49" s="252"/>
      <c r="G49" s="252"/>
      <c r="H49" s="252"/>
      <c r="I49" s="252"/>
      <c r="J49" s="252"/>
      <c r="K49" s="252"/>
      <c r="L49" s="252"/>
      <c r="M49" s="252"/>
      <c r="N49" s="252"/>
      <c r="O49" s="252"/>
      <c r="P49" s="252"/>
      <c r="Q49" s="252"/>
      <c r="R49" s="252"/>
      <c r="S49" s="252"/>
      <c r="T49" s="252"/>
      <c r="U49" s="252"/>
      <c r="V49" s="252"/>
      <c r="W49" s="252"/>
      <c r="X49" s="252"/>
      <c r="AB49" s="273">
        <v>44714</v>
      </c>
      <c r="AC49" s="254">
        <v>278.24818900000002</v>
      </c>
      <c r="AE49" s="273">
        <v>44714</v>
      </c>
      <c r="AF49" s="254">
        <v>195.573759</v>
      </c>
      <c r="AH49" s="273">
        <v>44714</v>
      </c>
      <c r="AI49" s="254">
        <v>17.711227999999998</v>
      </c>
    </row>
    <row r="50" spans="1:35" ht="15" customHeight="1" x14ac:dyDescent="0.25">
      <c r="A50" s="252"/>
      <c r="B50" s="252"/>
      <c r="C50" s="252"/>
      <c r="D50" s="252"/>
      <c r="E50" s="252"/>
      <c r="F50" s="252"/>
      <c r="G50" s="252"/>
      <c r="H50" s="252"/>
      <c r="I50" s="252"/>
      <c r="J50" s="252"/>
      <c r="K50" s="252"/>
      <c r="L50" s="252"/>
      <c r="M50" s="252"/>
      <c r="N50" s="252"/>
      <c r="O50" s="252"/>
      <c r="P50" s="252"/>
      <c r="Q50" s="252"/>
      <c r="R50" s="252"/>
      <c r="S50" s="252"/>
      <c r="T50" s="252"/>
      <c r="U50" s="252"/>
      <c r="V50" s="252"/>
      <c r="W50" s="252"/>
      <c r="X50" s="252"/>
      <c r="AB50" s="273">
        <v>44746</v>
      </c>
      <c r="AC50" s="254">
        <v>278.14271100000002</v>
      </c>
      <c r="AE50" s="273">
        <v>44746</v>
      </c>
      <c r="AF50" s="254">
        <v>194.94725399999999</v>
      </c>
      <c r="AH50" s="273">
        <v>44746</v>
      </c>
      <c r="AI50" s="254">
        <v>17.676144000000001</v>
      </c>
    </row>
    <row r="51" spans="1:35" ht="15" customHeight="1" x14ac:dyDescent="0.25">
      <c r="A51" s="252"/>
      <c r="B51" s="252"/>
      <c r="C51" s="252"/>
      <c r="D51" s="252"/>
      <c r="E51" s="252"/>
      <c r="F51" s="252"/>
      <c r="G51" s="252"/>
      <c r="H51" s="252"/>
      <c r="I51" s="252"/>
      <c r="J51" s="252"/>
      <c r="K51" s="252"/>
      <c r="L51" s="252"/>
      <c r="M51" s="252"/>
      <c r="N51" s="252"/>
      <c r="O51" s="252"/>
      <c r="P51" s="252"/>
      <c r="Q51" s="252"/>
      <c r="R51" s="252"/>
      <c r="S51" s="252"/>
      <c r="T51" s="252"/>
      <c r="U51" s="252"/>
      <c r="V51" s="252"/>
      <c r="W51" s="252"/>
      <c r="X51" s="252"/>
      <c r="AB51" s="273">
        <v>44778</v>
      </c>
      <c r="AC51" s="254">
        <v>277.53878700000001</v>
      </c>
      <c r="AE51" s="273">
        <v>44778</v>
      </c>
      <c r="AF51" s="254">
        <v>194.333505</v>
      </c>
      <c r="AH51" s="273">
        <v>44778</v>
      </c>
      <c r="AI51" s="254">
        <v>17.681687</v>
      </c>
    </row>
    <row r="52" spans="1:35" ht="15" customHeight="1" x14ac:dyDescent="0.25">
      <c r="A52" s="252"/>
      <c r="B52" s="252"/>
      <c r="C52" s="252"/>
      <c r="D52" s="252"/>
      <c r="E52" s="252"/>
      <c r="F52" s="252"/>
      <c r="G52" s="252"/>
      <c r="H52" s="252"/>
      <c r="I52" s="252"/>
      <c r="J52" s="252"/>
      <c r="K52" s="252"/>
      <c r="L52" s="252"/>
      <c r="M52" s="252"/>
      <c r="N52" s="252"/>
      <c r="O52" s="252"/>
      <c r="P52" s="252"/>
      <c r="Q52" s="252"/>
      <c r="R52" s="252"/>
      <c r="S52" s="252"/>
      <c r="T52" s="252"/>
      <c r="U52" s="252"/>
      <c r="V52" s="252"/>
      <c r="W52" s="252"/>
      <c r="X52" s="252"/>
      <c r="AB52" s="278"/>
      <c r="AE52" s="278"/>
      <c r="AH52" s="278"/>
    </row>
    <row r="53" spans="1:35" ht="15" customHeight="1" x14ac:dyDescent="0.25">
      <c r="A53" s="252"/>
      <c r="B53" s="252"/>
      <c r="C53" s="252"/>
      <c r="D53" s="252"/>
      <c r="E53" s="252"/>
      <c r="F53" s="252"/>
      <c r="G53" s="252"/>
      <c r="H53" s="252"/>
      <c r="I53" s="252"/>
      <c r="J53" s="252"/>
      <c r="K53" s="252"/>
      <c r="L53" s="252"/>
      <c r="M53" s="252"/>
      <c r="N53" s="252"/>
      <c r="O53" s="252"/>
      <c r="P53" s="252"/>
      <c r="Q53" s="252"/>
      <c r="R53" s="252"/>
      <c r="S53" s="252"/>
      <c r="T53" s="252"/>
      <c r="U53" s="252"/>
      <c r="V53" s="252"/>
      <c r="W53" s="252"/>
      <c r="X53" s="252"/>
      <c r="AB53" s="278"/>
      <c r="AE53" s="278"/>
      <c r="AH53" s="278"/>
    </row>
    <row r="54" spans="1:35" ht="15" customHeight="1" x14ac:dyDescent="0.25">
      <c r="A54" s="252"/>
      <c r="B54" s="252"/>
      <c r="C54" s="252"/>
      <c r="D54" s="252"/>
      <c r="E54" s="252"/>
      <c r="F54" s="252"/>
      <c r="G54" s="252"/>
      <c r="H54" s="252"/>
      <c r="I54" s="252"/>
      <c r="J54" s="252"/>
      <c r="K54" s="252"/>
      <c r="L54" s="252"/>
      <c r="M54" s="252"/>
      <c r="N54" s="252"/>
      <c r="O54" s="252"/>
      <c r="P54" s="252"/>
      <c r="Q54" s="252"/>
      <c r="R54" s="252"/>
      <c r="S54" s="252"/>
      <c r="T54" s="252"/>
      <c r="U54" s="252"/>
      <c r="V54" s="252"/>
      <c r="W54" s="252"/>
      <c r="X54" s="252"/>
      <c r="Z54" s="259"/>
      <c r="AA54" s="259"/>
      <c r="AB54" s="278"/>
      <c r="AE54" s="278"/>
      <c r="AH54" s="278"/>
    </row>
    <row r="55" spans="1:35" ht="15" customHeight="1" x14ac:dyDescent="0.25">
      <c r="A55" s="252"/>
      <c r="B55" s="252"/>
      <c r="C55" s="252"/>
      <c r="D55" s="252"/>
      <c r="E55" s="252"/>
      <c r="F55" s="252"/>
      <c r="G55" s="252"/>
      <c r="H55" s="252"/>
      <c r="I55" s="252"/>
      <c r="J55" s="252"/>
      <c r="K55" s="252"/>
      <c r="L55" s="252"/>
      <c r="M55" s="252"/>
      <c r="N55" s="252"/>
      <c r="O55" s="252"/>
      <c r="P55" s="252"/>
      <c r="Q55" s="252"/>
      <c r="R55" s="252"/>
      <c r="S55" s="252"/>
      <c r="T55" s="252"/>
      <c r="U55" s="252"/>
      <c r="V55" s="252"/>
      <c r="W55" s="252"/>
      <c r="X55" s="252"/>
      <c r="Z55" s="259"/>
      <c r="AA55" s="259"/>
      <c r="AB55" s="278"/>
      <c r="AE55" s="278"/>
      <c r="AH55" s="278"/>
    </row>
    <row r="56" spans="1:35" ht="15" customHeight="1" x14ac:dyDescent="0.25">
      <c r="A56" s="252"/>
      <c r="B56" s="252"/>
      <c r="C56" s="252"/>
      <c r="D56" s="252"/>
      <c r="E56" s="252"/>
      <c r="F56" s="252"/>
      <c r="G56" s="252"/>
      <c r="H56" s="252"/>
      <c r="I56" s="252"/>
      <c r="J56" s="252"/>
      <c r="K56" s="252"/>
      <c r="L56" s="252"/>
      <c r="M56" s="252"/>
      <c r="N56" s="252"/>
      <c r="O56" s="252"/>
      <c r="P56" s="252"/>
      <c r="Q56" s="252"/>
      <c r="R56" s="252"/>
      <c r="S56" s="252"/>
      <c r="T56" s="252"/>
      <c r="U56" s="252"/>
      <c r="V56" s="252"/>
      <c r="W56" s="252"/>
      <c r="X56" s="252"/>
      <c r="Z56" s="259"/>
      <c r="AA56" s="259"/>
      <c r="AB56" s="278"/>
      <c r="AE56" s="278"/>
      <c r="AH56" s="278"/>
    </row>
    <row r="57" spans="1:35" ht="15" customHeight="1" x14ac:dyDescent="0.25">
      <c r="A57" s="252"/>
      <c r="B57" s="252"/>
      <c r="C57" s="252"/>
      <c r="D57" s="252"/>
      <c r="E57" s="252"/>
      <c r="F57" s="252"/>
      <c r="G57" s="252"/>
      <c r="H57" s="252"/>
      <c r="I57" s="252"/>
      <c r="J57" s="252"/>
      <c r="K57" s="252"/>
      <c r="L57" s="252"/>
      <c r="M57" s="252"/>
      <c r="N57" s="252"/>
      <c r="O57" s="252"/>
      <c r="P57" s="252"/>
      <c r="Q57" s="252"/>
      <c r="R57" s="252"/>
      <c r="S57" s="252"/>
      <c r="T57" s="252"/>
      <c r="U57" s="252"/>
      <c r="V57" s="252"/>
      <c r="W57" s="252"/>
      <c r="X57" s="252"/>
      <c r="Z57" s="259"/>
      <c r="AA57" s="259"/>
      <c r="AB57" s="278"/>
      <c r="AH57" s="278"/>
    </row>
    <row r="58" spans="1:35" ht="15" customHeight="1" x14ac:dyDescent="0.25">
      <c r="A58" s="252"/>
      <c r="B58" s="252"/>
      <c r="C58" s="252"/>
      <c r="D58" s="252"/>
      <c r="E58" s="252"/>
      <c r="F58" s="252"/>
      <c r="G58" s="252"/>
      <c r="H58" s="252"/>
      <c r="I58" s="252"/>
      <c r="J58" s="252"/>
      <c r="K58" s="252"/>
      <c r="L58" s="252"/>
      <c r="M58" s="252"/>
      <c r="N58" s="252"/>
      <c r="O58" s="252"/>
      <c r="P58" s="252"/>
      <c r="Q58" s="252"/>
      <c r="R58" s="252"/>
      <c r="S58" s="252"/>
      <c r="T58" s="252"/>
      <c r="U58" s="252"/>
      <c r="V58" s="252"/>
      <c r="W58" s="252"/>
      <c r="X58" s="252"/>
      <c r="Z58" s="259"/>
      <c r="AA58" s="259"/>
      <c r="AH58" s="278"/>
    </row>
    <row r="59" spans="1:35" ht="15" customHeight="1" x14ac:dyDescent="0.25">
      <c r="A59" s="252"/>
      <c r="B59" s="252"/>
      <c r="C59" s="252"/>
      <c r="D59" s="252"/>
      <c r="E59" s="252"/>
      <c r="F59" s="252"/>
      <c r="G59" s="252"/>
      <c r="H59" s="252"/>
      <c r="I59" s="252"/>
      <c r="J59" s="252"/>
      <c r="K59" s="252"/>
      <c r="L59" s="252"/>
      <c r="M59" s="252"/>
      <c r="N59" s="252"/>
      <c r="O59" s="252"/>
      <c r="P59" s="252"/>
      <c r="Q59" s="252"/>
      <c r="R59" s="252"/>
      <c r="S59" s="252"/>
      <c r="T59" s="252"/>
      <c r="U59" s="252"/>
      <c r="V59" s="252"/>
      <c r="W59" s="252"/>
      <c r="X59" s="252"/>
      <c r="Z59" s="259"/>
      <c r="AA59" s="259"/>
    </row>
    <row r="60" spans="1:35" ht="15" customHeight="1" x14ac:dyDescent="0.25">
      <c r="Z60" s="259"/>
      <c r="AA60" s="259"/>
    </row>
    <row r="61" spans="1:35" ht="15" customHeight="1" x14ac:dyDescent="0.25">
      <c r="Z61" s="259"/>
      <c r="AA61" s="259"/>
    </row>
    <row r="62" spans="1:35" ht="15" customHeight="1" x14ac:dyDescent="0.25">
      <c r="Z62" s="259"/>
      <c r="AA62" s="259"/>
    </row>
    <row r="63" spans="1:35" ht="15" customHeight="1" x14ac:dyDescent="0.25">
      <c r="Z63" s="259"/>
      <c r="AA63" s="259"/>
    </row>
    <row r="64" spans="1:35" ht="15" customHeight="1" x14ac:dyDescent="0.25">
      <c r="Z64" s="259"/>
      <c r="AA64" s="259"/>
    </row>
    <row r="65" spans="26:27" ht="15" customHeight="1" x14ac:dyDescent="0.25">
      <c r="Z65" s="259"/>
      <c r="AA65" s="259"/>
    </row>
  </sheetData>
  <pageMargins left="0.63" right="0.25" top="0.47" bottom="0.19" header="0.3" footer="0.15"/>
  <pageSetup paperSize="9" scale="54" orientation="landscape" r:id="rId1"/>
  <drawing r:id="rId2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B1360D-97F2-4664-A5B3-B12787ED79DA}">
  <sheetPr codeName="Hoja7">
    <pageSetUpPr fitToPage="1"/>
  </sheetPr>
  <dimension ref="A1:AU58"/>
  <sheetViews>
    <sheetView showGridLines="0" zoomScale="70" zoomScaleNormal="70" workbookViewId="0"/>
  </sheetViews>
  <sheetFormatPr baseColWidth="10" defaultColWidth="11.42578125" defaultRowHeight="15" customHeight="1" x14ac:dyDescent="0.25"/>
  <cols>
    <col min="1" max="1" width="3.7109375" style="247" customWidth="1"/>
    <col min="2" max="8" width="11.5703125" style="247" customWidth="1"/>
    <col min="9" max="9" width="3.7109375" style="247" customWidth="1"/>
    <col min="10" max="16" width="11.5703125" style="247" customWidth="1"/>
    <col min="17" max="17" width="3.7109375" style="247" customWidth="1"/>
    <col min="18" max="25" width="11.5703125" style="247" customWidth="1"/>
    <col min="26" max="26" width="12.85546875" style="263" customWidth="1"/>
    <col min="27" max="27" width="12.85546875" style="264" customWidth="1"/>
    <col min="28" max="29" width="12.85546875" style="263" customWidth="1"/>
    <col min="30" max="30" width="12.85546875" style="264" customWidth="1"/>
    <col min="31" max="32" width="12.85546875" style="263" customWidth="1"/>
    <col min="33" max="33" width="12.85546875" style="264" customWidth="1"/>
    <col min="34" max="43" width="12.85546875" style="263" customWidth="1"/>
    <col min="44" max="45" width="12.85546875" style="262" customWidth="1"/>
    <col min="46" max="47" width="12.85546875" style="283" customWidth="1"/>
    <col min="48" max="63" width="12.85546875" style="247" customWidth="1"/>
    <col min="64" max="16384" width="11.42578125" style="247"/>
  </cols>
  <sheetData>
    <row r="1" spans="1:36" ht="26.25" x14ac:dyDescent="0.25">
      <c r="B1" s="251" t="s">
        <v>235</v>
      </c>
      <c r="C1" s="279"/>
      <c r="D1" s="279"/>
      <c r="E1" s="279"/>
      <c r="F1" s="279"/>
      <c r="G1" s="279"/>
      <c r="H1" s="279"/>
      <c r="I1" s="279"/>
      <c r="J1" s="279"/>
      <c r="K1" s="279"/>
      <c r="T1" s="261"/>
      <c r="U1" s="261"/>
      <c r="V1" s="261"/>
      <c r="W1" s="261"/>
      <c r="X1" s="261"/>
      <c r="Y1" s="261"/>
      <c r="Z1" s="263" t="s">
        <v>227</v>
      </c>
    </row>
    <row r="2" spans="1:36" ht="15" customHeight="1" x14ac:dyDescent="0.25">
      <c r="A2" s="261"/>
      <c r="B2" s="261"/>
      <c r="C2" s="261"/>
      <c r="D2" s="261"/>
      <c r="E2" s="261"/>
      <c r="F2" s="261"/>
      <c r="G2" s="261"/>
      <c r="H2" s="261"/>
      <c r="I2" s="265"/>
      <c r="J2" s="265"/>
      <c r="K2" s="265"/>
      <c r="L2" s="265"/>
      <c r="M2" s="265"/>
      <c r="N2" s="265"/>
      <c r="O2" s="265"/>
      <c r="P2" s="265"/>
      <c r="Q2" s="265"/>
      <c r="R2" s="265"/>
      <c r="S2" s="265"/>
      <c r="T2" s="261"/>
      <c r="U2" s="261"/>
      <c r="V2" s="261"/>
      <c r="W2" s="261"/>
      <c r="X2" s="261"/>
      <c r="Y2" s="261"/>
      <c r="Z2" s="263" t="s">
        <v>236</v>
      </c>
    </row>
    <row r="3" spans="1:36" ht="15" customHeight="1" x14ac:dyDescent="0.25">
      <c r="A3" s="261"/>
      <c r="B3" s="261"/>
      <c r="C3" s="261"/>
      <c r="D3" s="261"/>
      <c r="E3" s="261"/>
      <c r="F3" s="261"/>
      <c r="G3" s="261"/>
      <c r="H3" s="261"/>
      <c r="I3" s="261"/>
      <c r="J3" s="261"/>
      <c r="K3" s="261"/>
      <c r="L3" s="261"/>
      <c r="M3" s="261"/>
      <c r="N3" s="261"/>
      <c r="O3" s="261"/>
      <c r="P3" s="261"/>
      <c r="Q3" s="261"/>
      <c r="R3" s="261"/>
      <c r="S3" s="261"/>
      <c r="T3" s="261"/>
      <c r="U3" s="261"/>
      <c r="V3" s="261"/>
      <c r="W3" s="261"/>
      <c r="X3" s="261"/>
      <c r="Y3" s="261"/>
      <c r="Z3" s="263" t="s">
        <v>237</v>
      </c>
    </row>
    <row r="4" spans="1:36" ht="15" customHeight="1" x14ac:dyDescent="0.25">
      <c r="A4" s="261"/>
      <c r="B4" s="261"/>
      <c r="C4" s="261"/>
      <c r="D4" s="261"/>
      <c r="E4" s="261"/>
      <c r="F4" s="261"/>
      <c r="G4" s="261"/>
      <c r="H4" s="261"/>
      <c r="I4" s="261"/>
      <c r="J4" s="261"/>
      <c r="K4" s="261"/>
      <c r="L4" s="261"/>
      <c r="M4" s="261"/>
      <c r="N4" s="261"/>
      <c r="O4" s="261"/>
      <c r="P4" s="261"/>
      <c r="Q4" s="261"/>
      <c r="R4" s="261"/>
      <c r="S4" s="261"/>
      <c r="T4" s="261"/>
      <c r="U4" s="261"/>
      <c r="V4" s="261"/>
      <c r="W4" s="261"/>
      <c r="Y4" s="261"/>
      <c r="Z4" s="263" t="s">
        <v>230</v>
      </c>
    </row>
    <row r="5" spans="1:36" ht="15" customHeight="1" x14ac:dyDescent="0.25">
      <c r="A5" s="261"/>
      <c r="B5" s="261"/>
      <c r="C5" s="261"/>
      <c r="D5" s="261"/>
      <c r="E5" s="261"/>
      <c r="F5" s="261"/>
      <c r="G5" s="261"/>
      <c r="H5" s="261"/>
      <c r="I5" s="261"/>
      <c r="J5" s="261"/>
      <c r="K5" s="261"/>
      <c r="L5" s="261"/>
      <c r="M5" s="261"/>
      <c r="N5" s="261"/>
      <c r="O5" s="261"/>
      <c r="P5" s="261"/>
      <c r="Q5" s="261"/>
      <c r="R5" s="261"/>
      <c r="S5" s="261"/>
      <c r="T5" s="261"/>
      <c r="U5" s="261"/>
      <c r="V5" s="261"/>
      <c r="W5" s="261"/>
      <c r="Y5" s="261"/>
      <c r="Z5" s="263" t="s">
        <v>231</v>
      </c>
    </row>
    <row r="6" spans="1:36" ht="15" customHeight="1" x14ac:dyDescent="0.25">
      <c r="A6" s="261"/>
      <c r="B6" s="261"/>
      <c r="C6" s="261"/>
      <c r="D6" s="261"/>
      <c r="E6" s="261"/>
      <c r="F6" s="261"/>
      <c r="G6" s="261"/>
      <c r="H6" s="261"/>
      <c r="I6" s="261"/>
      <c r="J6" s="261"/>
      <c r="K6" s="261"/>
      <c r="L6" s="261"/>
      <c r="M6" s="261"/>
      <c r="N6" s="261"/>
      <c r="O6" s="261"/>
      <c r="P6" s="261"/>
      <c r="Q6" s="261"/>
      <c r="R6" s="261"/>
      <c r="S6" s="261"/>
      <c r="T6" s="261"/>
      <c r="U6" s="261"/>
      <c r="V6" s="261"/>
      <c r="W6" s="261"/>
      <c r="X6" s="256" t="s">
        <v>172</v>
      </c>
      <c r="Y6" s="261"/>
    </row>
    <row r="7" spans="1:36" ht="15" customHeight="1" x14ac:dyDescent="0.25">
      <c r="A7" s="261"/>
      <c r="B7" s="261"/>
      <c r="C7" s="261"/>
      <c r="D7" s="261"/>
      <c r="E7" s="261"/>
      <c r="F7" s="261"/>
      <c r="G7" s="261"/>
      <c r="H7" s="261"/>
      <c r="I7" s="261"/>
      <c r="J7" s="261"/>
      <c r="K7" s="261"/>
      <c r="L7" s="261"/>
      <c r="M7" s="261"/>
      <c r="N7" s="261"/>
      <c r="O7" s="261"/>
      <c r="P7" s="261"/>
      <c r="Q7" s="261"/>
      <c r="R7" s="261"/>
      <c r="S7" s="261"/>
      <c r="T7" s="261"/>
      <c r="U7" s="261"/>
      <c r="V7" s="261"/>
      <c r="W7" s="261"/>
      <c r="Y7" s="261"/>
      <c r="Z7" s="266" t="s">
        <v>199</v>
      </c>
      <c r="AC7" s="266" t="s">
        <v>200</v>
      </c>
      <c r="AF7" s="266" t="s">
        <v>201</v>
      </c>
    </row>
    <row r="8" spans="1:36" ht="15" customHeight="1" x14ac:dyDescent="0.25">
      <c r="A8" s="261"/>
      <c r="B8" s="261"/>
      <c r="C8" s="261"/>
      <c r="D8" s="261"/>
      <c r="E8" s="261"/>
      <c r="F8" s="261"/>
      <c r="G8" s="261"/>
      <c r="H8" s="261"/>
      <c r="I8" s="261"/>
      <c r="J8" s="261"/>
      <c r="K8" s="261"/>
      <c r="L8" s="261"/>
      <c r="M8" s="261"/>
      <c r="N8" s="261"/>
      <c r="O8" s="261"/>
      <c r="P8" s="261"/>
      <c r="Q8" s="261"/>
      <c r="R8" s="261"/>
      <c r="S8" s="261"/>
      <c r="T8" s="261"/>
      <c r="U8" s="261"/>
      <c r="V8" s="261"/>
      <c r="W8" s="261"/>
      <c r="X8" s="261"/>
      <c r="Y8" s="261"/>
      <c r="AB8" s="280"/>
    </row>
    <row r="9" spans="1:36" ht="15" customHeight="1" x14ac:dyDescent="0.25">
      <c r="A9" s="261"/>
      <c r="B9" s="261"/>
      <c r="C9" s="261"/>
      <c r="D9" s="261"/>
      <c r="E9" s="261"/>
      <c r="F9" s="261"/>
      <c r="G9" s="261"/>
      <c r="H9" s="261"/>
      <c r="I9" s="261"/>
      <c r="J9" s="261"/>
      <c r="K9" s="261"/>
      <c r="L9" s="261"/>
      <c r="M9" s="261"/>
      <c r="N9" s="261"/>
      <c r="O9" s="261"/>
      <c r="P9" s="261"/>
      <c r="Q9" s="261"/>
      <c r="R9" s="261"/>
      <c r="S9" s="261"/>
      <c r="T9" s="261"/>
      <c r="U9" s="261"/>
      <c r="V9" s="261"/>
      <c r="W9" s="261"/>
      <c r="X9" s="261"/>
      <c r="Y9" s="261"/>
      <c r="Z9" s="281">
        <v>44317</v>
      </c>
      <c r="AA9" s="264">
        <v>-3.2296930744679743E-2</v>
      </c>
      <c r="AC9" s="281">
        <v>44317</v>
      </c>
      <c r="AD9" s="264">
        <v>-0.11998134809660414</v>
      </c>
      <c r="AF9" s="281">
        <v>44317</v>
      </c>
      <c r="AG9" s="264">
        <v>-3.7170017837479606E-2</v>
      </c>
      <c r="AI9" s="263" t="s">
        <v>222</v>
      </c>
      <c r="AJ9" s="263">
        <v>2022</v>
      </c>
    </row>
    <row r="10" spans="1:36" ht="15" customHeight="1" x14ac:dyDescent="0.25">
      <c r="A10" s="261"/>
      <c r="B10" s="261"/>
      <c r="C10" s="261"/>
      <c r="D10" s="261"/>
      <c r="E10" s="261"/>
      <c r="F10" s="261"/>
      <c r="G10" s="261"/>
      <c r="H10" s="261"/>
      <c r="I10" s="261"/>
      <c r="J10" s="261"/>
      <c r="K10" s="261"/>
      <c r="L10" s="261"/>
      <c r="M10" s="261"/>
      <c r="N10" s="261"/>
      <c r="O10" s="261"/>
      <c r="P10" s="261"/>
      <c r="Q10" s="261"/>
      <c r="R10" s="261"/>
      <c r="S10" s="261"/>
      <c r="T10" s="261"/>
      <c r="U10" s="261"/>
      <c r="V10" s="261"/>
      <c r="W10" s="261"/>
      <c r="X10" s="261"/>
      <c r="Y10" s="261"/>
      <c r="Z10" s="281">
        <v>44348</v>
      </c>
      <c r="AA10" s="264">
        <v>-1.1005170745848858E-2</v>
      </c>
      <c r="AC10" s="281">
        <v>44348</v>
      </c>
      <c r="AD10" s="264">
        <v>-0.10232649483950539</v>
      </c>
      <c r="AF10" s="281">
        <v>44348</v>
      </c>
      <c r="AG10" s="264">
        <v>-1.2050849946496668E-2</v>
      </c>
      <c r="AI10" s="263" t="s">
        <v>232</v>
      </c>
      <c r="AJ10" s="263">
        <v>2021</v>
      </c>
    </row>
    <row r="11" spans="1:36" ht="15" customHeight="1" x14ac:dyDescent="0.25">
      <c r="A11" s="261"/>
      <c r="B11" s="261"/>
      <c r="C11" s="261"/>
      <c r="D11" s="261"/>
      <c r="E11" s="261"/>
      <c r="F11" s="261"/>
      <c r="G11" s="261"/>
      <c r="H11" s="261"/>
      <c r="I11" s="261"/>
      <c r="J11" s="261"/>
      <c r="K11" s="261"/>
      <c r="L11" s="261"/>
      <c r="M11" s="261"/>
      <c r="N11" s="261"/>
      <c r="O11" s="261"/>
      <c r="P11" s="261"/>
      <c r="Q11" s="261"/>
      <c r="R11" s="261"/>
      <c r="S11" s="261"/>
      <c r="T11" s="261"/>
      <c r="U11" s="261"/>
      <c r="V11" s="261"/>
      <c r="W11" s="261"/>
      <c r="X11" s="261"/>
      <c r="Y11" s="261"/>
      <c r="Z11" s="281">
        <v>44378</v>
      </c>
      <c r="AA11" s="264">
        <v>8.66948879794208E-3</v>
      </c>
      <c r="AC11" s="281">
        <v>44378</v>
      </c>
      <c r="AD11" s="264">
        <v>-8.4529350113766957E-2</v>
      </c>
      <c r="AF11" s="281">
        <v>44378</v>
      </c>
      <c r="AG11" s="264">
        <v>2.5150005073011385E-2</v>
      </c>
    </row>
    <row r="12" spans="1:36" ht="15" customHeight="1" x14ac:dyDescent="0.25">
      <c r="A12" s="261"/>
      <c r="B12" s="261"/>
      <c r="C12" s="261"/>
      <c r="D12" s="261"/>
      <c r="E12" s="261"/>
      <c r="F12" s="261"/>
      <c r="G12" s="261"/>
      <c r="H12" s="261"/>
      <c r="I12" s="261"/>
      <c r="J12" s="261"/>
      <c r="K12" s="261"/>
      <c r="L12" s="261"/>
      <c r="M12" s="261"/>
      <c r="N12" s="261"/>
      <c r="O12" s="261"/>
      <c r="P12" s="261"/>
      <c r="Q12" s="261"/>
      <c r="R12" s="261"/>
      <c r="S12" s="261"/>
      <c r="T12" s="261"/>
      <c r="U12" s="261"/>
      <c r="V12" s="261"/>
      <c r="W12" s="261"/>
      <c r="X12" s="261"/>
      <c r="Y12" s="261"/>
      <c r="Z12" s="281">
        <v>44409</v>
      </c>
      <c r="AA12" s="264">
        <v>2.9931900021573341E-2</v>
      </c>
      <c r="AC12" s="281">
        <v>44409</v>
      </c>
      <c r="AD12" s="264">
        <v>-5.1002474440878132E-2</v>
      </c>
      <c r="AF12" s="281">
        <v>44409</v>
      </c>
      <c r="AG12" s="264">
        <v>6.3674387055334444E-2</v>
      </c>
      <c r="AI12" s="263" t="s">
        <v>238</v>
      </c>
      <c r="AJ12" s="263">
        <v>2021</v>
      </c>
    </row>
    <row r="13" spans="1:36" ht="15" customHeight="1" x14ac:dyDescent="0.25">
      <c r="A13" s="261"/>
      <c r="B13" s="261"/>
      <c r="C13" s="261"/>
      <c r="D13" s="261"/>
      <c r="E13" s="261"/>
      <c r="F13" s="261"/>
      <c r="G13" s="261"/>
      <c r="H13" s="261"/>
      <c r="I13" s="261"/>
      <c r="J13" s="261"/>
      <c r="K13" s="261"/>
      <c r="L13" s="261"/>
      <c r="M13" s="261"/>
      <c r="N13" s="261"/>
      <c r="O13" s="261"/>
      <c r="P13" s="261"/>
      <c r="Q13" s="261"/>
      <c r="R13" s="261"/>
      <c r="S13" s="261"/>
      <c r="T13" s="261"/>
      <c r="U13" s="261"/>
      <c r="V13" s="261"/>
      <c r="W13" s="261"/>
      <c r="X13" s="261"/>
      <c r="Y13" s="261"/>
      <c r="Z13" s="281">
        <v>44440</v>
      </c>
      <c r="AA13" s="264">
        <v>3.97519268810737E-2</v>
      </c>
      <c r="AC13" s="281">
        <v>44440</v>
      </c>
      <c r="AD13" s="264">
        <v>-3.3297327642771393E-2</v>
      </c>
      <c r="AF13" s="281">
        <v>44440</v>
      </c>
      <c r="AG13" s="264">
        <v>7.594563941478924E-2</v>
      </c>
      <c r="AI13" s="263" t="s">
        <v>239</v>
      </c>
      <c r="AJ13" s="263">
        <v>2020</v>
      </c>
    </row>
    <row r="14" spans="1:36" ht="15" customHeight="1" x14ac:dyDescent="0.25">
      <c r="A14" s="261"/>
      <c r="B14" s="261"/>
      <c r="C14" s="261"/>
      <c r="D14" s="261"/>
      <c r="E14" s="261"/>
      <c r="F14" s="261"/>
      <c r="G14" s="261"/>
      <c r="H14" s="261"/>
      <c r="I14" s="261"/>
      <c r="J14" s="261"/>
      <c r="K14" s="261"/>
      <c r="L14" s="261"/>
      <c r="M14" s="261"/>
      <c r="N14" s="261"/>
      <c r="O14" s="261"/>
      <c r="P14" s="261"/>
      <c r="Q14" s="261"/>
      <c r="R14" s="261"/>
      <c r="S14" s="261"/>
      <c r="T14" s="261"/>
      <c r="U14" s="261"/>
      <c r="V14" s="261"/>
      <c r="W14" s="261"/>
      <c r="X14" s="261"/>
      <c r="Y14" s="261"/>
      <c r="Z14" s="281">
        <v>44470</v>
      </c>
      <c r="AA14" s="264">
        <v>4.7019546728201363E-2</v>
      </c>
      <c r="AC14" s="281">
        <v>44470</v>
      </c>
      <c r="AD14" s="264">
        <v>-1.5802786353800967E-2</v>
      </c>
      <c r="AF14" s="281">
        <v>44470</v>
      </c>
      <c r="AG14" s="264">
        <v>8.1584418758764626E-2</v>
      </c>
    </row>
    <row r="15" spans="1:36" ht="15" customHeight="1" x14ac:dyDescent="0.25">
      <c r="A15" s="261"/>
      <c r="B15" s="261"/>
      <c r="C15" s="261"/>
      <c r="D15" s="261"/>
      <c r="E15" s="261"/>
      <c r="F15" s="261"/>
      <c r="G15" s="261"/>
      <c r="H15" s="261"/>
      <c r="I15" s="261"/>
      <c r="J15" s="261"/>
      <c r="K15" s="261"/>
      <c r="L15" s="261"/>
      <c r="M15" s="261"/>
      <c r="N15" s="261"/>
      <c r="O15" s="261"/>
      <c r="P15" s="261"/>
      <c r="Q15" s="261"/>
      <c r="R15" s="261"/>
      <c r="S15" s="261"/>
      <c r="T15" s="261"/>
      <c r="U15" s="261"/>
      <c r="V15" s="261"/>
      <c r="W15" s="261"/>
      <c r="X15" s="261"/>
      <c r="Y15" s="261"/>
      <c r="Z15" s="281">
        <v>44501</v>
      </c>
      <c r="AA15" s="264">
        <v>5.085808247340836E-2</v>
      </c>
      <c r="AC15" s="281">
        <v>44501</v>
      </c>
      <c r="AD15" s="264">
        <v>9.0658047011240236E-3</v>
      </c>
      <c r="AF15" s="281">
        <v>44501</v>
      </c>
      <c r="AG15" s="264">
        <v>7.6307982020327222E-2</v>
      </c>
    </row>
    <row r="16" spans="1:36" ht="15" customHeight="1" x14ac:dyDescent="0.25">
      <c r="A16" s="261"/>
      <c r="B16" s="261"/>
      <c r="C16" s="261"/>
      <c r="D16" s="261"/>
      <c r="E16" s="261"/>
      <c r="F16" s="261"/>
      <c r="G16" s="261"/>
      <c r="H16" s="261"/>
      <c r="I16" s="261"/>
      <c r="J16" s="261"/>
      <c r="K16" s="261"/>
      <c r="L16" s="261"/>
      <c r="M16" s="261"/>
      <c r="N16" s="261"/>
      <c r="O16" s="261"/>
      <c r="P16" s="261"/>
      <c r="Q16" s="261"/>
      <c r="R16" s="261"/>
      <c r="S16" s="261"/>
      <c r="T16" s="261"/>
      <c r="U16" s="261"/>
      <c r="V16" s="261"/>
      <c r="W16" s="261"/>
      <c r="X16" s="261"/>
      <c r="Y16" s="261"/>
      <c r="Z16" s="281">
        <v>44531</v>
      </c>
      <c r="AA16" s="264">
        <v>5.608495042650645E-2</v>
      </c>
      <c r="AC16" s="281">
        <v>44531</v>
      </c>
      <c r="AD16" s="264">
        <v>2.3705487428082678E-2</v>
      </c>
      <c r="AF16" s="281">
        <v>44531</v>
      </c>
      <c r="AG16" s="264">
        <v>0.10195977755221521</v>
      </c>
    </row>
    <row r="17" spans="1:33" ht="15" customHeight="1" x14ac:dyDescent="0.25">
      <c r="A17" s="261"/>
      <c r="B17" s="261"/>
      <c r="C17" s="261"/>
      <c r="D17" s="261"/>
      <c r="E17" s="261"/>
      <c r="F17" s="261"/>
      <c r="G17" s="261"/>
      <c r="H17" s="261"/>
      <c r="I17" s="261"/>
      <c r="J17" s="261"/>
      <c r="K17" s="261"/>
      <c r="L17" s="261"/>
      <c r="M17" s="261"/>
      <c r="N17" s="261"/>
      <c r="O17" s="261"/>
      <c r="P17" s="261"/>
      <c r="Q17" s="261"/>
      <c r="R17" s="261"/>
      <c r="S17" s="261"/>
      <c r="T17" s="261"/>
      <c r="U17" s="261"/>
      <c r="V17" s="261"/>
      <c r="W17" s="261"/>
      <c r="X17" s="261"/>
      <c r="Y17" s="261"/>
      <c r="Z17" s="281">
        <v>44562</v>
      </c>
      <c r="AA17" s="264">
        <v>7.1227417592410941E-2</v>
      </c>
      <c r="AC17" s="281">
        <v>44562</v>
      </c>
      <c r="AD17" s="264">
        <v>5.3519169791040752E-2</v>
      </c>
      <c r="AF17" s="281">
        <v>44562</v>
      </c>
      <c r="AG17" s="264">
        <v>0.1334081155887506</v>
      </c>
    </row>
    <row r="18" spans="1:33" ht="15" customHeight="1" x14ac:dyDescent="0.25">
      <c r="A18" s="261"/>
      <c r="B18" s="261"/>
      <c r="C18" s="261"/>
      <c r="D18" s="261"/>
      <c r="E18" s="261"/>
      <c r="F18" s="261"/>
      <c r="G18" s="261"/>
      <c r="H18" s="261"/>
      <c r="I18" s="261"/>
      <c r="J18" s="261"/>
      <c r="K18" s="261"/>
      <c r="L18" s="261"/>
      <c r="M18" s="261"/>
      <c r="N18" s="261"/>
      <c r="O18" s="261"/>
      <c r="P18" s="261"/>
      <c r="Q18" s="261"/>
      <c r="R18" s="261"/>
      <c r="S18" s="261"/>
      <c r="T18" s="261"/>
      <c r="U18" s="261"/>
      <c r="V18" s="261"/>
      <c r="W18" s="261"/>
      <c r="X18" s="261"/>
      <c r="Y18" s="261"/>
      <c r="Z18" s="281">
        <v>44593</v>
      </c>
      <c r="AA18" s="264">
        <v>8.3562457782957289E-2</v>
      </c>
      <c r="AC18" s="281">
        <v>44593</v>
      </c>
      <c r="AD18" s="264">
        <v>7.6773347988849994E-2</v>
      </c>
      <c r="AF18" s="281">
        <v>44593</v>
      </c>
      <c r="AG18" s="264">
        <v>0.1555430364760727</v>
      </c>
    </row>
    <row r="19" spans="1:33" ht="15" customHeight="1" x14ac:dyDescent="0.25">
      <c r="A19" s="261"/>
      <c r="B19" s="261"/>
      <c r="C19" s="261"/>
      <c r="D19" s="261"/>
      <c r="E19" s="261"/>
      <c r="F19" s="261"/>
      <c r="G19" s="261"/>
      <c r="H19" s="261"/>
      <c r="I19" s="261"/>
      <c r="J19" s="261"/>
      <c r="K19" s="261"/>
      <c r="L19" s="261"/>
      <c r="M19" s="261"/>
      <c r="N19" s="261"/>
      <c r="O19" s="261"/>
      <c r="P19" s="261"/>
      <c r="Q19" s="261"/>
      <c r="R19" s="261"/>
      <c r="S19" s="261"/>
      <c r="T19" s="261"/>
      <c r="U19" s="261"/>
      <c r="V19" s="261"/>
      <c r="W19" s="261"/>
      <c r="X19" s="261"/>
      <c r="Y19" s="261"/>
      <c r="Z19" s="281">
        <v>44621</v>
      </c>
      <c r="AA19" s="264">
        <v>7.8080732102192199E-2</v>
      </c>
      <c r="AC19" s="281">
        <v>44621</v>
      </c>
      <c r="AD19" s="264">
        <v>8.4742533114256557E-2</v>
      </c>
      <c r="AF19" s="281">
        <v>44621</v>
      </c>
      <c r="AG19" s="264">
        <v>0.14259110757126067</v>
      </c>
    </row>
    <row r="20" spans="1:33" ht="15" customHeight="1" x14ac:dyDescent="0.25">
      <c r="A20" s="261"/>
      <c r="B20" s="261"/>
      <c r="C20" s="261"/>
      <c r="D20" s="261"/>
      <c r="E20" s="261"/>
      <c r="F20" s="261"/>
      <c r="G20" s="261"/>
      <c r="H20" s="261"/>
      <c r="I20" s="261"/>
      <c r="J20" s="261"/>
      <c r="K20" s="261"/>
      <c r="L20" s="261"/>
      <c r="M20" s="261"/>
      <c r="N20" s="261"/>
      <c r="O20" s="261"/>
      <c r="P20" s="261"/>
      <c r="Q20" s="261"/>
      <c r="R20" s="261"/>
      <c r="S20" s="261"/>
      <c r="T20" s="261"/>
      <c r="U20" s="261"/>
      <c r="V20" s="261"/>
      <c r="W20" s="261"/>
      <c r="X20" s="261"/>
      <c r="Y20" s="261"/>
      <c r="Z20" s="281">
        <v>44652</v>
      </c>
      <c r="AA20" s="264">
        <v>7.6313070552057813E-2</v>
      </c>
      <c r="AC20" s="281">
        <v>44652</v>
      </c>
      <c r="AD20" s="264">
        <v>0.11097691956717298</v>
      </c>
      <c r="AF20" s="281">
        <v>44652</v>
      </c>
      <c r="AG20" s="264">
        <v>0.1326808570134152</v>
      </c>
    </row>
    <row r="21" spans="1:33" ht="15" customHeight="1" x14ac:dyDescent="0.25">
      <c r="A21" s="261"/>
      <c r="B21" s="261"/>
      <c r="C21" s="261"/>
      <c r="D21" s="261"/>
      <c r="E21" s="261"/>
      <c r="F21" s="261"/>
      <c r="G21" s="261"/>
      <c r="H21" s="261"/>
      <c r="I21" s="261"/>
      <c r="J21" s="261"/>
      <c r="K21" s="261"/>
      <c r="L21" s="261"/>
      <c r="M21" s="261"/>
      <c r="N21" s="261"/>
      <c r="O21" s="261"/>
      <c r="P21" s="261"/>
      <c r="Q21" s="261"/>
      <c r="R21" s="261"/>
      <c r="S21" s="261"/>
      <c r="T21" s="261"/>
      <c r="U21" s="261"/>
      <c r="V21" s="261"/>
      <c r="W21" s="261"/>
      <c r="X21" s="261"/>
      <c r="Y21" s="261"/>
      <c r="Z21" s="281">
        <v>44682</v>
      </c>
      <c r="AA21" s="264">
        <v>7.2394562929306266E-2</v>
      </c>
      <c r="AC21" s="281">
        <v>44682</v>
      </c>
      <c r="AD21" s="264">
        <v>0.11185638363589362</v>
      </c>
      <c r="AF21" s="281">
        <v>44682</v>
      </c>
      <c r="AG21" s="264">
        <v>0.12244288020059485</v>
      </c>
    </row>
    <row r="22" spans="1:33" ht="15" customHeight="1" x14ac:dyDescent="0.25">
      <c r="A22" s="261"/>
      <c r="B22" s="261"/>
      <c r="C22" s="261"/>
      <c r="D22" s="261"/>
      <c r="E22" s="261"/>
      <c r="F22" s="261"/>
      <c r="G22" s="261"/>
      <c r="H22" s="261"/>
      <c r="I22" s="261"/>
      <c r="J22" s="261"/>
      <c r="K22" s="261"/>
      <c r="L22" s="261"/>
      <c r="M22" s="261"/>
      <c r="N22" s="261"/>
      <c r="O22" s="261"/>
      <c r="P22" s="261"/>
      <c r="Q22" s="261"/>
      <c r="R22" s="261"/>
      <c r="S22" s="261"/>
      <c r="T22" s="261"/>
      <c r="U22" s="261"/>
      <c r="V22" s="261"/>
      <c r="W22" s="261"/>
      <c r="X22" s="261"/>
      <c r="Y22" s="261"/>
      <c r="Z22" s="281">
        <v>44714</v>
      </c>
      <c r="AA22" s="264">
        <v>6.9203336991928807E-2</v>
      </c>
      <c r="AC22" s="281">
        <v>44714</v>
      </c>
      <c r="AD22" s="264">
        <v>0.11882288471304064</v>
      </c>
      <c r="AF22" s="281">
        <v>44714</v>
      </c>
      <c r="AG22" s="264">
        <v>0.11829641826116016</v>
      </c>
    </row>
    <row r="23" spans="1:33" ht="15" customHeight="1" x14ac:dyDescent="0.25">
      <c r="A23" s="261"/>
      <c r="B23" s="261"/>
      <c r="C23" s="261"/>
      <c r="D23" s="261"/>
      <c r="E23" s="261"/>
      <c r="F23" s="261"/>
      <c r="G23" s="261"/>
      <c r="H23" s="261"/>
      <c r="I23" s="261"/>
      <c r="J23" s="261"/>
      <c r="K23" s="261"/>
      <c r="L23" s="261"/>
      <c r="M23" s="261"/>
      <c r="N23" s="261"/>
      <c r="O23" s="261"/>
      <c r="P23" s="261"/>
      <c r="Q23" s="261"/>
      <c r="R23" s="261"/>
      <c r="S23" s="261"/>
      <c r="T23" s="261"/>
      <c r="U23" s="261"/>
      <c r="V23" s="261"/>
      <c r="W23" s="261"/>
      <c r="X23" s="261"/>
      <c r="Y23" s="261"/>
      <c r="Z23" s="281">
        <v>44746</v>
      </c>
      <c r="AA23" s="264">
        <v>6.5443991271084065E-2</v>
      </c>
      <c r="AC23" s="281">
        <v>44746</v>
      </c>
      <c r="AD23" s="264">
        <v>0.12359190634146017</v>
      </c>
      <c r="AF23" s="281">
        <v>44746</v>
      </c>
      <c r="AG23" s="264">
        <v>0.1027128944258493</v>
      </c>
    </row>
    <row r="24" spans="1:33" ht="15" customHeight="1" x14ac:dyDescent="0.25">
      <c r="A24" s="261"/>
      <c r="B24" s="261"/>
      <c r="C24" s="261"/>
      <c r="D24" s="261"/>
      <c r="E24" s="261"/>
      <c r="F24" s="261"/>
      <c r="G24" s="261"/>
      <c r="H24" s="261"/>
      <c r="I24" s="261"/>
      <c r="J24" s="261"/>
      <c r="K24" s="261"/>
      <c r="L24" s="261"/>
      <c r="M24" s="261"/>
      <c r="N24" s="261"/>
      <c r="O24" s="261"/>
      <c r="P24" s="261"/>
      <c r="Q24" s="261"/>
      <c r="R24" s="261"/>
      <c r="S24" s="261"/>
      <c r="T24" s="261"/>
      <c r="U24" s="261"/>
      <c r="V24" s="261"/>
      <c r="W24" s="261"/>
      <c r="X24" s="261"/>
      <c r="Y24" s="261"/>
      <c r="Z24" s="282"/>
      <c r="AC24" s="282"/>
      <c r="AF24" s="282"/>
    </row>
    <row r="25" spans="1:33" ht="15" customHeight="1" x14ac:dyDescent="0.25">
      <c r="A25" s="261"/>
      <c r="B25" s="261"/>
      <c r="C25" s="261"/>
      <c r="D25" s="261"/>
      <c r="E25" s="261"/>
      <c r="F25" s="261"/>
      <c r="G25" s="261"/>
      <c r="H25" s="261"/>
      <c r="I25" s="261"/>
      <c r="J25" s="261"/>
      <c r="K25" s="261"/>
      <c r="L25" s="261"/>
      <c r="M25" s="261"/>
      <c r="N25" s="261"/>
      <c r="O25" s="261"/>
      <c r="P25" s="261"/>
      <c r="Q25" s="261"/>
      <c r="R25" s="261"/>
      <c r="S25" s="261"/>
      <c r="T25" s="261"/>
      <c r="U25" s="261"/>
      <c r="V25" s="261"/>
      <c r="W25" s="261"/>
      <c r="X25" s="261"/>
      <c r="Y25" s="261"/>
      <c r="Z25" s="282"/>
      <c r="AF25" s="282"/>
    </row>
    <row r="26" spans="1:33" ht="15" customHeight="1" x14ac:dyDescent="0.25">
      <c r="A26" s="261"/>
      <c r="B26" s="261"/>
      <c r="C26" s="261"/>
      <c r="D26" s="261"/>
      <c r="E26" s="261"/>
      <c r="F26" s="261"/>
      <c r="G26" s="261"/>
      <c r="H26" s="261"/>
      <c r="I26" s="261"/>
      <c r="J26" s="261"/>
      <c r="K26" s="261"/>
      <c r="L26" s="261"/>
      <c r="M26" s="261"/>
      <c r="N26" s="261"/>
      <c r="O26" s="261"/>
      <c r="P26" s="261"/>
      <c r="Q26" s="261"/>
      <c r="R26" s="261"/>
      <c r="S26" s="261"/>
      <c r="T26" s="261"/>
      <c r="U26" s="261"/>
      <c r="V26" s="261"/>
      <c r="W26" s="261"/>
      <c r="X26" s="261"/>
      <c r="Y26" s="261"/>
    </row>
    <row r="27" spans="1:33" ht="15" customHeight="1" x14ac:dyDescent="0.25">
      <c r="A27" s="261"/>
      <c r="B27" s="261"/>
      <c r="C27" s="261"/>
      <c r="D27" s="261"/>
      <c r="E27" s="261"/>
      <c r="F27" s="261"/>
      <c r="G27" s="261"/>
      <c r="H27" s="261"/>
      <c r="I27" s="261"/>
      <c r="J27" s="261"/>
      <c r="K27" s="261"/>
      <c r="L27" s="261"/>
      <c r="M27" s="261"/>
      <c r="N27" s="261"/>
      <c r="O27" s="261"/>
      <c r="P27" s="261"/>
      <c r="Q27" s="261"/>
      <c r="R27" s="261"/>
      <c r="S27" s="261"/>
      <c r="T27" s="261"/>
      <c r="U27" s="261"/>
      <c r="V27" s="261"/>
      <c r="W27" s="261"/>
      <c r="X27" s="261"/>
      <c r="Y27" s="261"/>
    </row>
    <row r="28" spans="1:33" ht="15" customHeight="1" x14ac:dyDescent="0.25">
      <c r="A28" s="261"/>
      <c r="B28" s="261"/>
      <c r="C28" s="261"/>
      <c r="D28" s="261"/>
      <c r="E28" s="261"/>
      <c r="F28" s="261"/>
      <c r="G28" s="261"/>
      <c r="H28" s="261"/>
      <c r="I28" s="261"/>
      <c r="J28" s="261"/>
      <c r="K28" s="261"/>
      <c r="L28" s="261"/>
      <c r="M28" s="261"/>
      <c r="N28" s="261"/>
      <c r="O28" s="261"/>
      <c r="P28" s="261"/>
      <c r="Q28" s="261"/>
      <c r="R28" s="261"/>
      <c r="S28" s="261"/>
      <c r="T28" s="261"/>
      <c r="U28" s="261"/>
      <c r="V28" s="261"/>
      <c r="W28" s="261"/>
      <c r="X28" s="261"/>
      <c r="Y28" s="261"/>
    </row>
    <row r="29" spans="1:33" ht="15" customHeight="1" x14ac:dyDescent="0.25">
      <c r="A29" s="261"/>
      <c r="B29" s="261"/>
      <c r="C29" s="261"/>
      <c r="D29" s="261"/>
      <c r="E29" s="261"/>
      <c r="F29" s="261"/>
      <c r="G29" s="261"/>
      <c r="H29" s="261"/>
      <c r="I29" s="261"/>
      <c r="J29" s="261"/>
      <c r="K29" s="261"/>
      <c r="L29" s="261"/>
      <c r="M29" s="261"/>
      <c r="N29" s="261"/>
      <c r="O29" s="261"/>
      <c r="P29" s="261"/>
      <c r="Q29" s="261"/>
      <c r="R29" s="261"/>
      <c r="S29" s="261"/>
      <c r="T29" s="261"/>
      <c r="U29" s="261"/>
      <c r="V29" s="261"/>
      <c r="W29" s="261"/>
      <c r="X29" s="261"/>
      <c r="Y29" s="261"/>
    </row>
    <row r="30" spans="1:33" ht="15" customHeight="1" x14ac:dyDescent="0.25">
      <c r="A30" s="261"/>
      <c r="B30" s="261"/>
      <c r="C30" s="261"/>
      <c r="D30" s="261"/>
      <c r="E30" s="261"/>
      <c r="F30" s="261"/>
      <c r="G30" s="261"/>
      <c r="H30" s="261"/>
      <c r="I30" s="261"/>
      <c r="J30" s="261"/>
      <c r="K30" s="261"/>
      <c r="L30" s="261"/>
      <c r="M30" s="261"/>
      <c r="N30" s="261"/>
      <c r="O30" s="261"/>
      <c r="P30" s="261"/>
      <c r="Q30" s="261"/>
      <c r="R30" s="261"/>
      <c r="S30" s="261"/>
      <c r="T30" s="261"/>
      <c r="U30" s="261"/>
      <c r="V30" s="261"/>
      <c r="W30" s="261"/>
      <c r="X30" s="261"/>
      <c r="Y30" s="261"/>
    </row>
    <row r="31" spans="1:33" ht="15" customHeight="1" x14ac:dyDescent="0.25">
      <c r="A31" s="261"/>
      <c r="B31" s="261"/>
      <c r="C31" s="261"/>
      <c r="D31" s="261"/>
      <c r="E31" s="261"/>
      <c r="F31" s="261"/>
      <c r="G31" s="261"/>
      <c r="H31" s="261"/>
      <c r="I31" s="261"/>
      <c r="J31" s="261"/>
      <c r="K31" s="261"/>
      <c r="L31" s="261"/>
      <c r="M31" s="261"/>
      <c r="N31" s="261"/>
      <c r="O31" s="261"/>
      <c r="P31" s="261"/>
      <c r="Q31" s="261"/>
      <c r="R31" s="261"/>
      <c r="S31" s="261"/>
      <c r="T31" s="261"/>
      <c r="U31" s="261"/>
      <c r="V31" s="261"/>
      <c r="W31" s="261"/>
      <c r="X31" s="261"/>
      <c r="Y31" s="261"/>
    </row>
    <row r="32" spans="1:33" ht="15" customHeight="1" x14ac:dyDescent="0.25">
      <c r="A32" s="261"/>
      <c r="B32" s="261"/>
      <c r="C32" s="261"/>
      <c r="D32" s="261"/>
      <c r="E32" s="261"/>
      <c r="F32" s="261"/>
      <c r="G32" s="261"/>
      <c r="H32" s="261"/>
      <c r="I32" s="261"/>
      <c r="J32" s="261"/>
      <c r="K32" s="261"/>
      <c r="L32" s="261"/>
      <c r="M32" s="261"/>
      <c r="N32" s="261"/>
      <c r="O32" s="261"/>
      <c r="P32" s="261"/>
      <c r="Q32" s="261"/>
      <c r="R32" s="261"/>
      <c r="S32" s="261"/>
      <c r="T32" s="261"/>
      <c r="U32" s="261"/>
      <c r="V32" s="261"/>
      <c r="W32" s="261"/>
      <c r="X32" s="261"/>
      <c r="Y32" s="261"/>
    </row>
    <row r="33" spans="1:36" ht="15" customHeight="1" x14ac:dyDescent="0.25">
      <c r="A33" s="261"/>
      <c r="B33" s="261"/>
      <c r="C33" s="261"/>
      <c r="D33" s="261"/>
      <c r="E33" s="261"/>
      <c r="F33" s="261"/>
      <c r="G33" s="261"/>
      <c r="H33" s="261"/>
      <c r="I33" s="261"/>
      <c r="J33" s="261"/>
      <c r="K33" s="261"/>
      <c r="L33" s="261"/>
      <c r="M33" s="261"/>
      <c r="N33" s="261"/>
      <c r="O33" s="261"/>
      <c r="P33" s="261"/>
      <c r="Q33" s="261"/>
      <c r="R33" s="261"/>
      <c r="S33" s="261"/>
      <c r="T33" s="261"/>
      <c r="U33" s="261"/>
      <c r="V33" s="261"/>
      <c r="W33" s="261"/>
      <c r="X33" s="261"/>
      <c r="Y33" s="261"/>
    </row>
    <row r="34" spans="1:36" ht="15" customHeight="1" x14ac:dyDescent="0.25">
      <c r="A34" s="261"/>
      <c r="B34" s="261"/>
      <c r="C34" s="261"/>
      <c r="D34" s="261"/>
      <c r="E34" s="261"/>
      <c r="F34" s="261"/>
      <c r="G34" s="261"/>
      <c r="H34" s="261"/>
      <c r="I34" s="261"/>
      <c r="J34" s="261"/>
      <c r="K34" s="261"/>
      <c r="L34" s="261"/>
      <c r="M34" s="261"/>
      <c r="N34" s="261"/>
      <c r="O34" s="261"/>
      <c r="P34" s="261"/>
      <c r="Q34" s="261"/>
      <c r="R34" s="261"/>
      <c r="S34" s="261"/>
      <c r="T34" s="261"/>
      <c r="U34" s="261"/>
      <c r="V34" s="261"/>
      <c r="W34" s="261"/>
      <c r="X34" s="261"/>
      <c r="Y34" s="261"/>
      <c r="Z34" s="266" t="s">
        <v>214</v>
      </c>
      <c r="AC34" s="266" t="s">
        <v>215</v>
      </c>
      <c r="AF34" s="266" t="s">
        <v>216</v>
      </c>
    </row>
    <row r="35" spans="1:36" ht="15" customHeight="1" x14ac:dyDescent="0.25">
      <c r="A35" s="261"/>
      <c r="B35" s="261"/>
      <c r="C35" s="261"/>
      <c r="D35" s="261"/>
      <c r="E35" s="261"/>
      <c r="F35" s="261"/>
      <c r="G35" s="261"/>
      <c r="H35" s="261"/>
      <c r="I35" s="261"/>
      <c r="J35" s="261"/>
      <c r="K35" s="261"/>
      <c r="L35" s="261"/>
      <c r="M35" s="261"/>
      <c r="N35" s="261"/>
      <c r="O35" s="261"/>
      <c r="P35" s="261"/>
      <c r="Q35" s="261"/>
      <c r="R35" s="261"/>
      <c r="S35" s="261"/>
      <c r="T35" s="261"/>
      <c r="U35" s="261"/>
      <c r="V35" s="261"/>
      <c r="W35" s="261"/>
      <c r="X35" s="261"/>
      <c r="Y35" s="261"/>
    </row>
    <row r="36" spans="1:36" ht="15" customHeight="1" x14ac:dyDescent="0.25">
      <c r="A36" s="261"/>
      <c r="B36" s="261"/>
      <c r="C36" s="261"/>
      <c r="D36" s="261"/>
      <c r="E36" s="261"/>
      <c r="F36" s="261"/>
      <c r="G36" s="261"/>
      <c r="H36" s="261"/>
      <c r="I36" s="261"/>
      <c r="J36" s="261"/>
      <c r="K36" s="261"/>
      <c r="L36" s="261"/>
      <c r="M36" s="261"/>
      <c r="N36" s="261"/>
      <c r="O36" s="261"/>
      <c r="P36" s="261"/>
      <c r="Q36" s="261"/>
      <c r="R36" s="261"/>
      <c r="S36" s="261"/>
      <c r="T36" s="261"/>
      <c r="U36" s="261"/>
      <c r="V36" s="261"/>
      <c r="W36" s="261"/>
      <c r="X36" s="261"/>
      <c r="Y36" s="261"/>
      <c r="Z36" s="281">
        <v>44317</v>
      </c>
      <c r="AA36" s="264">
        <v>3.3176820471204849E-2</v>
      </c>
      <c r="AC36" s="281">
        <v>44317</v>
      </c>
      <c r="AD36" s="264">
        <v>5.6149073775790724E-2</v>
      </c>
      <c r="AF36" s="281">
        <v>44317</v>
      </c>
      <c r="AG36" s="264">
        <v>3.0713666235557043E-2</v>
      </c>
      <c r="AI36" s="263" t="s">
        <v>224</v>
      </c>
      <c r="AJ36" s="263">
        <v>2022</v>
      </c>
    </row>
    <row r="37" spans="1:36" ht="15" customHeight="1" x14ac:dyDescent="0.25">
      <c r="A37" s="261"/>
      <c r="B37" s="261"/>
      <c r="C37" s="261"/>
      <c r="D37" s="261"/>
      <c r="E37" s="261"/>
      <c r="F37" s="261"/>
      <c r="G37" s="261"/>
      <c r="H37" s="261"/>
      <c r="I37" s="261"/>
      <c r="J37" s="261"/>
      <c r="K37" s="261"/>
      <c r="L37" s="261"/>
      <c r="M37" s="261"/>
      <c r="N37" s="261"/>
      <c r="O37" s="261"/>
      <c r="P37" s="261"/>
      <c r="Q37" s="261"/>
      <c r="R37" s="261"/>
      <c r="S37" s="261"/>
      <c r="T37" s="261"/>
      <c r="U37" s="261"/>
      <c r="V37" s="261"/>
      <c r="W37" s="261"/>
      <c r="X37" s="261"/>
      <c r="Y37" s="261"/>
      <c r="Z37" s="281">
        <v>44348</v>
      </c>
      <c r="AA37" s="264">
        <v>5.4478845436970291E-2</v>
      </c>
      <c r="AC37" s="281">
        <v>44348</v>
      </c>
      <c r="AD37" s="264">
        <v>6.6461848107498292E-2</v>
      </c>
      <c r="AF37" s="281">
        <v>44348</v>
      </c>
      <c r="AG37" s="264">
        <v>5.3775140462097824E-2</v>
      </c>
      <c r="AI37" s="263" t="s">
        <v>234</v>
      </c>
      <c r="AJ37" s="263">
        <v>2021</v>
      </c>
    </row>
    <row r="38" spans="1:36" ht="15" customHeight="1" x14ac:dyDescent="0.25">
      <c r="A38" s="261"/>
      <c r="B38" s="261"/>
      <c r="C38" s="261"/>
      <c r="D38" s="261"/>
      <c r="E38" s="261"/>
      <c r="F38" s="261"/>
      <c r="G38" s="261"/>
      <c r="H38" s="261"/>
      <c r="I38" s="261"/>
      <c r="J38" s="261"/>
      <c r="K38" s="261"/>
      <c r="L38" s="261"/>
      <c r="M38" s="261"/>
      <c r="N38" s="261"/>
      <c r="O38" s="261"/>
      <c r="P38" s="261"/>
      <c r="Q38" s="261"/>
      <c r="R38" s="261"/>
      <c r="S38" s="261"/>
      <c r="T38" s="261"/>
      <c r="U38" s="261"/>
      <c r="V38" s="261"/>
      <c r="W38" s="261"/>
      <c r="X38" s="261"/>
      <c r="Y38" s="261"/>
      <c r="Z38" s="281">
        <v>44378</v>
      </c>
      <c r="AA38" s="264">
        <v>6.8277349830211873E-2</v>
      </c>
      <c r="AC38" s="281">
        <v>44378</v>
      </c>
      <c r="AD38" s="264">
        <v>8.08038726901944E-2</v>
      </c>
      <c r="AF38" s="281">
        <v>44378</v>
      </c>
      <c r="AG38" s="264">
        <v>7.2996350315848127E-2</v>
      </c>
    </row>
    <row r="39" spans="1:36" ht="15" customHeight="1" x14ac:dyDescent="0.25">
      <c r="A39" s="261"/>
      <c r="B39" s="261"/>
      <c r="C39" s="261"/>
      <c r="D39" s="261"/>
      <c r="E39" s="261"/>
      <c r="F39" s="261"/>
      <c r="G39" s="261"/>
      <c r="H39" s="261"/>
      <c r="I39" s="261"/>
      <c r="J39" s="261"/>
      <c r="K39" s="261"/>
      <c r="L39" s="261"/>
      <c r="M39" s="261"/>
      <c r="N39" s="261"/>
      <c r="O39" s="261"/>
      <c r="P39" s="261"/>
      <c r="Q39" s="261"/>
      <c r="R39" s="261"/>
      <c r="S39" s="261"/>
      <c r="T39" s="261"/>
      <c r="U39" s="261"/>
      <c r="V39" s="261"/>
      <c r="W39" s="261"/>
      <c r="X39" s="261"/>
      <c r="Y39" s="261"/>
      <c r="Z39" s="281">
        <v>44409</v>
      </c>
      <c r="AA39" s="264">
        <v>7.3581722612025266E-2</v>
      </c>
      <c r="AC39" s="281">
        <v>44409</v>
      </c>
      <c r="AD39" s="264">
        <v>7.8527995959128849E-2</v>
      </c>
      <c r="AF39" s="281">
        <v>44409</v>
      </c>
      <c r="AG39" s="264">
        <v>7.8639977385228974E-2</v>
      </c>
      <c r="AI39" s="263" t="s">
        <v>240</v>
      </c>
      <c r="AJ39" s="263">
        <v>2021</v>
      </c>
    </row>
    <row r="40" spans="1:36" ht="15" customHeight="1" x14ac:dyDescent="0.25">
      <c r="A40" s="261"/>
      <c r="B40" s="261"/>
      <c r="C40" s="261"/>
      <c r="D40" s="261"/>
      <c r="E40" s="261"/>
      <c r="F40" s="261"/>
      <c r="G40" s="261"/>
      <c r="H40" s="261"/>
      <c r="I40" s="261"/>
      <c r="J40" s="261"/>
      <c r="K40" s="261"/>
      <c r="L40" s="261"/>
      <c r="M40" s="261"/>
      <c r="N40" s="261"/>
      <c r="O40" s="261"/>
      <c r="P40" s="261"/>
      <c r="Q40" s="261"/>
      <c r="R40" s="261"/>
      <c r="S40" s="261"/>
      <c r="T40" s="261"/>
      <c r="U40" s="261"/>
      <c r="V40" s="261"/>
      <c r="W40" s="261"/>
      <c r="X40" s="261"/>
      <c r="Y40" s="261"/>
      <c r="Z40" s="281">
        <v>44440</v>
      </c>
      <c r="AA40" s="264">
        <v>7.5245212739847314E-2</v>
      </c>
      <c r="AC40" s="281">
        <v>44440</v>
      </c>
      <c r="AD40" s="264">
        <v>7.1150979713181212E-2</v>
      </c>
      <c r="AF40" s="281">
        <v>44440</v>
      </c>
      <c r="AG40" s="264">
        <v>8.127261172729433E-2</v>
      </c>
      <c r="AI40" s="263" t="s">
        <v>241</v>
      </c>
      <c r="AJ40" s="263">
        <v>2020</v>
      </c>
    </row>
    <row r="41" spans="1:36" ht="15" customHeight="1" x14ac:dyDescent="0.25">
      <c r="A41" s="261"/>
      <c r="B41" s="261"/>
      <c r="C41" s="261"/>
      <c r="D41" s="261"/>
      <c r="E41" s="261"/>
      <c r="F41" s="261"/>
      <c r="G41" s="261"/>
      <c r="H41" s="261"/>
      <c r="I41" s="261"/>
      <c r="J41" s="261"/>
      <c r="K41" s="261"/>
      <c r="L41" s="261"/>
      <c r="M41" s="261"/>
      <c r="N41" s="261"/>
      <c r="O41" s="261"/>
      <c r="P41" s="261"/>
      <c r="Q41" s="261"/>
      <c r="R41" s="261"/>
      <c r="S41" s="261"/>
      <c r="T41" s="261"/>
      <c r="U41" s="261"/>
      <c r="V41" s="261"/>
      <c r="W41" s="261"/>
      <c r="X41" s="261"/>
      <c r="Y41" s="261"/>
      <c r="Z41" s="281">
        <v>44470</v>
      </c>
      <c r="AA41" s="264">
        <v>7.4580264859136353E-2</v>
      </c>
      <c r="AC41" s="281">
        <v>44470</v>
      </c>
      <c r="AD41" s="264">
        <v>5.9588156124762294E-2</v>
      </c>
      <c r="AF41" s="281">
        <v>44470</v>
      </c>
      <c r="AG41" s="264">
        <v>7.6571233412972506E-2</v>
      </c>
    </row>
    <row r="42" spans="1:36" ht="15" customHeight="1" x14ac:dyDescent="0.25">
      <c r="A42" s="261"/>
      <c r="B42" s="261"/>
      <c r="C42" s="261"/>
      <c r="D42" s="261"/>
      <c r="E42" s="261"/>
      <c r="F42" s="261"/>
      <c r="G42" s="261"/>
      <c r="H42" s="261"/>
      <c r="I42" s="261"/>
      <c r="J42" s="261"/>
      <c r="K42" s="261"/>
      <c r="L42" s="261"/>
      <c r="M42" s="261"/>
      <c r="N42" s="261"/>
      <c r="O42" s="261"/>
      <c r="P42" s="261"/>
      <c r="Q42" s="261"/>
      <c r="R42" s="261"/>
      <c r="S42" s="261"/>
      <c r="T42" s="261"/>
      <c r="U42" s="261"/>
      <c r="V42" s="261"/>
      <c r="W42" s="261"/>
      <c r="X42" s="261"/>
      <c r="Y42" s="261"/>
      <c r="Z42" s="281">
        <v>44501</v>
      </c>
      <c r="AA42" s="264">
        <v>6.537393231964686E-2</v>
      </c>
      <c r="AC42" s="281">
        <v>44501</v>
      </c>
      <c r="AD42" s="264">
        <v>4.0020850607342881E-2</v>
      </c>
      <c r="AF42" s="281">
        <v>44501</v>
      </c>
      <c r="AG42" s="264">
        <v>6.6674097100036675E-2</v>
      </c>
    </row>
    <row r="43" spans="1:36" ht="15" customHeight="1" x14ac:dyDescent="0.25">
      <c r="A43" s="261"/>
      <c r="B43" s="261"/>
      <c r="C43" s="261"/>
      <c r="D43" s="261"/>
      <c r="E43" s="261"/>
      <c r="F43" s="261"/>
      <c r="G43" s="261"/>
      <c r="H43" s="261"/>
      <c r="I43" s="261"/>
      <c r="J43" s="261"/>
      <c r="K43" s="261"/>
      <c r="L43" s="261"/>
      <c r="M43" s="261"/>
      <c r="N43" s="261"/>
      <c r="O43" s="261"/>
      <c r="P43" s="261"/>
      <c r="Q43" s="261"/>
      <c r="R43" s="261"/>
      <c r="S43" s="261"/>
      <c r="T43" s="261"/>
      <c r="U43" s="261"/>
      <c r="V43" s="261"/>
      <c r="W43" s="261"/>
      <c r="X43" s="261"/>
      <c r="Y43" s="261"/>
      <c r="Z43" s="281">
        <v>44531</v>
      </c>
      <c r="AA43" s="264">
        <v>5.6370216489294196E-2</v>
      </c>
      <c r="AC43" s="281">
        <v>44531</v>
      </c>
      <c r="AD43" s="264">
        <v>2.2421777253976812E-2</v>
      </c>
      <c r="AF43" s="281">
        <v>44531</v>
      </c>
      <c r="AG43" s="264">
        <v>5.6038250010495713E-2</v>
      </c>
    </row>
    <row r="44" spans="1:36" ht="15" customHeight="1" x14ac:dyDescent="0.25">
      <c r="A44" s="261"/>
      <c r="B44" s="261"/>
      <c r="C44" s="261"/>
      <c r="D44" s="261"/>
      <c r="E44" s="261"/>
      <c r="F44" s="261"/>
      <c r="G44" s="261"/>
      <c r="H44" s="261"/>
      <c r="I44" s="261"/>
      <c r="J44" s="261"/>
      <c r="K44" s="261"/>
      <c r="L44" s="261"/>
      <c r="M44" s="261"/>
      <c r="N44" s="261"/>
      <c r="O44" s="261"/>
      <c r="P44" s="261"/>
      <c r="Q44" s="261"/>
      <c r="R44" s="261"/>
      <c r="S44" s="261"/>
      <c r="T44" s="261"/>
      <c r="U44" s="261"/>
      <c r="V44" s="261"/>
      <c r="W44" s="261"/>
      <c r="X44" s="261"/>
      <c r="Y44" s="261"/>
      <c r="Z44" s="281">
        <v>44562</v>
      </c>
      <c r="AA44" s="264">
        <v>5.6541730906002952E-2</v>
      </c>
      <c r="AC44" s="281">
        <v>44562</v>
      </c>
      <c r="AD44" s="264">
        <v>1.3965485222009164E-2</v>
      </c>
      <c r="AF44" s="281">
        <v>44562</v>
      </c>
      <c r="AG44" s="264">
        <v>5.1275982464107132E-2</v>
      </c>
    </row>
    <row r="45" spans="1:36" ht="15" customHeight="1" x14ac:dyDescent="0.25">
      <c r="A45" s="261"/>
      <c r="B45" s="261"/>
      <c r="C45" s="261"/>
      <c r="D45" s="261"/>
      <c r="E45" s="261"/>
      <c r="F45" s="261"/>
      <c r="G45" s="261"/>
      <c r="H45" s="261"/>
      <c r="I45" s="261"/>
      <c r="J45" s="261"/>
      <c r="K45" s="261"/>
      <c r="L45" s="261"/>
      <c r="M45" s="261"/>
      <c r="N45" s="261"/>
      <c r="O45" s="261"/>
      <c r="P45" s="261"/>
      <c r="Q45" s="261"/>
      <c r="R45" s="261"/>
      <c r="S45" s="261"/>
      <c r="T45" s="261"/>
      <c r="U45" s="261"/>
      <c r="V45" s="261"/>
      <c r="W45" s="261"/>
      <c r="X45" s="261"/>
      <c r="Y45" s="261"/>
      <c r="Z45" s="281">
        <v>44593</v>
      </c>
      <c r="AA45" s="264">
        <v>5.7677949004432211E-2</v>
      </c>
      <c r="AC45" s="281">
        <v>44593</v>
      </c>
      <c r="AD45" s="264">
        <v>8.7786489405812067E-3</v>
      </c>
      <c r="AF45" s="281">
        <v>44593</v>
      </c>
      <c r="AG45" s="264">
        <v>5.127725370591122E-2</v>
      </c>
    </row>
    <row r="46" spans="1:36" ht="15" customHeight="1" x14ac:dyDescent="0.25">
      <c r="A46" s="261"/>
      <c r="B46" s="261"/>
      <c r="C46" s="261"/>
      <c r="D46" s="261"/>
      <c r="E46" s="261"/>
      <c r="F46" s="261"/>
      <c r="G46" s="261"/>
      <c r="H46" s="261"/>
      <c r="I46" s="261"/>
      <c r="J46" s="261"/>
      <c r="K46" s="261"/>
      <c r="L46" s="261"/>
      <c r="M46" s="261"/>
      <c r="N46" s="261"/>
      <c r="O46" s="261"/>
      <c r="P46" s="261"/>
      <c r="Q46" s="261"/>
      <c r="R46" s="261"/>
      <c r="S46" s="261"/>
      <c r="T46" s="261"/>
      <c r="U46" s="261"/>
      <c r="V46" s="261"/>
      <c r="W46" s="261"/>
      <c r="X46" s="261"/>
      <c r="Y46" s="261"/>
      <c r="Z46" s="281">
        <v>44621</v>
      </c>
      <c r="AA46" s="264">
        <v>4.5523648250621565E-2</v>
      </c>
      <c r="AC46" s="281">
        <v>44621</v>
      </c>
      <c r="AD46" s="264">
        <v>-3.7863608876990895E-3</v>
      </c>
      <c r="AF46" s="281">
        <v>44621</v>
      </c>
      <c r="AG46" s="264">
        <v>3.7063786393869119E-2</v>
      </c>
    </row>
    <row r="47" spans="1:36" ht="15" customHeight="1" x14ac:dyDescent="0.25">
      <c r="A47" s="261"/>
      <c r="B47" s="261"/>
      <c r="C47" s="261"/>
      <c r="D47" s="261"/>
      <c r="E47" s="261"/>
      <c r="F47" s="261"/>
      <c r="G47" s="261"/>
      <c r="H47" s="261"/>
      <c r="I47" s="261"/>
      <c r="J47" s="261"/>
      <c r="K47" s="261"/>
      <c r="L47" s="261"/>
      <c r="M47" s="261"/>
      <c r="N47" s="261"/>
      <c r="O47" s="261"/>
      <c r="P47" s="261"/>
      <c r="Q47" s="261"/>
      <c r="R47" s="261"/>
      <c r="S47" s="261"/>
      <c r="T47" s="261"/>
      <c r="U47" s="261"/>
      <c r="V47" s="261"/>
      <c r="W47" s="261"/>
      <c r="X47" s="261"/>
      <c r="Y47" s="261"/>
      <c r="Z47" s="281">
        <v>44652</v>
      </c>
      <c r="AA47" s="264">
        <v>2.913249490708722E-2</v>
      </c>
      <c r="AC47" s="281">
        <v>44652</v>
      </c>
      <c r="AD47" s="264">
        <v>-1.6677794302476911E-2</v>
      </c>
      <c r="AF47" s="281">
        <v>44652</v>
      </c>
      <c r="AG47" s="264">
        <v>2.3455283267629311E-2</v>
      </c>
    </row>
    <row r="48" spans="1:36" ht="15" customHeight="1" x14ac:dyDescent="0.25">
      <c r="A48" s="261"/>
      <c r="B48" s="261"/>
      <c r="C48" s="261"/>
      <c r="D48" s="261"/>
      <c r="E48" s="261"/>
      <c r="F48" s="261"/>
      <c r="G48" s="261"/>
      <c r="H48" s="261"/>
      <c r="I48" s="261"/>
      <c r="J48" s="261"/>
      <c r="K48" s="261"/>
      <c r="L48" s="261"/>
      <c r="M48" s="261"/>
      <c r="N48" s="261"/>
      <c r="O48" s="261"/>
      <c r="P48" s="261"/>
      <c r="Q48" s="261"/>
      <c r="R48" s="261"/>
      <c r="S48" s="261"/>
      <c r="T48" s="261"/>
      <c r="U48" s="261"/>
      <c r="V48" s="261"/>
      <c r="W48" s="261"/>
      <c r="X48" s="261"/>
      <c r="Y48" s="261"/>
      <c r="Z48" s="281">
        <v>44682</v>
      </c>
      <c r="AA48" s="264">
        <v>2.4188659435443471E-2</v>
      </c>
      <c r="AC48" s="281">
        <v>44682</v>
      </c>
      <c r="AD48" s="264">
        <v>-1.904209853828874E-2</v>
      </c>
      <c r="AF48" s="281">
        <v>44682</v>
      </c>
      <c r="AG48" s="264">
        <v>2.1281096259066032E-2</v>
      </c>
    </row>
    <row r="49" spans="1:33" ht="15" customHeight="1" x14ac:dyDescent="0.25">
      <c r="A49" s="261"/>
      <c r="B49" s="261"/>
      <c r="C49" s="261"/>
      <c r="D49" s="261"/>
      <c r="E49" s="261"/>
      <c r="F49" s="261"/>
      <c r="G49" s="261"/>
      <c r="H49" s="261"/>
      <c r="I49" s="261"/>
      <c r="J49" s="261"/>
      <c r="K49" s="261"/>
      <c r="L49" s="261"/>
      <c r="M49" s="261"/>
      <c r="N49" s="261"/>
      <c r="O49" s="261"/>
      <c r="P49" s="261"/>
      <c r="Q49" s="261"/>
      <c r="R49" s="261"/>
      <c r="S49" s="261"/>
      <c r="T49" s="261"/>
      <c r="U49" s="261"/>
      <c r="V49" s="261"/>
      <c r="W49" s="261"/>
      <c r="X49" s="261"/>
      <c r="Y49" s="261"/>
      <c r="Z49" s="281">
        <v>44714</v>
      </c>
      <c r="AA49" s="264">
        <v>1.5228245141246361E-2</v>
      </c>
      <c r="AC49" s="281">
        <v>44714</v>
      </c>
      <c r="AD49" s="264">
        <v>-2.8462136215130586E-2</v>
      </c>
      <c r="AF49" s="281">
        <v>44714</v>
      </c>
      <c r="AG49" s="264">
        <v>9.0246756242657964E-3</v>
      </c>
    </row>
    <row r="50" spans="1:33" ht="15" customHeight="1" x14ac:dyDescent="0.25">
      <c r="A50" s="261"/>
      <c r="B50" s="261"/>
      <c r="C50" s="261"/>
      <c r="D50" s="261"/>
      <c r="E50" s="261"/>
      <c r="F50" s="261"/>
      <c r="G50" s="261"/>
      <c r="H50" s="261"/>
      <c r="I50" s="261"/>
      <c r="J50" s="261"/>
      <c r="K50" s="261"/>
      <c r="L50" s="261"/>
      <c r="M50" s="261"/>
      <c r="N50" s="261"/>
      <c r="O50" s="261"/>
      <c r="P50" s="261"/>
      <c r="Q50" s="261"/>
      <c r="R50" s="261"/>
      <c r="S50" s="261"/>
      <c r="T50" s="261"/>
      <c r="U50" s="261"/>
      <c r="V50" s="261"/>
      <c r="W50" s="261"/>
      <c r="X50" s="261"/>
      <c r="Y50" s="261"/>
      <c r="Z50" s="281">
        <v>44746</v>
      </c>
      <c r="AA50" s="264">
        <v>9.7482854527903839E-3</v>
      </c>
      <c r="AC50" s="281">
        <v>44746</v>
      </c>
      <c r="AD50" s="264">
        <v>-3.4877221187902305E-2</v>
      </c>
      <c r="AF50" s="281">
        <v>44746</v>
      </c>
      <c r="AG50" s="264">
        <v>-1.4106472028349514E-3</v>
      </c>
    </row>
    <row r="51" spans="1:33" ht="15" customHeight="1" x14ac:dyDescent="0.25">
      <c r="A51" s="261"/>
      <c r="B51" s="261"/>
      <c r="C51" s="261"/>
      <c r="D51" s="261"/>
      <c r="E51" s="261"/>
      <c r="F51" s="261"/>
      <c r="G51" s="261"/>
      <c r="H51" s="261"/>
      <c r="I51" s="261"/>
      <c r="J51" s="261"/>
      <c r="K51" s="261"/>
      <c r="L51" s="261"/>
      <c r="M51" s="261"/>
      <c r="N51" s="261"/>
      <c r="O51" s="261"/>
      <c r="P51" s="261"/>
      <c r="Q51" s="261"/>
      <c r="R51" s="261"/>
      <c r="S51" s="261"/>
      <c r="T51" s="261"/>
      <c r="U51" s="261"/>
      <c r="V51" s="261"/>
      <c r="W51" s="261"/>
      <c r="X51" s="261"/>
      <c r="Y51" s="261"/>
      <c r="Z51" s="282"/>
      <c r="AC51" s="282"/>
      <c r="AF51" s="282"/>
    </row>
    <row r="52" spans="1:33" ht="15" customHeight="1" x14ac:dyDescent="0.25">
      <c r="A52" s="261"/>
      <c r="B52" s="261"/>
      <c r="C52" s="261"/>
      <c r="D52" s="261"/>
      <c r="E52" s="261"/>
      <c r="F52" s="261"/>
      <c r="G52" s="261"/>
      <c r="H52" s="261"/>
      <c r="I52" s="261"/>
      <c r="J52" s="261"/>
      <c r="K52" s="261"/>
      <c r="L52" s="261"/>
      <c r="M52" s="261"/>
      <c r="N52" s="261"/>
      <c r="O52" s="261"/>
      <c r="P52" s="261"/>
      <c r="Q52" s="261"/>
      <c r="R52" s="261"/>
      <c r="S52" s="261"/>
      <c r="T52" s="261"/>
      <c r="U52" s="261"/>
      <c r="V52" s="261"/>
      <c r="W52" s="261"/>
      <c r="X52" s="261"/>
      <c r="Y52" s="261"/>
      <c r="Z52" s="282"/>
      <c r="AF52" s="282"/>
    </row>
    <row r="53" spans="1:33" ht="15" customHeight="1" x14ac:dyDescent="0.25">
      <c r="A53" s="261"/>
      <c r="B53" s="261"/>
      <c r="C53" s="261"/>
      <c r="D53" s="261"/>
      <c r="E53" s="261"/>
      <c r="F53" s="261"/>
      <c r="G53" s="261"/>
      <c r="H53" s="261"/>
      <c r="I53" s="261"/>
      <c r="J53" s="261"/>
      <c r="K53" s="261"/>
      <c r="L53" s="261"/>
      <c r="M53" s="261"/>
      <c r="N53" s="261"/>
      <c r="O53" s="261"/>
      <c r="P53" s="261"/>
      <c r="Q53" s="261"/>
      <c r="R53" s="261"/>
      <c r="S53" s="261"/>
      <c r="T53" s="261"/>
      <c r="U53" s="261"/>
      <c r="V53" s="261"/>
      <c r="W53" s="261"/>
      <c r="X53" s="261"/>
      <c r="Y53" s="261"/>
      <c r="Z53" s="282"/>
      <c r="AF53" s="282"/>
    </row>
    <row r="54" spans="1:33" ht="15" customHeight="1" x14ac:dyDescent="0.25">
      <c r="A54" s="261"/>
      <c r="B54" s="261"/>
      <c r="C54" s="261"/>
      <c r="D54" s="261"/>
      <c r="E54" s="261"/>
      <c r="F54" s="261"/>
      <c r="G54" s="261"/>
      <c r="H54" s="261"/>
      <c r="I54" s="261"/>
      <c r="J54" s="261"/>
      <c r="K54" s="261"/>
      <c r="L54" s="261"/>
      <c r="M54" s="261"/>
      <c r="N54" s="261"/>
      <c r="O54" s="261"/>
      <c r="P54" s="261"/>
      <c r="Q54" s="261"/>
      <c r="R54" s="261"/>
      <c r="S54" s="261"/>
      <c r="T54" s="261"/>
      <c r="U54" s="261"/>
      <c r="V54" s="261"/>
      <c r="W54" s="261"/>
      <c r="X54" s="261"/>
      <c r="Y54" s="261"/>
      <c r="AF54" s="282"/>
    </row>
    <row r="55" spans="1:33" ht="15" customHeight="1" x14ac:dyDescent="0.25">
      <c r="A55" s="261"/>
      <c r="B55" s="261"/>
      <c r="C55" s="261"/>
      <c r="D55" s="261"/>
      <c r="E55" s="261"/>
      <c r="F55" s="261"/>
      <c r="G55" s="261"/>
      <c r="H55" s="261"/>
      <c r="I55" s="261"/>
      <c r="J55" s="261"/>
      <c r="K55" s="261"/>
      <c r="L55" s="261"/>
      <c r="M55" s="261"/>
      <c r="N55" s="261"/>
      <c r="O55" s="261"/>
      <c r="P55" s="261"/>
      <c r="Q55" s="261"/>
      <c r="R55" s="261"/>
      <c r="S55" s="261"/>
      <c r="T55" s="261"/>
      <c r="U55" s="261"/>
      <c r="V55" s="261"/>
      <c r="W55" s="261"/>
      <c r="X55" s="261"/>
      <c r="Y55" s="261"/>
    </row>
    <row r="56" spans="1:33" ht="15" customHeight="1" x14ac:dyDescent="0.25">
      <c r="A56" s="261"/>
      <c r="B56" s="261"/>
      <c r="C56" s="261"/>
      <c r="D56" s="261"/>
      <c r="E56" s="261"/>
      <c r="F56" s="261"/>
      <c r="G56" s="261"/>
      <c r="H56" s="261"/>
      <c r="I56" s="261"/>
      <c r="J56" s="261"/>
      <c r="K56" s="261"/>
      <c r="L56" s="261"/>
      <c r="M56" s="261"/>
      <c r="N56" s="261"/>
      <c r="O56" s="261"/>
      <c r="P56" s="261"/>
      <c r="Q56" s="261"/>
      <c r="R56" s="261"/>
      <c r="S56" s="261"/>
      <c r="T56" s="261"/>
      <c r="U56" s="261"/>
      <c r="V56" s="261"/>
      <c r="W56" s="261"/>
      <c r="X56" s="261"/>
      <c r="Y56" s="261"/>
    </row>
    <row r="57" spans="1:33" ht="15" customHeight="1" x14ac:dyDescent="0.25">
      <c r="A57" s="261"/>
      <c r="B57" s="261"/>
      <c r="C57" s="261"/>
      <c r="D57" s="261"/>
      <c r="E57" s="261"/>
      <c r="F57" s="261"/>
      <c r="G57" s="261"/>
      <c r="H57" s="261"/>
      <c r="I57" s="261"/>
      <c r="J57" s="261"/>
      <c r="K57" s="261"/>
      <c r="L57" s="261"/>
      <c r="M57" s="261"/>
      <c r="N57" s="261"/>
      <c r="O57" s="261"/>
      <c r="P57" s="261"/>
      <c r="Q57" s="261"/>
      <c r="R57" s="261"/>
      <c r="S57" s="261"/>
      <c r="T57" s="261"/>
      <c r="U57" s="261"/>
      <c r="V57" s="261"/>
      <c r="W57" s="261"/>
      <c r="X57" s="261"/>
      <c r="Y57" s="261"/>
    </row>
    <row r="58" spans="1:33" ht="15" customHeight="1" x14ac:dyDescent="0.25">
      <c r="A58" s="261"/>
      <c r="B58" s="261"/>
      <c r="C58" s="261"/>
      <c r="D58" s="261"/>
      <c r="E58" s="261"/>
      <c r="F58" s="261"/>
      <c r="G58" s="261"/>
      <c r="H58" s="261"/>
      <c r="I58" s="261"/>
      <c r="J58" s="261"/>
      <c r="K58" s="261"/>
      <c r="L58" s="261"/>
      <c r="M58" s="261"/>
      <c r="N58" s="261"/>
      <c r="O58" s="261"/>
      <c r="P58" s="261"/>
      <c r="Q58" s="261"/>
      <c r="R58" s="261"/>
      <c r="S58" s="261"/>
      <c r="T58" s="261"/>
      <c r="U58" s="261"/>
      <c r="V58" s="261"/>
      <c r="W58" s="261"/>
      <c r="X58" s="261"/>
      <c r="Y58" s="261"/>
    </row>
  </sheetData>
  <mergeCells count="1">
    <mergeCell ref="I2:S2"/>
  </mergeCells>
  <pageMargins left="0.63" right="0.25" top="0.47" bottom="0.19" header="0.3" footer="0.15"/>
  <pageSetup paperSize="9" scale="54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json>
  <seTables>
{
  "Settings": [],
  "tables": []
}
</seTables>
</json>
</file>

<file path=customXml/item2.xml><?xml version="1.0" encoding="utf-8"?>
<json>
  <seSettings>
{
  "Settings": [
    {
      "Key": "seAutoReconnect",
      "Value": "true"
    }
  ]
}
</seSettings>
</json>
</file>

<file path=customXml/itemProps1.xml><?xml version="1.0" encoding="utf-8"?>
<ds:datastoreItem xmlns:ds="http://schemas.openxmlformats.org/officeDocument/2006/customXml" ds:itemID="{1DF40704-024A-4A26-9DC1-3207D90A6339}">
  <ds:schemaRefs/>
</ds:datastoreItem>
</file>

<file path=customXml/itemProps2.xml><?xml version="1.0" encoding="utf-8"?>
<ds:datastoreItem xmlns:ds="http://schemas.openxmlformats.org/officeDocument/2006/customXml" ds:itemID="{635FB22F-BDB4-4FD1-AFF0-CD2A6598EAE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45</vt:i4>
      </vt:variant>
      <vt:variant>
        <vt:lpstr>Rangos con nombre</vt:lpstr>
      </vt:variant>
      <vt:variant>
        <vt:i4>44</vt:i4>
      </vt:variant>
    </vt:vector>
  </HeadingPairs>
  <TitlesOfParts>
    <vt:vector size="89" baseType="lpstr">
      <vt:lpstr>Portada</vt:lpstr>
      <vt:lpstr>Cálculo</vt:lpstr>
      <vt:lpstr>Resumen general</vt:lpstr>
      <vt:lpstr>Resumen naturalezas3</vt:lpstr>
      <vt:lpstr>Resumen naturalezas</vt:lpstr>
      <vt:lpstr>Total tráfico</vt:lpstr>
      <vt:lpstr>Total presentación</vt:lpstr>
      <vt:lpstr>Líquidos</vt:lpstr>
      <vt:lpstr>Sólidos</vt:lpstr>
      <vt:lpstr>Mercancía general</vt:lpstr>
      <vt:lpstr>Mercancías contenedores</vt:lpstr>
      <vt:lpstr>Pesca</vt:lpstr>
      <vt:lpstr>Avituallamiento</vt:lpstr>
      <vt:lpstr>Avi. combustibles</vt:lpstr>
      <vt:lpstr>Tráfico interior</vt:lpstr>
      <vt:lpstr>Mercancías tránsito</vt:lpstr>
      <vt:lpstr>Mercan. contene. tránsito</vt:lpstr>
      <vt:lpstr>Ro-Ro</vt:lpstr>
      <vt:lpstr>Ro-Ro UTIS</vt:lpstr>
      <vt:lpstr>TEUS</vt:lpstr>
      <vt:lpstr>TEUS tránsito</vt:lpstr>
      <vt:lpstr>TEUS nacional</vt:lpstr>
      <vt:lpstr>TEUS exterior</vt:lpstr>
      <vt:lpstr>Buques número</vt:lpstr>
      <vt:lpstr>Buques GT</vt:lpstr>
      <vt:lpstr>Cruceros</vt:lpstr>
      <vt:lpstr>Pasajeros total</vt:lpstr>
      <vt:lpstr>Pasajeros regulares</vt:lpstr>
      <vt:lpstr>Pasajeros crucero</vt:lpstr>
      <vt:lpstr>Automóviles régimen pasaje</vt:lpstr>
      <vt:lpstr>Automóviles régimen mercancía</vt:lpstr>
      <vt:lpstr>Portada (2)</vt:lpstr>
      <vt:lpstr>Import total</vt:lpstr>
      <vt:lpstr>Import GL</vt:lpstr>
      <vt:lpstr>Import GS</vt:lpstr>
      <vt:lpstr>Import MG</vt:lpstr>
      <vt:lpstr>Export total</vt:lpstr>
      <vt:lpstr>Export GL</vt:lpstr>
      <vt:lpstr>Export GS</vt:lpstr>
      <vt:lpstr>Export MG</vt:lpstr>
      <vt:lpstr>Portada (3)</vt:lpstr>
      <vt:lpstr>Evolución Mensual (t)</vt:lpstr>
      <vt:lpstr>Evolución Mensual %</vt:lpstr>
      <vt:lpstr>Evolución Interanual (t)</vt:lpstr>
      <vt:lpstr>Evolución Interanual %</vt:lpstr>
      <vt:lpstr>'Automóviles régimen mercancía'!Área_de_impresión</vt:lpstr>
      <vt:lpstr>'Automóviles régimen pasaje'!Área_de_impresión</vt:lpstr>
      <vt:lpstr>'Avi. combustibles'!Área_de_impresión</vt:lpstr>
      <vt:lpstr>Avituallamiento!Área_de_impresión</vt:lpstr>
      <vt:lpstr>'Buques GT'!Área_de_impresión</vt:lpstr>
      <vt:lpstr>'Buques número'!Área_de_impresión</vt:lpstr>
      <vt:lpstr>Cruceros!Área_de_impresión</vt:lpstr>
      <vt:lpstr>'Evolución Interanual %'!Área_de_impresión</vt:lpstr>
      <vt:lpstr>'Evolución Interanual (t)'!Área_de_impresión</vt:lpstr>
      <vt:lpstr>'Evolución Mensual %'!Área_de_impresión</vt:lpstr>
      <vt:lpstr>'Evolución Mensual (t)'!Área_de_impresión</vt:lpstr>
      <vt:lpstr>'Export GL'!Área_de_impresión</vt:lpstr>
      <vt:lpstr>'Export GS'!Área_de_impresión</vt:lpstr>
      <vt:lpstr>'Export MG'!Área_de_impresión</vt:lpstr>
      <vt:lpstr>'Export total'!Área_de_impresión</vt:lpstr>
      <vt:lpstr>'Import GL'!Área_de_impresión</vt:lpstr>
      <vt:lpstr>'Import GS'!Área_de_impresión</vt:lpstr>
      <vt:lpstr>'Import MG'!Área_de_impresión</vt:lpstr>
      <vt:lpstr>'Import total'!Área_de_impresión</vt:lpstr>
      <vt:lpstr>Líquidos!Área_de_impresión</vt:lpstr>
      <vt:lpstr>'Mercan. contene. tránsito'!Área_de_impresión</vt:lpstr>
      <vt:lpstr>'Mercancía general'!Área_de_impresión</vt:lpstr>
      <vt:lpstr>'Mercancías contenedores'!Área_de_impresión</vt:lpstr>
      <vt:lpstr>'Mercancías tránsito'!Área_de_impresión</vt:lpstr>
      <vt:lpstr>'Pasajeros crucero'!Área_de_impresión</vt:lpstr>
      <vt:lpstr>'Pasajeros regulares'!Área_de_impresión</vt:lpstr>
      <vt:lpstr>'Pasajeros total'!Área_de_impresión</vt:lpstr>
      <vt:lpstr>Pesca!Área_de_impresión</vt:lpstr>
      <vt:lpstr>Portada!Área_de_impresión</vt:lpstr>
      <vt:lpstr>'Portada (2)'!Área_de_impresión</vt:lpstr>
      <vt:lpstr>'Portada (3)'!Área_de_impresión</vt:lpstr>
      <vt:lpstr>'Resumen general'!Área_de_impresión</vt:lpstr>
      <vt:lpstr>'Resumen naturalezas'!Área_de_impresión</vt:lpstr>
      <vt:lpstr>'Resumen naturalezas3'!Área_de_impresión</vt:lpstr>
      <vt:lpstr>'Ro-Ro'!Área_de_impresión</vt:lpstr>
      <vt:lpstr>'Ro-Ro UTIS'!Área_de_impresión</vt:lpstr>
      <vt:lpstr>Sólidos!Área_de_impresión</vt:lpstr>
      <vt:lpstr>TEUS!Área_de_impresión</vt:lpstr>
      <vt:lpstr>'TEUS exterior'!Área_de_impresión</vt:lpstr>
      <vt:lpstr>'TEUS nacional'!Área_de_impresión</vt:lpstr>
      <vt:lpstr>'TEUS tránsito'!Área_de_impresión</vt:lpstr>
      <vt:lpstr>'Total presentación'!Área_de_impresión</vt:lpstr>
      <vt:lpstr>'Total tráfico'!Área_de_impresión</vt:lpstr>
      <vt:lpstr>'Tráfico interior'!Área_de_impresión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Oscar Souto Pascual</cp:lastModifiedBy>
  <dcterms:created xsi:type="dcterms:W3CDTF">2014-04-30T10:51:23Z</dcterms:created>
  <dcterms:modified xsi:type="dcterms:W3CDTF">2025-01-30T16:19:00Z</dcterms:modified>
  <cp:category/>
</cp:coreProperties>
</file>