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9.xml" ContentType="application/vnd.openxmlformats-officedocument.themeOverrid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10.xml" ContentType="application/vnd.openxmlformats-officedocument.themeOverrid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1.xml" ContentType="application/vnd.openxmlformats-officedocument.themeOverrid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2.xml" ContentType="application/vnd.openxmlformats-officedocument.themeOverrid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13.xml" ContentType="application/vnd.openxmlformats-officedocument.themeOverrid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14.xml" ContentType="application/vnd.openxmlformats-officedocument.themeOverrid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5.xml" ContentType="application/vnd.openxmlformats-officedocument.themeOverrid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6.xml" ContentType="application/vnd.openxmlformats-officedocument.themeOverrid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7.xml" ContentType="application/vnd.openxmlformats-officedocument.themeOverrid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8.xml" ContentType="application/vnd.openxmlformats-officedocument.themeOverrid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9.xml" ContentType="application/vnd.openxmlformats-officedocument.themeOverrid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20.xml" ContentType="application/vnd.openxmlformats-officedocument.themeOverride+xml"/>
  <Override PartName="/xl/drawings/drawing25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21.xml" ContentType="application/vnd.openxmlformats-officedocument.themeOverride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22.xml" ContentType="application/vnd.openxmlformats-officedocument.themeOverride+xml"/>
  <Override PartName="/xl/drawings/drawing27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23.xml" ContentType="application/vnd.openxmlformats-officedocument.themeOverride+xml"/>
  <Override PartName="/xl/drawings/drawing28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24.xml" ContentType="application/vnd.openxmlformats-officedocument.themeOverride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25.xml" ContentType="application/vnd.openxmlformats-officedocument.themeOverride+xml"/>
  <Override PartName="/xl/drawings/drawing30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26.xml" ContentType="application/vnd.openxmlformats-officedocument.themeOverride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27.xml" ContentType="application/vnd.openxmlformats-officedocument.drawingml.chart+xml"/>
  <Override PartName="/xl/drawings/drawing33.xml" ContentType="application/vnd.openxmlformats-officedocument.drawing+xml"/>
  <Override PartName="/xl/charts/chart28.xml" ContentType="application/vnd.openxmlformats-officedocument.drawingml.chart+xml"/>
  <Override PartName="/xl/drawings/drawing34.xml" ContentType="application/vnd.openxmlformats-officedocument.drawing+xml"/>
  <Override PartName="/xl/charts/chart29.xml" ContentType="application/vnd.openxmlformats-officedocument.drawingml.chart+xml"/>
  <Override PartName="/xl/theme/themeOverride27.xml" ContentType="application/vnd.openxmlformats-officedocument.themeOverride+xml"/>
  <Override PartName="/xl/drawings/drawing35.xml" ContentType="application/vnd.openxmlformats-officedocument.drawing+xml"/>
  <Override PartName="/xl/charts/chart30.xml" ContentType="application/vnd.openxmlformats-officedocument.drawingml.chart+xml"/>
  <Override PartName="/xl/theme/themeOverride28.xml" ContentType="application/vnd.openxmlformats-officedocument.themeOverride+xml"/>
  <Override PartName="/xl/drawings/drawing36.xml" ContentType="application/vnd.openxmlformats-officedocument.drawing+xml"/>
  <Override PartName="/xl/charts/chart31.xml" ContentType="application/vnd.openxmlformats-officedocument.drawingml.chart+xml"/>
  <Override PartName="/xl/theme/themeOverride29.xml" ContentType="application/vnd.openxmlformats-officedocument.themeOverride+xml"/>
  <Override PartName="/xl/drawings/drawing37.xml" ContentType="application/vnd.openxmlformats-officedocument.drawing+xml"/>
  <Override PartName="/xl/charts/chart32.xml" ContentType="application/vnd.openxmlformats-officedocument.drawingml.chart+xml"/>
  <Override PartName="/xl/theme/themeOverride30.xml" ContentType="application/vnd.openxmlformats-officedocument.themeOverride+xml"/>
  <Override PartName="/xl/drawings/drawing38.xml" ContentType="application/vnd.openxmlformats-officedocument.drawing+xml"/>
  <Override PartName="/xl/charts/chart33.xml" ContentType="application/vnd.openxmlformats-officedocument.drawingml.chart+xml"/>
  <Override PartName="/xl/theme/themeOverride31.xml" ContentType="application/vnd.openxmlformats-officedocument.themeOverride+xml"/>
  <Override PartName="/xl/drawings/drawing39.xml" ContentType="application/vnd.openxmlformats-officedocument.drawing+xml"/>
  <Override PartName="/xl/charts/chart34.xml" ContentType="application/vnd.openxmlformats-officedocument.drawingml.chart+xml"/>
  <Override PartName="/xl/theme/themeOverride32.xml" ContentType="application/vnd.openxmlformats-officedocument.themeOverride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42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drawings/drawing43.xml" ContentType="application/vnd.openxmlformats-officedocument.drawing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44.xml" ContentType="application/vnd.openxmlformats-officedocument.drawing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682EADB9-6B70-4B45-8D48-E903F08C46FB}" xr6:coauthVersionLast="47" xr6:coauthVersionMax="47" xr10:uidLastSave="{00000000-0000-0000-0000-000000000000}"/>
  <bookViews>
    <workbookView xWindow="-120" yWindow="-120" windowWidth="29040" windowHeight="17520" tabRatio="863" xr2:uid="{00000000-000D-0000-FFFF-FFFF00000000}"/>
  </bookViews>
  <sheets>
    <sheet name="Portada" sheetId="41" r:id="rId1"/>
    <sheet name="Cálculo" sheetId="37" state="hidden" r:id="rId2"/>
    <sheet name="Resumen general" sheetId="6" r:id="rId3"/>
    <sheet name="Resumen naturalezas3" sheetId="39" state="hidden" r:id="rId4"/>
    <sheet name="Resumen naturalezas" sheetId="40" r:id="rId5"/>
    <sheet name="Total tráfico" sheetId="7" r:id="rId6"/>
    <sheet name="Total presentación" sheetId="9" r:id="rId7"/>
    <sheet name="Líquidos" sheetId="10" r:id="rId8"/>
    <sheet name="Sólidos" sheetId="11" r:id="rId9"/>
    <sheet name="Mercancía general" sheetId="12" r:id="rId10"/>
    <sheet name="Mercancías contenedores" sheetId="13" r:id="rId11"/>
    <sheet name="Pesca" sheetId="14" r:id="rId12"/>
    <sheet name="Avituallamiento" sheetId="15" r:id="rId13"/>
    <sheet name="Avi. combustibles" sheetId="16" r:id="rId14"/>
    <sheet name="Tráfico interior" sheetId="17" r:id="rId15"/>
    <sheet name="Mercancías tránsito" sheetId="18" r:id="rId16"/>
    <sheet name="Mercan. contene. tránsito" sheetId="19" r:id="rId17"/>
    <sheet name="Ro-Ro" sheetId="20" r:id="rId18"/>
    <sheet name="Ro-Ro UTIS" sheetId="21" r:id="rId19"/>
    <sheet name="TEUS" sheetId="22" r:id="rId20"/>
    <sheet name="TEUS tránsito" sheetId="24" r:id="rId21"/>
    <sheet name="TEUS nacional" sheetId="25" r:id="rId22"/>
    <sheet name="TEUS exterior" sheetId="26" r:id="rId23"/>
    <sheet name="Buques número" sheetId="32" r:id="rId24"/>
    <sheet name="Buques GT" sheetId="33" r:id="rId25"/>
    <sheet name="Cruceros" sheetId="34" r:id="rId26"/>
    <sheet name="Pasajeros total" sheetId="28" r:id="rId27"/>
    <sheet name="Pasajeros regulares" sheetId="38" r:id="rId28"/>
    <sheet name="Pasajeros crucero" sheetId="29" r:id="rId29"/>
    <sheet name="Automóviles régimen pasaje" sheetId="30" r:id="rId30"/>
    <sheet name="Automóviles régimen mercancía" sheetId="31" r:id="rId31"/>
    <sheet name="Portada (2)" sheetId="42" r:id="rId32"/>
    <sheet name="Import total" sheetId="43" r:id="rId33"/>
    <sheet name="Import GL" sheetId="44" r:id="rId34"/>
    <sheet name="Import GS" sheetId="45" r:id="rId35"/>
    <sheet name="Import MG" sheetId="46" r:id="rId36"/>
    <sheet name="Export total" sheetId="47" r:id="rId37"/>
    <sheet name="Export GL" sheetId="48" r:id="rId38"/>
    <sheet name="Export GS" sheetId="49" r:id="rId39"/>
    <sheet name="Export MG" sheetId="50" r:id="rId40"/>
    <sheet name="Portada (3)" sheetId="51" r:id="rId41"/>
    <sheet name="Evolución Mensual (t)" sheetId="52" r:id="rId42"/>
    <sheet name="Evolución Mensual %" sheetId="53" r:id="rId43"/>
    <sheet name="Evolución Interanual (t)" sheetId="54" r:id="rId44"/>
    <sheet name="Evolución Interanual %" sheetId="55" r:id="rId45"/>
  </sheets>
  <definedNames>
    <definedName name="_xlnm.Print_Area" localSheetId="30">'Automóviles régimen mercancía'!$A$1:$N$36</definedName>
    <definedName name="_xlnm.Print_Area" localSheetId="29">'Automóviles régimen pasaje'!$A$1:$N$36</definedName>
    <definedName name="_xlnm.Print_Area" localSheetId="13">'Avi. combustibles'!$A$1:$N$36</definedName>
    <definedName name="_xlnm.Print_Area" localSheetId="12">Avituallamiento!$A$1:$N$36</definedName>
    <definedName name="_xlnm.Print_Area" localSheetId="24">'Buques GT'!$A$1:$N$36</definedName>
    <definedName name="_xlnm.Print_Area" localSheetId="23">'Buques número'!$A$1:$N$36</definedName>
    <definedName name="_xlnm.Print_Area" localSheetId="25">Cruceros!$A$1:$N$36</definedName>
    <definedName name="_xlnm.Print_Area" localSheetId="44">'Evolución Interanual %'!$A$1:$X$59</definedName>
    <definedName name="_xlnm.Print_Area" localSheetId="43">'Evolución Interanual (t)'!$A$1:$X$58</definedName>
    <definedName name="_xlnm.Print_Area" localSheetId="42">'Evolución Mensual %'!$A$1:$X$58</definedName>
    <definedName name="_xlnm.Print_Area" localSheetId="41">'Evolución Mensual (t)'!$A$1:$X$58</definedName>
    <definedName name="_xlnm.Print_Area" localSheetId="37">'Export GL'!$A$1:$N$36</definedName>
    <definedName name="_xlnm.Print_Area" localSheetId="38">'Export GS'!$A$1:$N$36</definedName>
    <definedName name="_xlnm.Print_Area" localSheetId="39">'Export MG'!$A$1:$N$36</definedName>
    <definedName name="_xlnm.Print_Area" localSheetId="36">'Export total'!$A$1:$N$36</definedName>
    <definedName name="_xlnm.Print_Area" localSheetId="33">'Import GL'!$A$1:$N$36</definedName>
    <definedName name="_xlnm.Print_Area" localSheetId="34">'Import GS'!$A$1:$N$36</definedName>
    <definedName name="_xlnm.Print_Area" localSheetId="35">'Import MG'!$A$1:$N$36</definedName>
    <definedName name="_xlnm.Print_Area" localSheetId="32">'Import total'!$A$1:$N$36</definedName>
    <definedName name="_xlnm.Print_Area" localSheetId="7">Líquidos!$A$1:$N$36</definedName>
    <definedName name="_xlnm.Print_Area" localSheetId="16">'Mercan. contene. tránsito'!$A$1:$N$36</definedName>
    <definedName name="_xlnm.Print_Area" localSheetId="9">'Mercancía general'!$A$1:$N$36</definedName>
    <definedName name="_xlnm.Print_Area" localSheetId="10">'Mercancías contenedores'!$A$1:$N$36</definedName>
    <definedName name="_xlnm.Print_Area" localSheetId="15">'Mercancías tránsito'!$A$1:$N$36</definedName>
    <definedName name="_xlnm.Print_Area" localSheetId="28">'Pasajeros crucero'!$A$1:$N$36</definedName>
    <definedName name="_xlnm.Print_Area" localSheetId="27">'Pasajeros regulares'!$A$1:$N$36</definedName>
    <definedName name="_xlnm.Print_Area" localSheetId="26">'Pasajeros total'!$A$1:$N$36</definedName>
    <definedName name="_xlnm.Print_Area" localSheetId="11">Pesca!$A$1:$N$36</definedName>
    <definedName name="_xlnm.Print_Area" localSheetId="0">Portada!$A$1:$K$47</definedName>
    <definedName name="_xlnm.Print_Area" localSheetId="31">'Portada (2)'!$A$1:$K$47</definedName>
    <definedName name="_xlnm.Print_Area" localSheetId="40">'Portada (3)'!$A$1:$K$47</definedName>
    <definedName name="_xlnm.Print_Area" localSheetId="2">'Resumen general'!$A$1:$I$36</definedName>
    <definedName name="_xlnm.Print_Area" localSheetId="4">'Resumen naturalezas'!$A$1:$N$49</definedName>
    <definedName name="_xlnm.Print_Area" localSheetId="3">'Resumen naturalezas3'!$A$1:$N$50</definedName>
    <definedName name="_xlnm.Print_Area" localSheetId="17">'Ro-Ro'!$A$1:$N$36</definedName>
    <definedName name="_xlnm.Print_Area" localSheetId="18">'Ro-Ro UTIS'!$A$1:$N$36</definedName>
    <definedName name="_xlnm.Print_Area" localSheetId="8">Sólidos!$A$1:$N$36</definedName>
    <definedName name="_xlnm.Print_Area" localSheetId="19">TEUS!$A$1:$N$36</definedName>
    <definedName name="_xlnm.Print_Area" localSheetId="22">'TEUS exterior'!$A$1:$N$36</definedName>
    <definedName name="_xlnm.Print_Area" localSheetId="21">'TEUS nacional'!$A$1:$N$36</definedName>
    <definedName name="_xlnm.Print_Area" localSheetId="20">'TEUS tránsito'!$A$1:$N$36</definedName>
    <definedName name="_xlnm.Print_Area" localSheetId="6">'Total presentación'!$A$1:$N$36</definedName>
    <definedName name="_xlnm.Print_Area" localSheetId="5">'Total tráfico'!$A$1:$N$36</definedName>
    <definedName name="_xlnm.Print_Area" localSheetId="14">'Tráfico interior'!$A$1:$N$36</definedName>
    <definedName name="CABECERA">#REF!</definedName>
    <definedName name="CONCEPTO">#REF!</definedName>
    <definedName name="LblRes00_Acum">#REF!</definedName>
    <definedName name="LblRes00_Mes">#REF!</definedName>
    <definedName name="LblRes00_Var">#REF!</definedName>
    <definedName name="LblRes01_1_Acum">#REF!</definedName>
    <definedName name="LblRes01_1_Mes">#REF!</definedName>
    <definedName name="LblRes01_Acum">#REF!</definedName>
    <definedName name="LblRes01_Mes">#REF!</definedName>
    <definedName name="LblRes02_Acum">#REF!</definedName>
    <definedName name="LblRes02_Mes">#REF!</definedName>
    <definedName name="LblRes03_Acum">#REF!</definedName>
    <definedName name="LblRes03_Mes">#REF!</definedName>
    <definedName name="LblRes04_Acum">#REF!</definedName>
    <definedName name="LblRes04_Mes">#REF!</definedName>
    <definedName name="LblRes05_Acum">#REF!</definedName>
    <definedName name="LblRes05_Mes">#REF!</definedName>
    <definedName name="LblRes06_Acum">#REF!</definedName>
    <definedName name="LblRes06_Mes">#REF!</definedName>
    <definedName name="LblRes07_1_Acum">#REF!</definedName>
    <definedName name="LblRes07_1_Mes">#REF!</definedName>
    <definedName name="LblRes07_Acum">#REF!</definedName>
    <definedName name="LblRes07_Mes">#REF!</definedName>
    <definedName name="LblRes08_Acum">#REF!</definedName>
    <definedName name="LblRes08_Mes">#REF!</definedName>
    <definedName name="LblRes09_Acum">#REF!</definedName>
    <definedName name="LblRes09_Mes">#REF!</definedName>
    <definedName name="LblRes10_1_Acum">#REF!</definedName>
    <definedName name="LblRes10_1_Mes">#REF!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#REF!</definedName>
    <definedName name="LblRes10_Mes">#REF!</definedName>
    <definedName name="LblRes11_1_Acum">#REF!</definedName>
    <definedName name="LblRes11_1_Mes">#REF!</definedName>
    <definedName name="LblRes11_2_Acum">#REF!</definedName>
    <definedName name="LblRes11_2_Mes">#REF!</definedName>
    <definedName name="LblRes11_Acum">#REF!</definedName>
    <definedName name="LblRes11_Mes">#REF!</definedName>
    <definedName name="LblRes12_1_Acum">#REF!</definedName>
    <definedName name="LblRes12_1_Mes">#REF!</definedName>
    <definedName name="LblRes12_2_Acum">#REF!</definedName>
    <definedName name="LblRes12_2_Mes">#REF!</definedName>
    <definedName name="LblRes12_3_Acum">#REF!</definedName>
    <definedName name="LblRes12_3_Mes">#REF!</definedName>
    <definedName name="PROVINCIAS">#REF!</definedName>
    <definedName name="TxtFech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50" l="1"/>
  <c r="F35" i="50" s="1"/>
  <c r="D35" i="50"/>
  <c r="C35" i="50"/>
  <c r="B35" i="50"/>
  <c r="E35" i="49"/>
  <c r="F35" i="49" s="1"/>
  <c r="D35" i="49"/>
  <c r="C35" i="49"/>
  <c r="B35" i="49"/>
  <c r="E35" i="48"/>
  <c r="F35" i="48" s="1"/>
  <c r="D35" i="48"/>
  <c r="C35" i="48"/>
  <c r="B35" i="48"/>
  <c r="E35" i="47"/>
  <c r="F35" i="47" s="1"/>
  <c r="D35" i="47"/>
  <c r="C35" i="47"/>
  <c r="B35" i="47"/>
  <c r="E35" i="46"/>
  <c r="F35" i="46" s="1"/>
  <c r="D35" i="46"/>
  <c r="C35" i="46"/>
  <c r="B35" i="46"/>
  <c r="F35" i="45"/>
  <c r="E35" i="45"/>
  <c r="D35" i="45"/>
  <c r="C35" i="45"/>
  <c r="B35" i="45"/>
  <c r="E35" i="44"/>
  <c r="F35" i="44" s="1"/>
  <c r="D35" i="44"/>
  <c r="C35" i="44"/>
  <c r="B35" i="44"/>
  <c r="F35" i="43"/>
  <c r="E35" i="43"/>
  <c r="D35" i="43"/>
  <c r="C35" i="43"/>
  <c r="B35" i="43"/>
  <c r="AA2" i="43"/>
  <c r="AA1" i="43"/>
  <c r="E35" i="31"/>
  <c r="F35" i="31" s="1"/>
  <c r="D35" i="31"/>
  <c r="C35" i="31"/>
  <c r="B35" i="31"/>
  <c r="E35" i="30"/>
  <c r="F35" i="30" s="1"/>
  <c r="D35" i="30"/>
  <c r="C35" i="30"/>
  <c r="B35" i="30"/>
  <c r="F35" i="29"/>
  <c r="E35" i="29"/>
  <c r="D35" i="29"/>
  <c r="C35" i="29"/>
  <c r="B35" i="29"/>
  <c r="E35" i="38"/>
  <c r="F35" i="38" s="1"/>
  <c r="D35" i="38"/>
  <c r="C35" i="38"/>
  <c r="B35" i="38"/>
  <c r="E35" i="28"/>
  <c r="F35" i="28" s="1"/>
  <c r="D35" i="28"/>
  <c r="D31" i="6" s="1" a="1"/>
  <c r="C35" i="28"/>
  <c r="B35" i="28"/>
  <c r="F35" i="34"/>
  <c r="E35" i="34"/>
  <c r="D35" i="34"/>
  <c r="C35" i="34"/>
  <c r="B35" i="34"/>
  <c r="F35" i="33"/>
  <c r="E35" i="33"/>
  <c r="D35" i="33"/>
  <c r="C35" i="33"/>
  <c r="B35" i="33"/>
  <c r="E35" i="32"/>
  <c r="F35" i="32" s="1"/>
  <c r="D35" i="32"/>
  <c r="C35" i="32"/>
  <c r="B35" i="32"/>
  <c r="E35" i="26"/>
  <c r="D35" i="26"/>
  <c r="F35" i="26" s="1"/>
  <c r="C35" i="26"/>
  <c r="B35" i="26"/>
  <c r="E35" i="25"/>
  <c r="F35" i="25" s="1"/>
  <c r="D35" i="25"/>
  <c r="C35" i="25"/>
  <c r="B35" i="25"/>
  <c r="E35" i="24"/>
  <c r="F35" i="24" s="1"/>
  <c r="D35" i="24"/>
  <c r="C35" i="24"/>
  <c r="B35" i="24"/>
  <c r="E35" i="22"/>
  <c r="F35" i="22" s="1"/>
  <c r="D35" i="22"/>
  <c r="C35" i="22"/>
  <c r="D24" i="6" s="1" a="1"/>
  <c r="B35" i="22"/>
  <c r="E35" i="21"/>
  <c r="F35" i="21" s="1"/>
  <c r="D35" i="21"/>
  <c r="C35" i="21"/>
  <c r="B35" i="21"/>
  <c r="F35" i="20"/>
  <c r="E35" i="20"/>
  <c r="D35" i="20"/>
  <c r="C35" i="20"/>
  <c r="B35" i="20"/>
  <c r="F35" i="19"/>
  <c r="E35" i="19"/>
  <c r="D35" i="19"/>
  <c r="C35" i="19"/>
  <c r="B35" i="19"/>
  <c r="E35" i="18"/>
  <c r="F35" i="18" s="1"/>
  <c r="D35" i="18"/>
  <c r="C35" i="18"/>
  <c r="B35" i="18"/>
  <c r="E35" i="17"/>
  <c r="F35" i="17" s="1"/>
  <c r="D35" i="17"/>
  <c r="C35" i="17"/>
  <c r="B35" i="17"/>
  <c r="F35" i="16"/>
  <c r="E35" i="16"/>
  <c r="D35" i="16"/>
  <c r="C35" i="16"/>
  <c r="B35" i="16"/>
  <c r="E35" i="15"/>
  <c r="F35" i="15" s="1"/>
  <c r="D35" i="15"/>
  <c r="C35" i="15"/>
  <c r="B35" i="15"/>
  <c r="E35" i="14"/>
  <c r="D35" i="14"/>
  <c r="F35" i="14" s="1"/>
  <c r="C35" i="14"/>
  <c r="B35" i="14"/>
  <c r="E35" i="13"/>
  <c r="F35" i="13" s="1"/>
  <c r="D35" i="13"/>
  <c r="C35" i="13"/>
  <c r="B35" i="13"/>
  <c r="E35" i="12"/>
  <c r="F35" i="12" s="1"/>
  <c r="D35" i="12"/>
  <c r="C35" i="12"/>
  <c r="B35" i="12"/>
  <c r="E35" i="11"/>
  <c r="F35" i="11" s="1"/>
  <c r="D35" i="11"/>
  <c r="C35" i="11"/>
  <c r="B35" i="11"/>
  <c r="E35" i="10"/>
  <c r="F35" i="10" s="1"/>
  <c r="D35" i="10"/>
  <c r="C35" i="10"/>
  <c r="B35" i="10"/>
  <c r="E35" i="9"/>
  <c r="F35" i="9" s="1"/>
  <c r="D35" i="9"/>
  <c r="C35" i="9"/>
  <c r="B35" i="9"/>
  <c r="F35" i="7"/>
  <c r="E35" i="7"/>
  <c r="D35" i="7"/>
  <c r="C35" i="7"/>
  <c r="B35" i="7"/>
  <c r="AA2" i="7"/>
  <c r="AA1" i="7"/>
  <c r="N48" i="40"/>
  <c r="M48" i="40"/>
  <c r="L48" i="40"/>
  <c r="K48" i="40"/>
  <c r="I48" i="40"/>
  <c r="H48" i="40"/>
  <c r="J48" i="40" s="1"/>
  <c r="G48" i="40"/>
  <c r="D48" i="40"/>
  <c r="F48" i="40" s="1"/>
  <c r="C48" i="40"/>
  <c r="M48" i="39"/>
  <c r="L48" i="39"/>
  <c r="K48" i="39"/>
  <c r="N48" i="39" s="1"/>
  <c r="J48" i="39"/>
  <c r="I48" i="39"/>
  <c r="H48" i="39"/>
  <c r="G48" i="39"/>
  <c r="D48" i="39"/>
  <c r="E48" i="39" s="1"/>
  <c r="C48" i="39"/>
  <c r="N47" i="39"/>
  <c r="M47" i="39"/>
  <c r="J47" i="39"/>
  <c r="I47" i="39"/>
  <c r="F47" i="39"/>
  <c r="E47" i="39"/>
  <c r="N46" i="39"/>
  <c r="M46" i="39"/>
  <c r="J46" i="39"/>
  <c r="I46" i="39"/>
  <c r="F46" i="39"/>
  <c r="E46" i="39"/>
  <c r="N45" i="39"/>
  <c r="M45" i="39"/>
  <c r="J45" i="39"/>
  <c r="I45" i="39"/>
  <c r="F45" i="39"/>
  <c r="E45" i="39"/>
  <c r="N44" i="39"/>
  <c r="M44" i="39"/>
  <c r="J44" i="39"/>
  <c r="I44" i="39"/>
  <c r="F44" i="39"/>
  <c r="E44" i="39"/>
  <c r="N43" i="39"/>
  <c r="M43" i="39"/>
  <c r="J43" i="39"/>
  <c r="I43" i="39"/>
  <c r="F43" i="39"/>
  <c r="E43" i="39"/>
  <c r="N42" i="39"/>
  <c r="M42" i="39"/>
  <c r="J42" i="39"/>
  <c r="I42" i="39"/>
  <c r="F42" i="39"/>
  <c r="E42" i="39"/>
  <c r="N41" i="39"/>
  <c r="M41" i="39"/>
  <c r="J41" i="39"/>
  <c r="I41" i="39"/>
  <c r="F41" i="39"/>
  <c r="E41" i="39"/>
  <c r="N40" i="39"/>
  <c r="M40" i="39"/>
  <c r="J40" i="39"/>
  <c r="I40" i="39"/>
  <c r="F40" i="39"/>
  <c r="E40" i="39"/>
  <c r="N39" i="39"/>
  <c r="M39" i="39"/>
  <c r="J39" i="39"/>
  <c r="I39" i="39"/>
  <c r="F39" i="39"/>
  <c r="E39" i="39"/>
  <c r="N38" i="39"/>
  <c r="M38" i="39"/>
  <c r="J38" i="39"/>
  <c r="I38" i="39"/>
  <c r="F38" i="39"/>
  <c r="E38" i="39"/>
  <c r="N37" i="39"/>
  <c r="M37" i="39"/>
  <c r="J37" i="39"/>
  <c r="I37" i="39"/>
  <c r="F37" i="39"/>
  <c r="E37" i="39"/>
  <c r="N36" i="39"/>
  <c r="M36" i="39"/>
  <c r="J36" i="39"/>
  <c r="I36" i="39"/>
  <c r="F36" i="39"/>
  <c r="E36" i="39"/>
  <c r="N35" i="39"/>
  <c r="M35" i="39"/>
  <c r="J35" i="39"/>
  <c r="I35" i="39"/>
  <c r="F35" i="39"/>
  <c r="E35" i="39"/>
  <c r="N34" i="39"/>
  <c r="M34" i="39"/>
  <c r="J34" i="39"/>
  <c r="I34" i="39"/>
  <c r="F34" i="39"/>
  <c r="E34" i="39"/>
  <c r="N33" i="39"/>
  <c r="M33" i="39"/>
  <c r="J33" i="39"/>
  <c r="I33" i="39"/>
  <c r="F33" i="39"/>
  <c r="E33" i="39"/>
  <c r="N32" i="39"/>
  <c r="M32" i="39"/>
  <c r="J32" i="39"/>
  <c r="I32" i="39"/>
  <c r="F32" i="39"/>
  <c r="E32" i="39"/>
  <c r="N31" i="39"/>
  <c r="M31" i="39"/>
  <c r="J31" i="39"/>
  <c r="I31" i="39"/>
  <c r="F31" i="39"/>
  <c r="E31" i="39"/>
  <c r="N30" i="39"/>
  <c r="M30" i="39"/>
  <c r="J30" i="39"/>
  <c r="I30" i="39"/>
  <c r="F30" i="39"/>
  <c r="E30" i="39"/>
  <c r="N29" i="39"/>
  <c r="M29" i="39"/>
  <c r="J29" i="39"/>
  <c r="I29" i="39"/>
  <c r="F29" i="39"/>
  <c r="E29" i="39"/>
  <c r="N28" i="39"/>
  <c r="M28" i="39"/>
  <c r="J28" i="39"/>
  <c r="I28" i="39"/>
  <c r="F28" i="39"/>
  <c r="E28" i="39"/>
  <c r="N27" i="39"/>
  <c r="M27" i="39"/>
  <c r="J27" i="39"/>
  <c r="I27" i="39"/>
  <c r="F27" i="39"/>
  <c r="E27" i="39"/>
  <c r="N26" i="39"/>
  <c r="M26" i="39"/>
  <c r="J26" i="39"/>
  <c r="I26" i="39"/>
  <c r="F26" i="39"/>
  <c r="E26" i="39"/>
  <c r="N25" i="39"/>
  <c r="M25" i="39"/>
  <c r="J25" i="39"/>
  <c r="I25" i="39"/>
  <c r="F25" i="39"/>
  <c r="E25" i="39"/>
  <c r="N24" i="39"/>
  <c r="M24" i="39"/>
  <c r="J24" i="39"/>
  <c r="I24" i="39"/>
  <c r="F24" i="39"/>
  <c r="E24" i="39"/>
  <c r="N23" i="39"/>
  <c r="M23" i="39"/>
  <c r="J23" i="39"/>
  <c r="I23" i="39"/>
  <c r="F23" i="39"/>
  <c r="E23" i="39"/>
  <c r="N22" i="39"/>
  <c r="M22" i="39"/>
  <c r="J22" i="39"/>
  <c r="I22" i="39"/>
  <c r="F22" i="39"/>
  <c r="E22" i="39"/>
  <c r="N21" i="39"/>
  <c r="M21" i="39"/>
  <c r="J21" i="39"/>
  <c r="I21" i="39"/>
  <c r="F21" i="39"/>
  <c r="E21" i="39"/>
  <c r="N20" i="39"/>
  <c r="M20" i="39"/>
  <c r="J20" i="39"/>
  <c r="I20" i="39"/>
  <c r="F20" i="39"/>
  <c r="E20" i="39"/>
  <c r="N19" i="39"/>
  <c r="M19" i="39"/>
  <c r="J19" i="39"/>
  <c r="I19" i="39"/>
  <c r="F19" i="39"/>
  <c r="E19" i="39"/>
  <c r="N18" i="39"/>
  <c r="M18" i="39"/>
  <c r="J18" i="39"/>
  <c r="I18" i="39"/>
  <c r="F18" i="39"/>
  <c r="E18" i="39"/>
  <c r="N17" i="39"/>
  <c r="M17" i="39"/>
  <c r="J17" i="39"/>
  <c r="I17" i="39"/>
  <c r="F17" i="39"/>
  <c r="E17" i="39"/>
  <c r="N16" i="39"/>
  <c r="M16" i="39"/>
  <c r="J16" i="39"/>
  <c r="I16" i="39"/>
  <c r="F16" i="39"/>
  <c r="E16" i="39"/>
  <c r="N15" i="39"/>
  <c r="M15" i="39"/>
  <c r="J15" i="39"/>
  <c r="I15" i="39"/>
  <c r="F15" i="39"/>
  <c r="E15" i="39"/>
  <c r="N14" i="39"/>
  <c r="M14" i="39"/>
  <c r="J14" i="39"/>
  <c r="I14" i="39"/>
  <c r="F14" i="39"/>
  <c r="E14" i="39"/>
  <c r="N13" i="39"/>
  <c r="M13" i="39"/>
  <c r="J13" i="39"/>
  <c r="I13" i="39"/>
  <c r="F13" i="39"/>
  <c r="E13" i="39"/>
  <c r="N12" i="39"/>
  <c r="M12" i="39"/>
  <c r="J12" i="39"/>
  <c r="I12" i="39"/>
  <c r="F12" i="39"/>
  <c r="E12" i="39"/>
  <c r="N11" i="39"/>
  <c r="M11" i="39"/>
  <c r="J11" i="39"/>
  <c r="I11" i="39"/>
  <c r="F11" i="39"/>
  <c r="E11" i="39"/>
  <c r="N10" i="39"/>
  <c r="M10" i="39"/>
  <c r="J10" i="39"/>
  <c r="I10" i="39"/>
  <c r="F10" i="39"/>
  <c r="E10" i="39"/>
  <c r="N9" i="39"/>
  <c r="M9" i="39"/>
  <c r="J9" i="39"/>
  <c r="I9" i="39"/>
  <c r="F9" i="39"/>
  <c r="E9" i="39"/>
  <c r="N8" i="39"/>
  <c r="M8" i="39"/>
  <c r="J8" i="39"/>
  <c r="I8" i="39"/>
  <c r="F8" i="39"/>
  <c r="E8" i="39"/>
  <c r="D35" i="6" a="1"/>
  <c r="I35" i="6" s="1"/>
  <c r="D34" i="6" a="1"/>
  <c r="I34" i="6" s="1"/>
  <c r="D33" i="6" a="1"/>
  <c r="I33" i="6" s="1"/>
  <c r="D32" i="6" a="1"/>
  <c r="I32" i="6" s="1"/>
  <c r="D30" i="6" a="1"/>
  <c r="I30" i="6" s="1"/>
  <c r="D29" i="6" a="1"/>
  <c r="I29" i="6" s="1"/>
  <c r="D28" i="6" a="1"/>
  <c r="I28" i="6" s="1"/>
  <c r="D27" i="6" a="1"/>
  <c r="I27" i="6" s="1"/>
  <c r="D26" i="6" a="1"/>
  <c r="I26" i="6" s="1"/>
  <c r="D25" i="6" a="1"/>
  <c r="I25" i="6" s="1"/>
  <c r="D23" i="6" a="1"/>
  <c r="I23" i="6" s="1"/>
  <c r="D22" i="6" a="1"/>
  <c r="I22" i="6" s="1"/>
  <c r="D21" i="6" a="1"/>
  <c r="I21" i="6" s="1"/>
  <c r="D20" i="6" a="1"/>
  <c r="I20" i="6" s="1"/>
  <c r="G17" i="6"/>
  <c r="D16" i="6" a="1"/>
  <c r="I16" i="6" s="1"/>
  <c r="D15" i="6" a="1"/>
  <c r="I15" i="6" s="1"/>
  <c r="D14" i="6" a="1"/>
  <c r="H14" i="6" s="1"/>
  <c r="D14" i="6"/>
  <c r="D13" i="6" a="1"/>
  <c r="F17" i="6" s="1"/>
  <c r="D10" i="6" a="1"/>
  <c r="I10" i="6" s="1"/>
  <c r="D9" i="6" a="1"/>
  <c r="H9" i="6" s="1"/>
  <c r="D9" i="6"/>
  <c r="D8" i="6" a="1"/>
  <c r="I8" i="6" s="1"/>
  <c r="D7" i="6" a="1"/>
  <c r="G12" i="6" s="1"/>
  <c r="G18" i="6" l="1"/>
  <c r="I31" i="6"/>
  <c r="H31" i="6"/>
  <c r="D31" i="6"/>
  <c r="I17" i="6"/>
  <c r="I24" i="6"/>
  <c r="H24" i="6"/>
  <c r="D24" i="6"/>
  <c r="I9" i="6"/>
  <c r="E12" i="6"/>
  <c r="I14" i="6"/>
  <c r="D7" i="6"/>
  <c r="D10" i="6"/>
  <c r="D11" i="6" s="1"/>
  <c r="F12" i="6"/>
  <c r="F18" i="6" s="1"/>
  <c r="D15" i="6"/>
  <c r="H17" i="6"/>
  <c r="D21" i="6"/>
  <c r="D27" i="6"/>
  <c r="D30" i="6"/>
  <c r="D33" i="6"/>
  <c r="E48" i="40"/>
  <c r="H7" i="6"/>
  <c r="H15" i="6"/>
  <c r="H33" i="6"/>
  <c r="F48" i="39"/>
  <c r="H10" i="6"/>
  <c r="H21" i="6"/>
  <c r="H27" i="6"/>
  <c r="H30" i="6"/>
  <c r="I7" i="6"/>
  <c r="D8" i="6"/>
  <c r="D13" i="6"/>
  <c r="D17" i="6" s="1"/>
  <c r="D16" i="6"/>
  <c r="D22" i="6"/>
  <c r="D25" i="6"/>
  <c r="D28" i="6"/>
  <c r="D34" i="6"/>
  <c r="E17" i="6"/>
  <c r="E11" i="6"/>
  <c r="F11" i="6"/>
  <c r="H16" i="6"/>
  <c r="H22" i="6"/>
  <c r="H25" i="6"/>
  <c r="H28" i="6"/>
  <c r="H34" i="6"/>
  <c r="H8" i="6"/>
  <c r="H13" i="6"/>
  <c r="G11" i="6"/>
  <c r="I13" i="6"/>
  <c r="D20" i="6"/>
  <c r="D23" i="6"/>
  <c r="D26" i="6"/>
  <c r="D29" i="6"/>
  <c r="D32" i="6"/>
  <c r="D35" i="6"/>
  <c r="H20" i="6"/>
  <c r="H23" i="6"/>
  <c r="H26" i="6"/>
  <c r="H29" i="6"/>
  <c r="H32" i="6"/>
  <c r="H35" i="6"/>
  <c r="H12" i="6" l="1"/>
  <c r="D12" i="6"/>
  <c r="D18" i="6" s="1"/>
  <c r="I18" i="6"/>
  <c r="H18" i="6"/>
  <c r="I11" i="6"/>
  <c r="H11" i="6"/>
  <c r="I12" i="6"/>
  <c r="E18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<sst xmlns="http://schemas.openxmlformats.org/spreadsheetml/2006/main" count="1865" uniqueCount="243">
  <si>
    <t>Acumulado desde Enero</t>
  </si>
  <si>
    <t>Autoridad Portuaria</t>
  </si>
  <si>
    <t>Total</t>
  </si>
  <si>
    <t>GRANELES LÍQUIDOS</t>
  </si>
  <si>
    <t>GRANELES SÓLIDOS</t>
  </si>
  <si>
    <t>MERCANCÍA GENERAL</t>
  </si>
  <si>
    <t>Bahía de Cádiz</t>
  </si>
  <si>
    <t>Var. (%)</t>
  </si>
  <si>
    <t>Almería</t>
  </si>
  <si>
    <t>Bahía de Algeciras</t>
  </si>
  <si>
    <t>Avilés</t>
  </si>
  <si>
    <t>Alicante</t>
  </si>
  <si>
    <t>Variación</t>
  </si>
  <si>
    <t>Diferencia</t>
  </si>
  <si>
    <t>%</t>
  </si>
  <si>
    <t>CONCEPTO</t>
  </si>
  <si>
    <t>MERCANCÍAS SEGÚN SU PRESENTACIÓN</t>
  </si>
  <si>
    <t>OTRAS MERCANCÍAS</t>
  </si>
  <si>
    <t>A Coruña</t>
  </si>
  <si>
    <t>Datos en toneladas salvo indicación expresa</t>
  </si>
  <si>
    <t>RESUMEN DEL TRÁFICO PORTUARIO</t>
  </si>
  <si>
    <t>Graneles líquidos</t>
  </si>
  <si>
    <t>Graneles sólidos</t>
  </si>
  <si>
    <t>Mercancía general</t>
  </si>
  <si>
    <t>En contenedores</t>
  </si>
  <si>
    <t>Convencional</t>
  </si>
  <si>
    <t>SUBTOTAL</t>
  </si>
  <si>
    <t>Pesca</t>
  </si>
  <si>
    <t>Avituallamiento</t>
  </si>
  <si>
    <t>Combustibles líquidos</t>
  </si>
  <si>
    <t>Trafico interior</t>
  </si>
  <si>
    <t>TRÁFICO PORTUARIO TOTAL (*)</t>
  </si>
  <si>
    <t>Mercancías en tránsito</t>
  </si>
  <si>
    <t>Tráfico ro-ro</t>
  </si>
  <si>
    <t>Total (t)</t>
  </si>
  <si>
    <t>UTIS (uds.)</t>
  </si>
  <si>
    <t>Contenedores (TEUS)</t>
  </si>
  <si>
    <t>Buques mercantes</t>
  </si>
  <si>
    <t>Pasajeros (nº)</t>
  </si>
  <si>
    <t>Automóviles (uds.)</t>
  </si>
  <si>
    <t>En tránsito</t>
  </si>
  <si>
    <t>Entrada-salida nacional</t>
  </si>
  <si>
    <t>Entrada-salida exterior</t>
  </si>
  <si>
    <t>Total número</t>
  </si>
  <si>
    <t>Total GT</t>
  </si>
  <si>
    <t>Cruceros (nº)</t>
  </si>
  <si>
    <t>En régimen de transporte</t>
  </si>
  <si>
    <t>De crucero</t>
  </si>
  <si>
    <t>En régimen de pasaje</t>
  </si>
  <si>
    <t>RESUMEN DE MERCANCÍAS SEGÚN SU NATURALEZA Y PRESENTACIÓN</t>
  </si>
  <si>
    <t>OTROS DATOS DE TRÁFICO</t>
  </si>
  <si>
    <t>(*) Incluye cargas, descargas, tránsito, transbordo y taras</t>
  </si>
  <si>
    <t>1. TRÁFICO PORTUARIO TOTAL</t>
  </si>
  <si>
    <t>Datos en toneladas</t>
  </si>
  <si>
    <t>Incluye cargas, descargas, tránsito, transbordo y taras</t>
  </si>
  <si>
    <t>Taras de contenedores</t>
  </si>
  <si>
    <t>1.1. MERCANCÍAS SEGÚN SU PRESENTACIÓN</t>
  </si>
  <si>
    <t>2. GRANELES LÍQUIDOS</t>
  </si>
  <si>
    <t>Incluye cargas, descargas, tránsito y transbordo</t>
  </si>
  <si>
    <t>3. GRANELES SÓLIDOS</t>
  </si>
  <si>
    <t>4. MERCANCÍA GENERAL</t>
  </si>
  <si>
    <t>4.1. MERCANCÍA GENERAL EN CONTENEDORES</t>
  </si>
  <si>
    <t>5. PESCA</t>
  </si>
  <si>
    <t>6. AVITUALLAMIENTO</t>
  </si>
  <si>
    <t>6.1. AVITUALLAMIENTO DE COMBUSTIBLES LÍQUIDOS</t>
  </si>
  <si>
    <t>7. TRÁFICO INTERIOR</t>
  </si>
  <si>
    <t>8. MERCANCÍAS EN TRÁNSITO</t>
  </si>
  <si>
    <t>Incluye cargas y descargas en tránsito y taras</t>
  </si>
  <si>
    <t>8.1. MERCANCÍAS EN TRÁNSITO EN CONTENEDORES</t>
  </si>
  <si>
    <t>9. TRÁFICO RO-RO</t>
  </si>
  <si>
    <t>Datos en unidades</t>
  </si>
  <si>
    <t>Incluye camiones, remolques, semirremolques, plataformas, cabezas tractoras, furgones y otros equipos</t>
  </si>
  <si>
    <t>9.1. UNIDADES DE TRANSPORTE INTERMODAL RO-RO</t>
  </si>
  <si>
    <t>10. CONTENEDORES</t>
  </si>
  <si>
    <t>Datos en TEUS</t>
  </si>
  <si>
    <t>10.1. CONTENEDORES EN TRÁNSITO</t>
  </si>
  <si>
    <t>10.3. CONTENEDORES ENTRADA-SALIDA EXTERIOR</t>
  </si>
  <si>
    <t>Incluye cargas, descargas y navegación de exterior</t>
  </si>
  <si>
    <t>11.1. BUQUES MERCANTES (G.T.)</t>
  </si>
  <si>
    <t>11. BUQUES MERCANTES (NÚMERO)</t>
  </si>
  <si>
    <t>Datos en número</t>
  </si>
  <si>
    <t>Incluye tanques, graneleros, carga general, portacontenedores, ro-ro, de pasaje y otros buques mercantes</t>
  </si>
  <si>
    <t>Datos en GT</t>
  </si>
  <si>
    <t>11.2. BUQUES DE CRUCERO (NÚMERO)</t>
  </si>
  <si>
    <t>Incluye embarques, desembarques y tránsito</t>
  </si>
  <si>
    <t>12. PASAJEROS EN RÉGIMEN DE TRANSPORTE Y DE CRUCERO</t>
  </si>
  <si>
    <t>Incluye cargas de combustibles líquidos</t>
  </si>
  <si>
    <t>12.2. PASAJEROS DE CRUCERO</t>
  </si>
  <si>
    <t>13.1. AUTOMÓVILES EN RÉGIMEN DE PASAJE</t>
  </si>
  <si>
    <t>Incluye embarques y desembarques</t>
  </si>
  <si>
    <t>Incluye descargas de peces, moluscos, crustáceos y otros productos</t>
  </si>
  <si>
    <t>10.2. CONTENEDORES ENTRADA-SALIDA NACIONAL</t>
  </si>
  <si>
    <t>12.1. PASAJEROS EN RÉGIMEN DE TRANSPORTE</t>
  </si>
  <si>
    <t>MERCANCÍAS SEGÚN SU NATURALEZA</t>
  </si>
  <si>
    <t>Acumulado desde enero</t>
  </si>
  <si>
    <t>Grupo energético</t>
  </si>
  <si>
    <t>Petróleo crudo</t>
  </si>
  <si>
    <t>Fueloil</t>
  </si>
  <si>
    <t>Gasoil</t>
  </si>
  <si>
    <t>Gasolina</t>
  </si>
  <si>
    <t>Otros productos petrolíferos</t>
  </si>
  <si>
    <t>Gases energéticos de petróleo</t>
  </si>
  <si>
    <t>Carbón y coque de petróleo</t>
  </si>
  <si>
    <t>Gas natural</t>
  </si>
  <si>
    <t>Biocombustibles</t>
  </si>
  <si>
    <t>Grupo siderometalúrgico</t>
  </si>
  <si>
    <t>Mineral de hierro</t>
  </si>
  <si>
    <t>Otros minerales y residuos metálicos</t>
  </si>
  <si>
    <t>Chatarra de hierro</t>
  </si>
  <si>
    <t>Productos siderúrgicos</t>
  </si>
  <si>
    <t>Otros productos metalúrgicos</t>
  </si>
  <si>
    <t>Grupo minerales no metálicos</t>
  </si>
  <si>
    <t>Sal común</t>
  </si>
  <si>
    <t>Otros minerales no metálicos</t>
  </si>
  <si>
    <t>Grupo abonos</t>
  </si>
  <si>
    <t>Fosfatos</t>
  </si>
  <si>
    <t>Potasas</t>
  </si>
  <si>
    <t>Abonos naturales y artificiales</t>
  </si>
  <si>
    <t>Grupo productos químicos</t>
  </si>
  <si>
    <t>Productos químicos</t>
  </si>
  <si>
    <t>Grupo materiales de construcción</t>
  </si>
  <si>
    <t>Asfalto</t>
  </si>
  <si>
    <t>Cemento y clínker</t>
  </si>
  <si>
    <t>Materiales de construcción elaborados</t>
  </si>
  <si>
    <t>Grupo agroganadero y alimentario</t>
  </si>
  <si>
    <t>Cereales y sus harinas</t>
  </si>
  <si>
    <t>Habas de soja</t>
  </si>
  <si>
    <t>Frutas, hortalizas y legumbres</t>
  </si>
  <si>
    <t>Vinos, bebidas, alcoholes y derivados</t>
  </si>
  <si>
    <t>Conservas</t>
  </si>
  <si>
    <t>Tabaco, cacao, café y especias</t>
  </si>
  <si>
    <t>Aceites y grasas</t>
  </si>
  <si>
    <t>Otros productos alimenticios</t>
  </si>
  <si>
    <t>Pescado congelado y refrigerado</t>
  </si>
  <si>
    <t>Piensos y forrajes</t>
  </si>
  <si>
    <t>Grupo otras mercancías</t>
  </si>
  <si>
    <t>Maderas y corcho</t>
  </si>
  <si>
    <t>Papel y pasta</t>
  </si>
  <si>
    <t>Maquinaria, aparatos, herramientas y respuestos</t>
  </si>
  <si>
    <t>Resto de mercancías</t>
  </si>
  <si>
    <t>Grupo vehículos y elementos de transporte</t>
  </si>
  <si>
    <t>Vehículos y sus piezas</t>
  </si>
  <si>
    <t>Taras de equipamiento ro-ro</t>
  </si>
  <si>
    <t>Tara de contenedores</t>
  </si>
  <si>
    <t>TOTAL MERCANCÍAS SEGÚN SU NATURALEZA Y PRESENTACIÓN  (*)</t>
  </si>
  <si>
    <t>Melilla</t>
  </si>
  <si>
    <t>Marín y Ría de Pontevedra</t>
  </si>
  <si>
    <t>Gijón</t>
  </si>
  <si>
    <t>Ferrol-San Cibrao</t>
  </si>
  <si>
    <t>Cartagena</t>
  </si>
  <si>
    <t>Bilbao</t>
  </si>
  <si>
    <t>Las Palmas</t>
  </si>
  <si>
    <t>Ceuta</t>
  </si>
  <si>
    <t>Barcelona</t>
  </si>
  <si>
    <t>Huelva</t>
  </si>
  <si>
    <t>Castellón</t>
  </si>
  <si>
    <t xml:space="preserve"> </t>
  </si>
  <si>
    <t>Motril</t>
  </si>
  <si>
    <t>TOTAL</t>
  </si>
  <si>
    <t xml:space="preserve"> Diciembre </t>
  </si>
  <si>
    <t xml:space="preserve"> Diciembre</t>
  </si>
  <si>
    <t>(graneles líquidos, graneles sólidos y mercancía general)</t>
  </si>
  <si>
    <t>13.2. AUTOMÓVILES EN RÉGIMEN DE MERCANCÍA</t>
  </si>
  <si>
    <t>Incluye tractores, autobuses, turismos, camiones, vehículos especiales, motocicletas y resto</t>
  </si>
  <si>
    <t>Incluye inicio, fin de línea y tránsito</t>
  </si>
  <si>
    <t>Incluye cargas, descargas y navegación de cabotaje</t>
  </si>
  <si>
    <t>Incluye cargas de combustibles líquidos, agua, hielo, provisiones y varios</t>
  </si>
  <si>
    <t>Incluye buques de crucero en cualquier tipo de situación (sin indicencias, en reparación, en avituallamiento, en construcción, en desguace e inactivo)</t>
  </si>
  <si>
    <t xml:space="preserve"> TOTAL MERCANCÍAS SEGÚN SU NATURALEZA Y PRESENTACIÓN  (*)</t>
  </si>
  <si>
    <t xml:space="preserve"> Diciembre de 2024</t>
  </si>
  <si>
    <t>En régimen de mercancía</t>
  </si>
  <si>
    <t>Málaga</t>
  </si>
  <si>
    <t>Fecha: 30/1/2025</t>
  </si>
  <si>
    <t>Pasaia</t>
  </si>
  <si>
    <t>Maquinaria, aparatos, herramientas y repuestos</t>
  </si>
  <si>
    <t>Baleares</t>
  </si>
  <si>
    <t xml:space="preserve">Diciembre 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</si>
  <si>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</si>
  <si>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</si>
  <si>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</si>
  <si>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</si>
  <si>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</si>
  <si>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</si>
  <si>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</si>
  <si>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  DATOS DE CIERRE PROVISIONALES</t>
  </si>
  <si>
    <t>1. IMPORTACIONES TOTALES</t>
  </si>
  <si>
    <t>Fecha: 30/01/2025</t>
  </si>
  <si>
    <t>Var.(%)</t>
  </si>
  <si>
    <t>No incluye tránsito, ni taras ni transbordo</t>
  </si>
  <si>
    <t>1.1. IMPORTACIONES DE GRANELES LÍQUIDOS</t>
  </si>
  <si>
    <t>1.2. IMPORTACIONES DE GRANELES SÓLIDOS</t>
  </si>
  <si>
    <t>1.3. IMPORTACIONES DE MERCANCÍA GENERAL</t>
  </si>
  <si>
    <t>2. EXPORTACIONES TOTALES</t>
  </si>
  <si>
    <t>2.1. EXPORTACIONES DE GRANELES LÍQUIDOS</t>
  </si>
  <si>
    <t>2.2. EXPORTACIONES DE GRANELES SÓLIDOS</t>
  </si>
  <si>
    <t>2.3. EXPORTACIONES DE MERCANCÍA GENERAL</t>
  </si>
  <si>
    <t>EVOLUCIÓN MENSUAL (toneladas)</t>
  </si>
  <si>
    <t>En la celda del mes actual del 2022 y 2021 copiar la fórmula del mes anterior y reemplazar el número del mes</t>
  </si>
  <si>
    <t>Año 2021: de enero al mes actual la fórmula está vinculada al resumen 2022 del mes correspondiente, para que los datos sean los más actualizados; para el resto de meses de 2021 la fórmula está vinculada al resumen 2021</t>
  </si>
  <si>
    <t xml:space="preserve">Gráfico 2022: incluir en Selcción datos el mes actual </t>
  </si>
  <si>
    <t>TRAFICO TOTAL</t>
  </si>
  <si>
    <t>GRANELES LIQUIDOS</t>
  </si>
  <si>
    <t>GRANELES SOLIDOS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</si>
  <si>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</si>
  <si>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</si>
  <si>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</si>
  <si>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</si>
  <si>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</si>
  <si>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</si>
  <si>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</si>
  <si>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</si>
  <si>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</si>
  <si>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</si>
  <si>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</si>
  <si>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</si>
  <si>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MERCANCIA GENERAL</t>
  </si>
  <si>
    <t>MERCANCIAS EN CONTENEDORES</t>
  </si>
  <si>
    <t>TEUS</t>
  </si>
  <si>
    <t>EVOLUCIÓN MENSUAL (%)</t>
  </si>
  <si>
    <t>Copiar la fórmula del mes anterior y actualizar de la siguiente forma:</t>
  </si>
  <si>
    <t>Tráfico total: la fórmula debe recoger de la celda AFx a la celda AF9 (para 2022) y de la celda AEx a la AE9 para 2021. Lo mismo para GL y GS pero cambiando la columna</t>
  </si>
  <si>
    <t>Mercancía General: la fórmula debe recoger de la celda AFx a la celda AF36 (para el 2022) y de la celda AEx a la AE36 para el 2021. Igual para M.en contenedores y Teus cambiando la columna</t>
  </si>
  <si>
    <t>Gráfico 2022: se incluirá en Selección datos el mes actual</t>
  </si>
  <si>
    <t>AFx a AF9</t>
  </si>
  <si>
    <t>AEx a AE9</t>
  </si>
  <si>
    <t>AFx a AF36</t>
  </si>
  <si>
    <t>AEx a AE36</t>
  </si>
  <si>
    <t>EVOLUCIÓN INTERANUAL (millones de toneladas)</t>
  </si>
  <si>
    <t>Añadir el mes actual en cada columna y copiar la fórmula del mes anterior, que habrá que cambiar de la siguiente forma:</t>
  </si>
  <si>
    <t>Tráfico total: la fórmula debe recoger de la celda AFx a la celda AF9 (para 2022) y de la celda AE20 a la AEx para 2021. Lo mismo para GL y GS pero cambiando la columna</t>
  </si>
  <si>
    <t>Mercancía General: la fórmula debe recoger de la celda AFx a la celda AF36 (para el 2022) y de la celda AE47 a la Aex para el 2021. Igual para M.en contenedores y Teus cambiando la columna</t>
  </si>
  <si>
    <t>En los gráficos se cambiará la Selección datos para que coja los datos del mes y los once meses anteriores</t>
  </si>
  <si>
    <t>Se marcará en gris la fila con los datos del mes anterior que ya no está en la Selección datos</t>
  </si>
  <si>
    <t>AE20 a AEx</t>
  </si>
  <si>
    <t xml:space="preserve">TEUS </t>
  </si>
  <si>
    <t>AE47 a AEx</t>
  </si>
  <si>
    <t>EVOLUCIÓN INTERANUAL (%)</t>
  </si>
  <si>
    <t>Tráfico total: la fórmula debe recoger de la celda AFx a la celda AF9 (para 2022) y de la celda AE20 a la AEx para 2021; también de la celda Aey a AE9 para el 2021 y de AD20 a Adx para 2020. Lo mismo para GL y GS pero cambiando la columna</t>
  </si>
  <si>
    <t>Mercancía General: la fórmula debe recoger de la celda AFx a la celda AF36 (para el 2022) y de la celda AE47 a la AEx para el 2021; además de la celda AEy a la AE36 para 2021 y de AD47 a Adx para 2020. Igual para M.en contenedores y Teus cambiando la columna</t>
  </si>
  <si>
    <t>AEy a AE9</t>
  </si>
  <si>
    <t>AD20 a ADx</t>
  </si>
  <si>
    <t>AEy a AE36</t>
  </si>
  <si>
    <t>AD47 a ADx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</si>
</sst>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\-m\-yyyy;@"/>
    <numFmt numFmtId="165" formatCode="#,##0.0_ ;[Red]\-#,##0.0\ "/>
    <numFmt numFmtId="166" formatCode="#,##0_ ;[Red]\-#,##0\ "/>
    <numFmt numFmtId="167" formatCode="0.0"/>
    <numFmt numFmtId="168" formatCode="#,##0.0"/>
    <numFmt numFmtId="169" formatCode="[$-C0A]mmm\-yy;@"/>
    <numFmt numFmtId="170" formatCode="[$-C0A]mmmm\-yy;@"/>
  </numFmts>
  <fonts count="4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5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4" tint="-0.4999237037263100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28"/>
      <color rgb="FF0A0943"/>
      <name val="Archivo"/>
      <family val="2"/>
    </font>
    <font>
      <sz val="11"/>
      <name val="Calibri"/>
      <family val="2"/>
      <scheme val="minor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16"/>
      <color rgb="FF0A0A44"/>
      <name val="Arial"/>
      <family val="2"/>
    </font>
    <font>
      <b/>
      <sz val="8"/>
      <color rgb="FF363636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363636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i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2"/>
      <color rgb="FF0A0A44"/>
      <name val="Arial"/>
      <family val="2"/>
    </font>
    <font>
      <b/>
      <sz val="10"/>
      <color theme="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8"/>
      <color rgb="FFFF0000"/>
      <name val="Archivo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Archivo"/>
      <family val="2"/>
    </font>
    <font>
      <b/>
      <sz val="20"/>
      <color rgb="FF0A0A44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b/>
      <sz val="16"/>
      <color rgb="FF00408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7BCE3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0A0A44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A7BCE3"/>
      </left>
      <right style="thin">
        <color rgb="FFA7BCE3"/>
      </right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rgb="FF0A0A44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0A0A44"/>
      </right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/>
      <diagonal/>
    </border>
    <border>
      <left style="thin">
        <color theme="0"/>
      </left>
      <right/>
      <top/>
      <bottom style="thin">
        <color theme="2" tint="-9.9948118533890809E-2"/>
      </bottom>
      <diagonal/>
    </border>
    <border>
      <left style="thin">
        <color theme="0"/>
      </left>
      <right/>
      <top style="thin">
        <color theme="2" tint="-9.9948118533890809E-2"/>
      </top>
      <bottom/>
      <diagonal/>
    </border>
    <border>
      <left/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8" fillId="0" borderId="0"/>
  </cellStyleXfs>
  <cellXfs count="285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0" fontId="0" fillId="0" borderId="1" xfId="0" applyBorder="1"/>
    <xf numFmtId="164" fontId="7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7" fillId="0" borderId="0" xfId="0" applyFont="1"/>
    <xf numFmtId="0" fontId="1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4" fillId="0" borderId="7" xfId="0" applyFont="1" applyBorder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0" fillId="0" borderId="0" xfId="0" applyFont="1"/>
    <xf numFmtId="0" fontId="21" fillId="0" borderId="0" xfId="0" applyFont="1" applyAlignment="1">
      <alignment horizontal="right"/>
    </xf>
    <xf numFmtId="0" fontId="22" fillId="2" borderId="4" xfId="0" applyFont="1" applyFill="1" applyBorder="1" applyAlignment="1">
      <alignment horizontal="left" vertical="center"/>
    </xf>
    <xf numFmtId="0" fontId="22" fillId="2" borderId="8" xfId="0" applyFont="1" applyFill="1" applyBorder="1" applyAlignment="1">
      <alignment horizontal="left" vertical="center"/>
    </xf>
    <xf numFmtId="0" fontId="7" fillId="0" borderId="1" xfId="0" applyFont="1" applyBorder="1"/>
    <xf numFmtId="0" fontId="12" fillId="0" borderId="1" xfId="0" applyFont="1" applyBorder="1"/>
    <xf numFmtId="0" fontId="23" fillId="0" borderId="0" xfId="0" applyFont="1"/>
    <xf numFmtId="0" fontId="21" fillId="3" borderId="16" xfId="0" applyFont="1" applyFill="1" applyBorder="1" applyAlignment="1">
      <alignment horizontal="left" vertical="center"/>
    </xf>
    <xf numFmtId="0" fontId="19" fillId="3" borderId="10" xfId="0" applyFont="1" applyFill="1" applyBorder="1" applyAlignment="1">
      <alignment horizontal="right" vertical="center"/>
    </xf>
    <xf numFmtId="0" fontId="19" fillId="4" borderId="4" xfId="0" applyFont="1" applyFill="1" applyBorder="1" applyAlignment="1">
      <alignment horizontal="left" vertical="center"/>
    </xf>
    <xf numFmtId="0" fontId="19" fillId="4" borderId="8" xfId="0" applyFont="1" applyFill="1" applyBorder="1" applyAlignment="1">
      <alignment horizontal="left" vertical="center"/>
    </xf>
    <xf numFmtId="0" fontId="19" fillId="2" borderId="4" xfId="0" applyFont="1" applyFill="1" applyBorder="1" applyAlignment="1">
      <alignment horizontal="left" vertical="center"/>
    </xf>
    <xf numFmtId="0" fontId="19" fillId="3" borderId="0" xfId="0" applyFont="1" applyFill="1" applyAlignment="1">
      <alignment horizontal="right" vertical="center"/>
    </xf>
    <xf numFmtId="0" fontId="16" fillId="0" borderId="0" xfId="0" applyFont="1" applyAlignment="1">
      <alignment vertical="center"/>
    </xf>
    <xf numFmtId="3" fontId="27" fillId="4" borderId="6" xfId="0" applyNumberFormat="1" applyFont="1" applyFill="1" applyBorder="1" applyAlignment="1">
      <alignment vertical="center"/>
    </xf>
    <xf numFmtId="3" fontId="27" fillId="0" borderId="6" xfId="0" applyNumberFormat="1" applyFont="1" applyBorder="1" applyAlignment="1">
      <alignment vertical="center"/>
    </xf>
    <xf numFmtId="3" fontId="28" fillId="3" borderId="12" xfId="0" applyNumberFormat="1" applyFont="1" applyFill="1" applyBorder="1" applyAlignment="1">
      <alignment horizontal="right" vertical="center"/>
    </xf>
    <xf numFmtId="3" fontId="28" fillId="3" borderId="4" xfId="0" applyNumberFormat="1" applyFont="1" applyFill="1" applyBorder="1" applyAlignment="1">
      <alignment horizontal="right" vertical="center"/>
    </xf>
    <xf numFmtId="3" fontId="27" fillId="4" borderId="12" xfId="0" applyNumberFormat="1" applyFont="1" applyFill="1" applyBorder="1" applyAlignment="1">
      <alignment horizontal="right" vertical="center"/>
    </xf>
    <xf numFmtId="3" fontId="27" fillId="4" borderId="8" xfId="0" applyNumberFormat="1" applyFont="1" applyFill="1" applyBorder="1" applyAlignment="1">
      <alignment horizontal="right" vertical="center"/>
    </xf>
    <xf numFmtId="3" fontId="27" fillId="4" borderId="4" xfId="0" applyNumberFormat="1" applyFont="1" applyFill="1" applyBorder="1" applyAlignment="1">
      <alignment horizontal="right" vertical="center"/>
    </xf>
    <xf numFmtId="3" fontId="27" fillId="4" borderId="10" xfId="0" applyNumberFormat="1" applyFont="1" applyFill="1" applyBorder="1" applyAlignment="1">
      <alignment horizontal="right" vertical="center"/>
    </xf>
    <xf numFmtId="3" fontId="27" fillId="4" borderId="6" xfId="0" applyNumberFormat="1" applyFont="1" applyFill="1" applyBorder="1" applyAlignment="1">
      <alignment horizontal="right" vertical="center"/>
    </xf>
    <xf numFmtId="3" fontId="27" fillId="0" borderId="4" xfId="0" applyNumberFormat="1" applyFont="1" applyBorder="1" applyAlignment="1">
      <alignment horizontal="right" vertical="center"/>
    </xf>
    <xf numFmtId="3" fontId="27" fillId="0" borderId="9" xfId="0" applyNumberFormat="1" applyFont="1" applyBorder="1" applyAlignment="1">
      <alignment horizontal="right" vertical="center"/>
    </xf>
    <xf numFmtId="3" fontId="27" fillId="0" borderId="8" xfId="0" applyNumberFormat="1" applyFont="1" applyBorder="1" applyAlignment="1">
      <alignment horizontal="right" vertical="center"/>
    </xf>
    <xf numFmtId="3" fontId="27" fillId="4" borderId="3" xfId="0" applyNumberFormat="1" applyFont="1" applyFill="1" applyBorder="1" applyAlignment="1">
      <alignment horizontal="right" vertical="center"/>
    </xf>
    <xf numFmtId="3" fontId="27" fillId="4" borderId="13" xfId="0" applyNumberFormat="1" applyFont="1" applyFill="1" applyBorder="1" applyAlignment="1">
      <alignment horizontal="right" vertical="center"/>
    </xf>
    <xf numFmtId="166" fontId="27" fillId="4" borderId="4" xfId="0" applyNumberFormat="1" applyFont="1" applyFill="1" applyBorder="1" applyAlignment="1">
      <alignment horizontal="right" vertical="center"/>
    </xf>
    <xf numFmtId="165" fontId="27" fillId="4" borderId="4" xfId="0" applyNumberFormat="1" applyFont="1" applyFill="1" applyBorder="1" applyAlignment="1">
      <alignment horizontal="right" vertical="center"/>
    </xf>
    <xf numFmtId="3" fontId="27" fillId="2" borderId="4" xfId="0" applyNumberFormat="1" applyFont="1" applyFill="1" applyBorder="1" applyAlignment="1">
      <alignment horizontal="right" vertical="center"/>
    </xf>
    <xf numFmtId="166" fontId="27" fillId="2" borderId="4" xfId="0" applyNumberFormat="1" applyFont="1" applyFill="1" applyBorder="1" applyAlignment="1">
      <alignment horizontal="right" vertical="center"/>
    </xf>
    <xf numFmtId="165" fontId="27" fillId="2" borderId="4" xfId="0" applyNumberFormat="1" applyFont="1" applyFill="1" applyBorder="1" applyAlignment="1">
      <alignment horizontal="right" vertical="center"/>
    </xf>
    <xf numFmtId="3" fontId="27" fillId="4" borderId="1" xfId="0" applyNumberFormat="1" applyFont="1" applyFill="1" applyBorder="1" applyAlignment="1">
      <alignment horizontal="right" vertical="center"/>
    </xf>
    <xf numFmtId="3" fontId="27" fillId="4" borderId="0" xfId="0" applyNumberFormat="1" applyFont="1" applyFill="1" applyAlignment="1">
      <alignment horizontal="right" vertical="center"/>
    </xf>
    <xf numFmtId="3" fontId="27" fillId="0" borderId="14" xfId="0" applyNumberFormat="1" applyFont="1" applyBorder="1" applyAlignment="1">
      <alignment horizontal="right" vertical="center"/>
    </xf>
    <xf numFmtId="3" fontId="27" fillId="0" borderId="1" xfId="0" applyNumberFormat="1" applyFont="1" applyBorder="1" applyAlignment="1">
      <alignment horizontal="right" vertical="center"/>
    </xf>
    <xf numFmtId="3" fontId="27" fillId="0" borderId="6" xfId="0" applyNumberFormat="1" applyFont="1" applyBorder="1" applyAlignment="1">
      <alignment horizontal="right" vertical="center"/>
    </xf>
    <xf numFmtId="3" fontId="27" fillId="0" borderId="0" xfId="0" applyNumberFormat="1" applyFont="1" applyAlignment="1">
      <alignment horizontal="right" vertical="center"/>
    </xf>
    <xf numFmtId="0" fontId="7" fillId="0" borderId="10" xfId="0" applyFont="1" applyBorder="1"/>
    <xf numFmtId="0" fontId="16" fillId="0" borderId="10" xfId="0" applyFont="1" applyBorder="1" applyAlignment="1">
      <alignment vertical="center"/>
    </xf>
    <xf numFmtId="164" fontId="21" fillId="0" borderId="0" xfId="0" applyNumberFormat="1" applyFont="1" applyAlignment="1">
      <alignment horizontal="right" vertical="center"/>
    </xf>
    <xf numFmtId="0" fontId="15" fillId="0" borderId="0" xfId="0" applyFont="1"/>
    <xf numFmtId="3" fontId="29" fillId="5" borderId="12" xfId="0" applyNumberFormat="1" applyFont="1" applyFill="1" applyBorder="1" applyAlignment="1">
      <alignment horizontal="right" vertical="center"/>
    </xf>
    <xf numFmtId="3" fontId="29" fillId="5" borderId="8" xfId="0" applyNumberFormat="1" applyFont="1" applyFill="1" applyBorder="1" applyAlignment="1">
      <alignment horizontal="right" vertical="center"/>
    </xf>
    <xf numFmtId="3" fontId="29" fillId="5" borderId="6" xfId="0" applyNumberFormat="1" applyFont="1" applyFill="1" applyBorder="1" applyAlignment="1">
      <alignment horizontal="right" vertical="center"/>
    </xf>
    <xf numFmtId="0" fontId="30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18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31" fillId="5" borderId="14" xfId="0" applyNumberFormat="1" applyFont="1" applyFill="1" applyBorder="1" applyAlignment="1">
      <alignment horizontal="right" vertical="center"/>
    </xf>
    <xf numFmtId="165" fontId="31" fillId="5" borderId="14" xfId="0" applyNumberFormat="1" applyFont="1" applyFill="1" applyBorder="1" applyAlignment="1">
      <alignment horizontal="right" vertical="center"/>
    </xf>
    <xf numFmtId="166" fontId="33" fillId="6" borderId="9" xfId="0" applyNumberFormat="1" applyFont="1" applyFill="1" applyBorder="1" applyAlignment="1">
      <alignment horizontal="right" vertical="center"/>
    </xf>
    <xf numFmtId="165" fontId="33" fillId="6" borderId="9" xfId="0" applyNumberFormat="1" applyFont="1" applyFill="1" applyBorder="1" applyAlignment="1">
      <alignment horizontal="right" vertical="center"/>
    </xf>
    <xf numFmtId="0" fontId="31" fillId="5" borderId="6" xfId="0" applyFont="1" applyFill="1" applyBorder="1" applyAlignment="1">
      <alignment horizontal="center" vertical="center"/>
    </xf>
    <xf numFmtId="165" fontId="33" fillId="6" borderId="17" xfId="0" applyNumberFormat="1" applyFont="1" applyFill="1" applyBorder="1" applyAlignment="1">
      <alignment horizontal="right" vertical="center"/>
    </xf>
    <xf numFmtId="0" fontId="32" fillId="0" borderId="8" xfId="0" applyFont="1" applyBorder="1" applyAlignment="1">
      <alignment vertical="center"/>
    </xf>
    <xf numFmtId="3" fontId="33" fillId="0" borderId="18" xfId="0" applyNumberFormat="1" applyFont="1" applyBorder="1" applyAlignment="1">
      <alignment horizontal="right" vertical="center"/>
    </xf>
    <xf numFmtId="3" fontId="33" fillId="0" borderId="19" xfId="0" applyNumberFormat="1" applyFont="1" applyBorder="1" applyAlignment="1">
      <alignment horizontal="right" vertical="center"/>
    </xf>
    <xf numFmtId="3" fontId="33" fillId="0" borderId="20" xfId="0" applyNumberFormat="1" applyFont="1" applyBorder="1" applyAlignment="1">
      <alignment horizontal="right" vertical="center"/>
    </xf>
    <xf numFmtId="3" fontId="33" fillId="0" borderId="9" xfId="0" applyNumberFormat="1" applyFont="1" applyBorder="1" applyAlignment="1">
      <alignment horizontal="right" vertical="center"/>
    </xf>
    <xf numFmtId="3" fontId="33" fillId="0" borderId="21" xfId="0" applyNumberFormat="1" applyFont="1" applyBorder="1" applyAlignment="1">
      <alignment horizontal="right" vertical="center"/>
    </xf>
    <xf numFmtId="3" fontId="33" fillId="0" borderId="22" xfId="0" applyNumberFormat="1" applyFont="1" applyBorder="1" applyAlignment="1">
      <alignment horizontal="right" vertical="center"/>
    </xf>
    <xf numFmtId="3" fontId="33" fillId="0" borderId="23" xfId="0" applyNumberFormat="1" applyFont="1" applyBorder="1" applyAlignment="1">
      <alignment horizontal="right" vertical="center"/>
    </xf>
    <xf numFmtId="166" fontId="33" fillId="6" borderId="19" xfId="0" applyNumberFormat="1" applyFont="1" applyFill="1" applyBorder="1" applyAlignment="1">
      <alignment horizontal="right" vertical="center"/>
    </xf>
    <xf numFmtId="165" fontId="33" fillId="6" borderId="24" xfId="0" applyNumberFormat="1" applyFont="1" applyFill="1" applyBorder="1" applyAlignment="1">
      <alignment horizontal="right" vertical="center"/>
    </xf>
    <xf numFmtId="166" fontId="33" fillId="6" borderId="23" xfId="0" applyNumberFormat="1" applyFont="1" applyFill="1" applyBorder="1" applyAlignment="1">
      <alignment horizontal="right" vertical="center"/>
    </xf>
    <xf numFmtId="165" fontId="33" fillId="6" borderId="25" xfId="0" applyNumberFormat="1" applyFont="1" applyFill="1" applyBorder="1" applyAlignment="1">
      <alignment horizontal="right" vertical="center"/>
    </xf>
    <xf numFmtId="0" fontId="32" fillId="0" borderId="26" xfId="0" applyFont="1" applyBorder="1" applyAlignment="1">
      <alignment vertical="center"/>
    </xf>
    <xf numFmtId="3" fontId="33" fillId="0" borderId="27" xfId="0" applyNumberFormat="1" applyFont="1" applyBorder="1" applyAlignment="1">
      <alignment horizontal="right" vertical="center"/>
    </xf>
    <xf numFmtId="165" fontId="33" fillId="6" borderId="19" xfId="0" applyNumberFormat="1" applyFont="1" applyFill="1" applyBorder="1" applyAlignment="1">
      <alignment horizontal="right" vertical="center"/>
    </xf>
    <xf numFmtId="0" fontId="32" fillId="0" borderId="28" xfId="0" applyFont="1" applyBorder="1" applyAlignment="1">
      <alignment vertical="center"/>
    </xf>
    <xf numFmtId="3" fontId="33" fillId="0" borderId="29" xfId="0" applyNumberFormat="1" applyFont="1" applyBorder="1" applyAlignment="1">
      <alignment horizontal="right" vertical="center"/>
    </xf>
    <xf numFmtId="165" fontId="33" fillId="6" borderId="23" xfId="0" applyNumberFormat="1" applyFont="1" applyFill="1" applyBorder="1" applyAlignment="1">
      <alignment horizontal="right" vertical="center"/>
    </xf>
    <xf numFmtId="0" fontId="32" fillId="0" borderId="28" xfId="0" applyFont="1" applyBorder="1" applyAlignment="1">
      <alignment horizontal="left" vertical="center"/>
    </xf>
    <xf numFmtId="166" fontId="33" fillId="6" borderId="30" xfId="0" applyNumberFormat="1" applyFont="1" applyFill="1" applyBorder="1" applyAlignment="1">
      <alignment horizontal="right" vertical="center"/>
    </xf>
    <xf numFmtId="165" fontId="33" fillId="6" borderId="30" xfId="0" applyNumberFormat="1" applyFont="1" applyFill="1" applyBorder="1" applyAlignment="1">
      <alignment horizontal="right" vertical="center"/>
    </xf>
    <xf numFmtId="165" fontId="33" fillId="6" borderId="31" xfId="0" applyNumberFormat="1" applyFont="1" applyFill="1" applyBorder="1" applyAlignment="1">
      <alignment horizontal="right" vertical="center"/>
    </xf>
    <xf numFmtId="0" fontId="32" fillId="3" borderId="32" xfId="0" applyFont="1" applyFill="1" applyBorder="1" applyAlignment="1">
      <alignment horizontal="left" vertical="center" wrapText="1"/>
    </xf>
    <xf numFmtId="0" fontId="34" fillId="0" borderId="0" xfId="0" applyFont="1" applyAlignment="1">
      <alignment horizontal="right" vertical="center"/>
    </xf>
    <xf numFmtId="0" fontId="35" fillId="0" borderId="0" xfId="0" applyFont="1" applyAlignment="1">
      <alignment vertical="center"/>
    </xf>
    <xf numFmtId="3" fontId="33" fillId="4" borderId="9" xfId="0" applyNumberFormat="1" applyFont="1" applyFill="1" applyBorder="1" applyAlignment="1">
      <alignment horizontal="right" vertical="center"/>
    </xf>
    <xf numFmtId="0" fontId="32" fillId="4" borderId="8" xfId="0" applyFont="1" applyFill="1" applyBorder="1" applyAlignment="1">
      <alignment vertical="center"/>
    </xf>
    <xf numFmtId="3" fontId="33" fillId="4" borderId="20" xfId="0" applyNumberFormat="1" applyFont="1" applyFill="1" applyBorder="1" applyAlignment="1">
      <alignment horizontal="right" vertical="center"/>
    </xf>
    <xf numFmtId="0" fontId="32" fillId="4" borderId="26" xfId="0" applyFont="1" applyFill="1" applyBorder="1" applyAlignment="1">
      <alignment vertical="center"/>
    </xf>
    <xf numFmtId="3" fontId="33" fillId="4" borderId="27" xfId="0" applyNumberFormat="1" applyFont="1" applyFill="1" applyBorder="1" applyAlignment="1">
      <alignment horizontal="right" vertical="center"/>
    </xf>
    <xf numFmtId="3" fontId="33" fillId="4" borderId="19" xfId="0" applyNumberFormat="1" applyFont="1" applyFill="1" applyBorder="1" applyAlignment="1">
      <alignment horizontal="right" vertical="center"/>
    </xf>
    <xf numFmtId="0" fontId="32" fillId="4" borderId="28" xfId="0" applyFont="1" applyFill="1" applyBorder="1" applyAlignment="1">
      <alignment vertical="center"/>
    </xf>
    <xf numFmtId="3" fontId="33" fillId="4" borderId="29" xfId="0" applyNumberFormat="1" applyFont="1" applyFill="1" applyBorder="1" applyAlignment="1">
      <alignment horizontal="right" vertical="center"/>
    </xf>
    <xf numFmtId="3" fontId="33" fillId="4" borderId="23" xfId="0" applyNumberFormat="1" applyFont="1" applyFill="1" applyBorder="1" applyAlignment="1">
      <alignment horizontal="right" vertical="center"/>
    </xf>
    <xf numFmtId="0" fontId="32" fillId="4" borderId="33" xfId="0" applyFont="1" applyFill="1" applyBorder="1" applyAlignment="1">
      <alignment vertical="center"/>
    </xf>
    <xf numFmtId="3" fontId="33" fillId="4" borderId="34" xfId="0" applyNumberFormat="1" applyFont="1" applyFill="1" applyBorder="1" applyAlignment="1">
      <alignment horizontal="right" vertical="center"/>
    </xf>
    <xf numFmtId="3" fontId="33" fillId="4" borderId="30" xfId="0" applyNumberFormat="1" applyFont="1" applyFill="1" applyBorder="1" applyAlignment="1">
      <alignment horizontal="right" vertical="center"/>
    </xf>
    <xf numFmtId="0" fontId="32" fillId="4" borderId="8" xfId="0" applyFont="1" applyFill="1" applyBorder="1" applyAlignment="1">
      <alignment horizontal="left" vertical="center"/>
    </xf>
    <xf numFmtId="3" fontId="33" fillId="4" borderId="21" xfId="0" applyNumberFormat="1" applyFont="1" applyFill="1" applyBorder="1" applyAlignment="1">
      <alignment horizontal="right" vertical="center"/>
    </xf>
    <xf numFmtId="3" fontId="33" fillId="4" borderId="18" xfId="0" applyNumberFormat="1" applyFont="1" applyFill="1" applyBorder="1" applyAlignment="1">
      <alignment horizontal="right" vertical="center"/>
    </xf>
    <xf numFmtId="3" fontId="33" fillId="4" borderId="22" xfId="0" applyNumberFormat="1" applyFont="1" applyFill="1" applyBorder="1" applyAlignment="1">
      <alignment horizontal="right" vertical="center"/>
    </xf>
    <xf numFmtId="3" fontId="33" fillId="4" borderId="35" xfId="0" applyNumberFormat="1" applyFont="1" applyFill="1" applyBorder="1" applyAlignment="1">
      <alignment horizontal="right" vertical="center"/>
    </xf>
    <xf numFmtId="0" fontId="0" fillId="0" borderId="36" xfId="0" applyBorder="1"/>
    <xf numFmtId="0" fontId="0" fillId="6" borderId="0" xfId="0" applyFill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0" xfId="0" applyAlignment="1">
      <alignment horizontal="left"/>
    </xf>
    <xf numFmtId="0" fontId="36" fillId="0" borderId="0" xfId="0" applyFont="1"/>
    <xf numFmtId="168" fontId="29" fillId="5" borderId="10" xfId="0" applyNumberFormat="1" applyFont="1" applyFill="1" applyBorder="1" applyAlignment="1">
      <alignment horizontal="right" vertical="center"/>
    </xf>
    <xf numFmtId="167" fontId="27" fillId="4" borderId="6" xfId="0" applyNumberFormat="1" applyFont="1" applyFill="1" applyBorder="1" applyAlignment="1">
      <alignment horizontal="right" vertical="center"/>
    </xf>
    <xf numFmtId="167" fontId="27" fillId="4" borderId="4" xfId="0" applyNumberFormat="1" applyFont="1" applyFill="1" applyBorder="1" applyAlignment="1">
      <alignment horizontal="right" vertical="center"/>
    </xf>
    <xf numFmtId="167" fontId="27" fillId="0" borderId="3" xfId="0" applyNumberFormat="1" applyFont="1" applyBorder="1" applyAlignment="1">
      <alignment horizontal="right" vertical="center"/>
    </xf>
    <xf numFmtId="167" fontId="27" fillId="0" borderId="1" xfId="0" applyNumberFormat="1" applyFont="1" applyBorder="1" applyAlignment="1">
      <alignment horizontal="right" vertical="center"/>
    </xf>
    <xf numFmtId="167" fontId="28" fillId="3" borderId="6" xfId="0" applyNumberFormat="1" applyFont="1" applyFill="1" applyBorder="1" applyAlignment="1">
      <alignment horizontal="right" vertical="center"/>
    </xf>
    <xf numFmtId="167" fontId="27" fillId="4" borderId="5" xfId="0" applyNumberFormat="1" applyFont="1" applyFill="1" applyBorder="1" applyAlignment="1">
      <alignment horizontal="right" vertical="center"/>
    </xf>
    <xf numFmtId="167" fontId="27" fillId="0" borderId="7" xfId="0" applyNumberFormat="1" applyFont="1" applyBorder="1" applyAlignment="1">
      <alignment horizontal="right" vertical="center"/>
    </xf>
    <xf numFmtId="0" fontId="19" fillId="4" borderId="3" xfId="0" applyFont="1" applyFill="1" applyBorder="1" applyAlignment="1">
      <alignment horizontal="left" vertical="center"/>
    </xf>
    <xf numFmtId="0" fontId="0" fillId="0" borderId="41" xfId="0" applyBorder="1"/>
    <xf numFmtId="0" fontId="0" fillId="0" borderId="42" xfId="0" applyBorder="1"/>
    <xf numFmtId="0" fontId="26" fillId="0" borderId="0" xfId="0" applyFont="1"/>
    <xf numFmtId="0" fontId="0" fillId="0" borderId="36" xfId="0" applyBorder="1" applyAlignment="1">
      <alignment horizontal="left"/>
    </xf>
    <xf numFmtId="3" fontId="24" fillId="5" borderId="0" xfId="0" applyNumberFormat="1" applyFont="1" applyFill="1" applyAlignment="1">
      <alignment horizontal="right" vertical="center"/>
    </xf>
    <xf numFmtId="0" fontId="29" fillId="5" borderId="1" xfId="0" applyFont="1" applyFill="1" applyBorder="1" applyAlignment="1">
      <alignment horizontal="center" vertical="center"/>
    </xf>
    <xf numFmtId="0" fontId="19" fillId="4" borderId="11" xfId="0" applyFont="1" applyFill="1" applyBorder="1" applyAlignment="1">
      <alignment horizontal="left" vertical="center"/>
    </xf>
    <xf numFmtId="0" fontId="29" fillId="5" borderId="10" xfId="0" applyFont="1" applyFill="1" applyBorder="1" applyAlignment="1">
      <alignment horizontal="left" vertical="center" indent="1"/>
    </xf>
    <xf numFmtId="3" fontId="19" fillId="3" borderId="4" xfId="0" applyNumberFormat="1" applyFont="1" applyFill="1" applyBorder="1" applyAlignment="1">
      <alignment horizontal="right" vertical="center"/>
    </xf>
    <xf numFmtId="3" fontId="19" fillId="3" borderId="6" xfId="0" applyNumberFormat="1" applyFont="1" applyFill="1" applyBorder="1" applyAlignment="1">
      <alignment horizontal="right" vertical="center"/>
    </xf>
    <xf numFmtId="3" fontId="19" fillId="3" borderId="12" xfId="0" applyNumberFormat="1" applyFont="1" applyFill="1" applyBorder="1" applyAlignment="1">
      <alignment horizontal="right" vertical="center"/>
    </xf>
    <xf numFmtId="0" fontId="26" fillId="0" borderId="9" xfId="0" applyFont="1" applyBorder="1" applyAlignment="1">
      <alignment vertical="center"/>
    </xf>
    <xf numFmtId="0" fontId="25" fillId="0" borderId="7" xfId="0" applyFont="1" applyBorder="1" applyAlignment="1">
      <alignment vertical="center"/>
    </xf>
    <xf numFmtId="0" fontId="27" fillId="0" borderId="8" xfId="0" applyFont="1" applyBorder="1" applyAlignment="1">
      <alignment horizontal="right" vertical="center"/>
    </xf>
    <xf numFmtId="0" fontId="26" fillId="0" borderId="4" xfId="0" applyFont="1" applyBorder="1" applyAlignment="1">
      <alignment horizontal="left" vertical="center"/>
    </xf>
    <xf numFmtId="0" fontId="29" fillId="5" borderId="4" xfId="0" applyFont="1" applyFill="1" applyBorder="1" applyAlignment="1">
      <alignment horizontal="center" vertical="center"/>
    </xf>
    <xf numFmtId="3" fontId="27" fillId="4" borderId="4" xfId="0" applyNumberFormat="1" applyFont="1" applyFill="1" applyBorder="1" applyAlignment="1">
      <alignment vertical="center"/>
    </xf>
    <xf numFmtId="0" fontId="7" fillId="0" borderId="43" xfId="0" applyFont="1" applyBorder="1"/>
    <xf numFmtId="0" fontId="27" fillId="0" borderId="11" xfId="0" applyFont="1" applyBorder="1" applyAlignment="1">
      <alignment horizontal="right" vertical="center"/>
    </xf>
    <xf numFmtId="0" fontId="27" fillId="0" borderId="4" xfId="0" applyFont="1" applyBorder="1" applyAlignment="1">
      <alignment horizontal="right" vertical="center"/>
    </xf>
    <xf numFmtId="0" fontId="27" fillId="0" borderId="4" xfId="0" applyFont="1" applyBorder="1" applyAlignment="1">
      <alignment vertical="center"/>
    </xf>
    <xf numFmtId="0" fontId="29" fillId="5" borderId="7" xfId="0" applyFont="1" applyFill="1" applyBorder="1" applyAlignment="1">
      <alignment horizontal="center" vertical="center"/>
    </xf>
    <xf numFmtId="0" fontId="7" fillId="0" borderId="44" xfId="0" applyFont="1" applyBorder="1"/>
    <xf numFmtId="3" fontId="24" fillId="5" borderId="8" xfId="0" applyNumberFormat="1" applyFont="1" applyFill="1" applyBorder="1" applyAlignment="1">
      <alignment horizontal="right" vertical="center"/>
    </xf>
    <xf numFmtId="167" fontId="24" fillId="5" borderId="5" xfId="0" applyNumberFormat="1" applyFont="1" applyFill="1" applyBorder="1" applyAlignment="1">
      <alignment horizontal="right" vertical="center"/>
    </xf>
    <xf numFmtId="3" fontId="24" fillId="5" borderId="4" xfId="0" applyNumberFormat="1" applyFont="1" applyFill="1" applyBorder="1" applyAlignment="1">
      <alignment vertical="center"/>
    </xf>
    <xf numFmtId="3" fontId="31" fillId="5" borderId="6" xfId="0" applyNumberFormat="1" applyFont="1" applyFill="1" applyBorder="1" applyAlignment="1">
      <alignment horizontal="right" vertical="center"/>
    </xf>
    <xf numFmtId="165" fontId="31" fillId="5" borderId="6" xfId="0" applyNumberFormat="1" applyFont="1" applyFill="1" applyBorder="1" applyAlignment="1">
      <alignment horizontal="right" vertical="center"/>
    </xf>
    <xf numFmtId="168" fontId="29" fillId="5" borderId="8" xfId="0" applyNumberFormat="1" applyFont="1" applyFill="1" applyBorder="1" applyAlignment="1">
      <alignment horizontal="right" vertical="center"/>
    </xf>
    <xf numFmtId="3" fontId="29" fillId="5" borderId="4" xfId="0" applyNumberFormat="1" applyFont="1" applyFill="1" applyBorder="1" applyAlignment="1">
      <alignment horizontal="right" vertical="center"/>
    </xf>
    <xf numFmtId="0" fontId="29" fillId="5" borderId="7" xfId="0" applyFont="1" applyFill="1" applyBorder="1" applyAlignment="1">
      <alignment horizontal="left" vertical="center" indent="1"/>
    </xf>
    <xf numFmtId="0" fontId="31" fillId="5" borderId="45" xfId="0" applyFont="1" applyFill="1" applyBorder="1" applyAlignment="1">
      <alignment horizontal="center" vertical="center"/>
    </xf>
    <xf numFmtId="0" fontId="32" fillId="3" borderId="53" xfId="0" applyFont="1" applyFill="1" applyBorder="1" applyAlignment="1">
      <alignment horizontal="left" vertical="center" wrapText="1"/>
    </xf>
    <xf numFmtId="0" fontId="32" fillId="2" borderId="54" xfId="0" applyFont="1" applyFill="1" applyBorder="1" applyAlignment="1">
      <alignment horizontal="left" vertical="center" wrapText="1"/>
    </xf>
    <xf numFmtId="3" fontId="33" fillId="2" borderId="55" xfId="0" applyNumberFormat="1" applyFont="1" applyFill="1" applyBorder="1" applyAlignment="1">
      <alignment horizontal="right" vertical="center" wrapText="1"/>
    </xf>
    <xf numFmtId="3" fontId="33" fillId="2" borderId="56" xfId="0" applyNumberFormat="1" applyFont="1" applyFill="1" applyBorder="1" applyAlignment="1">
      <alignment horizontal="right" vertical="center" wrapText="1"/>
    </xf>
    <xf numFmtId="166" fontId="33" fillId="2" borderId="30" xfId="0" applyNumberFormat="1" applyFont="1" applyFill="1" applyBorder="1" applyAlignment="1">
      <alignment horizontal="right" vertical="center" wrapText="1"/>
    </xf>
    <xf numFmtId="165" fontId="33" fillId="2" borderId="57" xfId="0" applyNumberFormat="1" applyFont="1" applyFill="1" applyBorder="1" applyAlignment="1">
      <alignment horizontal="right" vertical="center" wrapText="1"/>
    </xf>
    <xf numFmtId="3" fontId="33" fillId="2" borderId="58" xfId="0" applyNumberFormat="1" applyFont="1" applyFill="1" applyBorder="1" applyAlignment="1">
      <alignment horizontal="right" vertical="center" wrapText="1"/>
    </xf>
    <xf numFmtId="0" fontId="21" fillId="0" borderId="60" xfId="0" applyFont="1" applyBorder="1" applyAlignment="1">
      <alignment horizontal="left" vertical="center" wrapText="1" indent="1"/>
    </xf>
    <xf numFmtId="3" fontId="20" fillId="0" borderId="61" xfId="0" applyNumberFormat="1" applyFont="1" applyBorder="1" applyAlignment="1">
      <alignment horizontal="right" vertical="center" wrapText="1"/>
    </xf>
    <xf numFmtId="168" fontId="20" fillId="0" borderId="61" xfId="0" applyNumberFormat="1" applyFont="1" applyBorder="1" applyAlignment="1">
      <alignment horizontal="right" vertical="center" wrapText="1"/>
    </xf>
    <xf numFmtId="0" fontId="37" fillId="0" borderId="7" xfId="0" applyFont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9" fillId="4" borderId="49" xfId="0" applyFont="1" applyFill="1" applyBorder="1" applyAlignment="1">
      <alignment horizontal="left" vertical="center"/>
    </xf>
    <xf numFmtId="0" fontId="19" fillId="3" borderId="5" xfId="0" applyFont="1" applyFill="1" applyBorder="1" applyAlignment="1">
      <alignment horizontal="left" vertical="center" indent="1"/>
    </xf>
    <xf numFmtId="0" fontId="19" fillId="3" borderId="48" xfId="0" applyFont="1" applyFill="1" applyBorder="1" applyAlignment="1">
      <alignment horizontal="left" vertical="center" indent="1"/>
    </xf>
    <xf numFmtId="0" fontId="24" fillId="5" borderId="47" xfId="0" applyFont="1" applyFill="1" applyBorder="1" applyAlignment="1">
      <alignment horizontal="right" vertical="center"/>
    </xf>
    <xf numFmtId="0" fontId="29" fillId="5" borderId="46" xfId="0" applyFont="1" applyFill="1" applyBorder="1" applyAlignment="1">
      <alignment horizontal="center" vertical="center"/>
    </xf>
    <xf numFmtId="0" fontId="29" fillId="5" borderId="47" xfId="0" applyFont="1" applyFill="1" applyBorder="1" applyAlignment="1">
      <alignment horizontal="center" vertical="center"/>
    </xf>
    <xf numFmtId="0" fontId="29" fillId="5" borderId="48" xfId="0" applyFont="1" applyFill="1" applyBorder="1" applyAlignment="1">
      <alignment horizontal="center" vertical="center"/>
    </xf>
    <xf numFmtId="0" fontId="19" fillId="3" borderId="48" xfId="0" applyFont="1" applyFill="1" applyBorder="1" applyAlignment="1">
      <alignment horizontal="left" vertical="center" wrapText="1" indent="1"/>
    </xf>
    <xf numFmtId="0" fontId="32" fillId="3" borderId="32" xfId="0" applyFont="1" applyFill="1" applyBorder="1" applyAlignment="1">
      <alignment horizontal="left" vertical="center" wrapText="1"/>
    </xf>
    <xf numFmtId="0" fontId="32" fillId="3" borderId="52" xfId="0" applyFont="1" applyFill="1" applyBorder="1" applyAlignment="1">
      <alignment horizontal="left" vertical="center" wrapText="1"/>
    </xf>
    <xf numFmtId="0" fontId="31" fillId="5" borderId="47" xfId="0" applyFont="1" applyFill="1" applyBorder="1" applyAlignment="1">
      <alignment horizontal="right" vertical="center"/>
    </xf>
    <xf numFmtId="0" fontId="31" fillId="5" borderId="51" xfId="0" applyFont="1" applyFill="1" applyBorder="1" applyAlignment="1">
      <alignment horizontal="center" vertical="center"/>
    </xf>
    <xf numFmtId="0" fontId="32" fillId="3" borderId="45" xfId="0" applyFont="1" applyFill="1" applyBorder="1" applyAlignment="1">
      <alignment horizontal="left" vertical="center" wrapText="1"/>
    </xf>
    <xf numFmtId="0" fontId="31" fillId="5" borderId="50" xfId="0" applyFont="1" applyFill="1" applyBorder="1" applyAlignment="1">
      <alignment horizontal="center" vertical="center"/>
    </xf>
    <xf numFmtId="0" fontId="31" fillId="5" borderId="4" xfId="0" applyFont="1" applyFill="1" applyBorder="1" applyAlignment="1">
      <alignment horizontal="center" vertical="center"/>
    </xf>
    <xf numFmtId="0" fontId="31" fillId="5" borderId="46" xfId="0" applyFont="1" applyFill="1" applyBorder="1" applyAlignment="1">
      <alignment horizontal="center" vertical="center"/>
    </xf>
    <xf numFmtId="0" fontId="31" fillId="5" borderId="59" xfId="0" applyFont="1" applyFill="1" applyBorder="1" applyAlignment="1">
      <alignment horizontal="center" vertical="center"/>
    </xf>
    <xf numFmtId="0" fontId="29" fillId="5" borderId="5" xfId="0" applyFont="1" applyFill="1" applyBorder="1" applyAlignment="1">
      <alignment horizontal="center" vertical="center"/>
    </xf>
    <xf numFmtId="0" fontId="29" fillId="5" borderId="62" xfId="0" applyFont="1" applyFill="1" applyBorder="1" applyAlignment="1">
      <alignment horizontal="center" vertical="center"/>
    </xf>
    <xf numFmtId="0" fontId="38" fillId="0" borderId="2" xfId="1" applyBorder="1"/>
    <xf numFmtId="0" fontId="38" fillId="0" borderId="3" xfId="1" applyBorder="1"/>
    <xf numFmtId="0" fontId="38" fillId="0" borderId="4" xfId="1" applyBorder="1"/>
    <xf numFmtId="0" fontId="38" fillId="0" borderId="5" xfId="1" applyBorder="1"/>
    <xf numFmtId="0" fontId="38" fillId="0" borderId="0" xfId="1"/>
    <xf numFmtId="0" fontId="38" fillId="0" borderId="6" xfId="1" applyBorder="1"/>
    <xf numFmtId="0" fontId="38" fillId="0" borderId="7" xfId="1" applyBorder="1"/>
    <xf numFmtId="0" fontId="38" fillId="0" borderId="8" xfId="1" applyBorder="1"/>
    <xf numFmtId="0" fontId="38" fillId="0" borderId="9" xfId="1" applyBorder="1"/>
    <xf numFmtId="0" fontId="38" fillId="0" borderId="10" xfId="1" applyBorder="1"/>
    <xf numFmtId="0" fontId="38" fillId="0" borderId="11" xfId="1" applyBorder="1"/>
    <xf numFmtId="0" fontId="38" fillId="0" borderId="1" xfId="1" applyBorder="1"/>
    <xf numFmtId="0" fontId="38" fillId="0" borderId="12" xfId="1" applyBorder="1"/>
    <xf numFmtId="0" fontId="38" fillId="0" borderId="13" xfId="1" applyBorder="1"/>
    <xf numFmtId="0" fontId="38" fillId="0" borderId="14" xfId="1" applyBorder="1"/>
    <xf numFmtId="0" fontId="38" fillId="0" borderId="15" xfId="1" applyBorder="1"/>
    <xf numFmtId="0" fontId="14" fillId="0" borderId="7" xfId="1" applyFont="1" applyBorder="1"/>
    <xf numFmtId="0" fontId="40" fillId="0" borderId="7" xfId="1" applyFont="1" applyBorder="1"/>
    <xf numFmtId="0" fontId="38" fillId="0" borderId="41" xfId="1" applyBorder="1"/>
    <xf numFmtId="0" fontId="38" fillId="0" borderId="42" xfId="1" applyBorder="1"/>
    <xf numFmtId="0" fontId="26" fillId="0" borderId="0" xfId="1" applyFont="1"/>
    <xf numFmtId="0" fontId="29" fillId="5" borderId="15" xfId="0" applyFont="1" applyFill="1" applyBorder="1" applyAlignment="1">
      <alignment horizontal="center" vertical="center"/>
    </xf>
    <xf numFmtId="0" fontId="29" fillId="5" borderId="11" xfId="0" applyFont="1" applyFill="1" applyBorder="1" applyAlignment="1">
      <alignment horizontal="center" vertical="center"/>
    </xf>
    <xf numFmtId="0" fontId="29" fillId="5" borderId="6" xfId="0" applyFont="1" applyFill="1" applyBorder="1" applyAlignment="1">
      <alignment horizontal="center" vertical="center"/>
    </xf>
    <xf numFmtId="0" fontId="21" fillId="0" borderId="63" xfId="0" applyFont="1" applyBorder="1" applyAlignment="1">
      <alignment horizontal="left" vertical="center" wrapText="1" indent="1"/>
    </xf>
    <xf numFmtId="3" fontId="20" fillId="0" borderId="64" xfId="0" applyNumberFormat="1" applyFont="1" applyBorder="1" applyAlignment="1">
      <alignment horizontal="right" vertical="center" wrapText="1"/>
    </xf>
    <xf numFmtId="168" fontId="20" fillId="0" borderId="64" xfId="0" applyNumberFormat="1" applyFont="1" applyBorder="1" applyAlignment="1">
      <alignment horizontal="right" vertical="center" wrapText="1"/>
    </xf>
    <xf numFmtId="0" fontId="20" fillId="0" borderId="1" xfId="0" applyFont="1" applyBorder="1"/>
    <xf numFmtId="0" fontId="29" fillId="5" borderId="0" xfId="0" applyFont="1" applyFill="1" applyAlignment="1">
      <alignment horizontal="left" vertical="center" indent="1"/>
    </xf>
    <xf numFmtId="3" fontId="29" fillId="5" borderId="1" xfId="0" applyNumberFormat="1" applyFont="1" applyFill="1" applyBorder="1" applyAlignment="1">
      <alignment horizontal="right" vertical="center"/>
    </xf>
    <xf numFmtId="168" fontId="29" fillId="5" borderId="14" xfId="0" applyNumberFormat="1" applyFont="1" applyFill="1" applyBorder="1" applyAlignment="1">
      <alignment horizontal="right" vertical="center"/>
    </xf>
    <xf numFmtId="0" fontId="0" fillId="0" borderId="65" xfId="0" applyBorder="1"/>
    <xf numFmtId="0" fontId="0" fillId="0" borderId="66" xfId="0" applyBorder="1"/>
    <xf numFmtId="0" fontId="20" fillId="0" borderId="67" xfId="0" applyFont="1" applyBorder="1"/>
    <xf numFmtId="0" fontId="0" fillId="0" borderId="68" xfId="0" applyBorder="1"/>
    <xf numFmtId="0" fontId="0" fillId="0" borderId="0" xfId="0" applyAlignment="1">
      <alignment vertical="center"/>
    </xf>
    <xf numFmtId="0" fontId="0" fillId="0" borderId="0" xfId="0" applyAlignment="1">
      <alignment horizontal="left" indent="1"/>
    </xf>
    <xf numFmtId="0" fontId="40" fillId="0" borderId="7" xfId="0" applyFont="1" applyBorder="1"/>
    <xf numFmtId="0" fontId="0" fillId="0" borderId="69" xfId="0" applyBorder="1"/>
    <xf numFmtId="0" fontId="0" fillId="0" borderId="70" xfId="0" applyBorder="1"/>
    <xf numFmtId="0" fontId="41" fillId="0" borderId="0" xfId="0" applyFont="1" applyAlignment="1">
      <alignment vertical="center"/>
    </xf>
    <xf numFmtId="0" fontId="26" fillId="2" borderId="0" xfId="0" applyFont="1" applyFill="1"/>
    <xf numFmtId="0" fontId="42" fillId="0" borderId="0" xfId="0" applyFont="1"/>
    <xf numFmtId="2" fontId="23" fillId="0" borderId="0" xfId="0" applyNumberFormat="1" applyFont="1"/>
    <xf numFmtId="0" fontId="18" fillId="0" borderId="0" xfId="0" applyFont="1"/>
    <xf numFmtId="0" fontId="43" fillId="2" borderId="0" xfId="0" quotePrefix="1" applyFont="1" applyFill="1" applyAlignment="1">
      <alignment horizontal="right"/>
    </xf>
    <xf numFmtId="0" fontId="44" fillId="0" borderId="0" xfId="0" applyFont="1"/>
    <xf numFmtId="0" fontId="44" fillId="0" borderId="0" xfId="0" applyFont="1" applyAlignment="1">
      <alignment horizontal="center"/>
    </xf>
    <xf numFmtId="3" fontId="42" fillId="0" borderId="0" xfId="0" applyNumberFormat="1" applyFo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23" fillId="6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10" fontId="23" fillId="0" borderId="0" xfId="0" applyNumberFormat="1" applyFont="1" applyAlignment="1">
      <alignment vertical="center"/>
    </xf>
    <xf numFmtId="0" fontId="45" fillId="2" borderId="0" xfId="0" applyFont="1" applyFill="1" applyAlignment="1">
      <alignment horizontal="center" vertical="center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0" fontId="23" fillId="6" borderId="71" xfId="0" applyFont="1" applyFill="1" applyBorder="1" applyAlignment="1">
      <alignment vertical="center"/>
    </xf>
    <xf numFmtId="0" fontId="23" fillId="6" borderId="72" xfId="0" applyFont="1" applyFill="1" applyBorder="1" applyAlignment="1">
      <alignment vertical="center"/>
    </xf>
    <xf numFmtId="0" fontId="23" fillId="6" borderId="73" xfId="0" applyFont="1" applyFill="1" applyBorder="1" applyAlignment="1">
      <alignment vertical="center"/>
    </xf>
    <xf numFmtId="0" fontId="23" fillId="6" borderId="74" xfId="0" applyFont="1" applyFill="1" applyBorder="1" applyAlignment="1">
      <alignment vertical="center"/>
    </xf>
    <xf numFmtId="0" fontId="39" fillId="0" borderId="0" xfId="0" applyFont="1"/>
    <xf numFmtId="169" fontId="23" fillId="0" borderId="0" xfId="0" applyNumberFormat="1" applyFont="1"/>
    <xf numFmtId="0" fontId="23" fillId="0" borderId="71" xfId="0" applyFont="1" applyBorder="1"/>
    <xf numFmtId="0" fontId="23" fillId="0" borderId="72" xfId="0" applyFont="1" applyBorder="1"/>
    <xf numFmtId="0" fontId="23" fillId="0" borderId="73" xfId="0" applyFont="1" applyBorder="1"/>
    <xf numFmtId="0" fontId="23" fillId="0" borderId="74" xfId="0" applyFont="1" applyBorder="1"/>
    <xf numFmtId="170" fontId="23" fillId="0" borderId="0" xfId="0" applyNumberFormat="1" applyFont="1"/>
    <xf numFmtId="0" fontId="0" fillId="2" borderId="0" xfId="0" applyFill="1" applyAlignment="1">
      <alignment horizontal="center" vertical="center"/>
    </xf>
    <xf numFmtId="3" fontId="23" fillId="0" borderId="0" xfId="0" applyNumberFormat="1" applyFont="1" applyAlignment="1">
      <alignment vertical="center"/>
    </xf>
    <xf numFmtId="169" fontId="23" fillId="0" borderId="0" xfId="0" applyNumberFormat="1" applyFont="1" applyAlignment="1">
      <alignment vertical="center"/>
    </xf>
    <xf numFmtId="170" fontId="23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</cellXfs>
  <cellStyles count="2">
    <cellStyle name="Normal" xfId="0" builtinId="0"/>
    <cellStyle name="Normal 2" xfId="1" xr:uid="{57015A4E-F976-438C-B009-A57F359069AA}"/>
  </cellStyles>
  <dxfs count="74"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tráfico'!$E$7:$E$34</c:f>
              <c:numCache>
                <c:formatCode>#,##0</c:formatCode>
                <c:ptCount val="28"/>
                <c:pt idx="0">
                  <c:v>14686454.684</c:v>
                </c:pt>
                <c:pt idx="1">
                  <c:v>3123848.355</c:v>
                </c:pt>
                <c:pt idx="2">
                  <c:v>5579552.3590000002</c:v>
                </c:pt>
                <c:pt idx="3">
                  <c:v>4649273.41</c:v>
                </c:pt>
                <c:pt idx="4">
                  <c:v>103654925.55599999</c:v>
                </c:pt>
                <c:pt idx="5">
                  <c:v>4728587.2110000001</c:v>
                </c:pt>
                <c:pt idx="6">
                  <c:v>17014210.318</c:v>
                </c:pt>
                <c:pt idx="7">
                  <c:v>69699082.388999999</c:v>
                </c:pt>
                <c:pt idx="8">
                  <c:v>34592414</c:v>
                </c:pt>
                <c:pt idx="9">
                  <c:v>35924264.835000001</c:v>
                </c:pt>
                <c:pt idx="10">
                  <c:v>17464693.941</c:v>
                </c:pt>
                <c:pt idx="11">
                  <c:v>1766193</c:v>
                </c:pt>
                <c:pt idx="12">
                  <c:v>6667395.2680000002</c:v>
                </c:pt>
                <c:pt idx="13">
                  <c:v>15639658.345000001</c:v>
                </c:pt>
                <c:pt idx="14">
                  <c:v>31097139.338</c:v>
                </c:pt>
                <c:pt idx="15">
                  <c:v>31743973.133000001</c:v>
                </c:pt>
                <c:pt idx="16">
                  <c:v>4513404.1279999996</c:v>
                </c:pt>
                <c:pt idx="17">
                  <c:v>2628371.412</c:v>
                </c:pt>
                <c:pt idx="18">
                  <c:v>534484</c:v>
                </c:pt>
                <c:pt idx="19">
                  <c:v>2625077.2480000001</c:v>
                </c:pt>
                <c:pt idx="20">
                  <c:v>3417434.8339999998</c:v>
                </c:pt>
                <c:pt idx="21">
                  <c:v>14452844.668</c:v>
                </c:pt>
                <c:pt idx="22">
                  <c:v>7211815.2400000002</c:v>
                </c:pt>
                <c:pt idx="23">
                  <c:v>4272908</c:v>
                </c:pt>
                <c:pt idx="24">
                  <c:v>31858398.249000002</c:v>
                </c:pt>
                <c:pt idx="25">
                  <c:v>81138593.751000002</c:v>
                </c:pt>
                <c:pt idx="26">
                  <c:v>5681072.108</c:v>
                </c:pt>
                <c:pt idx="27">
                  <c:v>1418183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DF-4DA6-823E-2ADBFDB40C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tráfico'!$D$7:$D$34</c:f>
              <c:numCache>
                <c:formatCode>#,##0</c:formatCode>
                <c:ptCount val="28"/>
                <c:pt idx="0">
                  <c:v>13982455.672</c:v>
                </c:pt>
                <c:pt idx="1">
                  <c:v>3211436</c:v>
                </c:pt>
                <c:pt idx="2">
                  <c:v>5289749.2539999997</c:v>
                </c:pt>
                <c:pt idx="3">
                  <c:v>4581067.966</c:v>
                </c:pt>
                <c:pt idx="4">
                  <c:v>104829492.207</c:v>
                </c:pt>
                <c:pt idx="5">
                  <c:v>5747638.8849999998</c:v>
                </c:pt>
                <c:pt idx="6">
                  <c:v>16222758.979</c:v>
                </c:pt>
                <c:pt idx="7">
                  <c:v>64018386.876999997</c:v>
                </c:pt>
                <c:pt idx="8">
                  <c:v>32933451</c:v>
                </c:pt>
                <c:pt idx="9">
                  <c:v>37772579.052000001</c:v>
                </c:pt>
                <c:pt idx="10">
                  <c:v>15742738.306</c:v>
                </c:pt>
                <c:pt idx="11">
                  <c:v>1862017.828</c:v>
                </c:pt>
                <c:pt idx="12">
                  <c:v>8451902.5319999997</c:v>
                </c:pt>
                <c:pt idx="13">
                  <c:v>18991252.390000001</c:v>
                </c:pt>
                <c:pt idx="14">
                  <c:v>30084164.995000001</c:v>
                </c:pt>
                <c:pt idx="15">
                  <c:v>27870287.892999999</c:v>
                </c:pt>
                <c:pt idx="16">
                  <c:v>2557788.4500000002</c:v>
                </c:pt>
                <c:pt idx="17">
                  <c:v>2120836.5410000002</c:v>
                </c:pt>
                <c:pt idx="18">
                  <c:v>535841</c:v>
                </c:pt>
                <c:pt idx="19">
                  <c:v>2551514.8110000002</c:v>
                </c:pt>
                <c:pt idx="20">
                  <c:v>3493823.9</c:v>
                </c:pt>
                <c:pt idx="21">
                  <c:v>13142785.264</c:v>
                </c:pt>
                <c:pt idx="22">
                  <c:v>7043230.8640000001</c:v>
                </c:pt>
                <c:pt idx="23">
                  <c:v>3951751</c:v>
                </c:pt>
                <c:pt idx="24">
                  <c:v>32680540.423</c:v>
                </c:pt>
                <c:pt idx="25">
                  <c:v>77163935.594999999</c:v>
                </c:pt>
                <c:pt idx="26">
                  <c:v>4825584.898</c:v>
                </c:pt>
                <c:pt idx="27">
                  <c:v>1552230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DF-4DA6-823E-2ADBFDB40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6082784"/>
        <c:axId val="24995076"/>
      </c:barChart>
      <c:catAx>
        <c:axId val="2608278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4995076"/>
        <c:crosses val="autoZero"/>
        <c:auto val="1"/>
        <c:lblAlgn val="ctr"/>
        <c:lblOffset val="100"/>
        <c:noMultiLvlLbl val="0"/>
      </c:catAx>
      <c:valAx>
        <c:axId val="2499507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9525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6082784"/>
        <c:crosses val="autoZero"/>
        <c:crossBetween val="between"/>
      </c:valAx>
      <c:spPr>
        <a:noFill/>
        <a:ln w="9525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presentación'!$E$7:$E$34</c:f>
              <c:numCache>
                <c:formatCode>#,##0</c:formatCode>
                <c:ptCount val="28"/>
                <c:pt idx="0">
                  <c:v>14605648</c:v>
                </c:pt>
                <c:pt idx="1">
                  <c:v>3101299</c:v>
                </c:pt>
                <c:pt idx="2">
                  <c:v>5483654</c:v>
                </c:pt>
                <c:pt idx="3">
                  <c:v>4583829</c:v>
                </c:pt>
                <c:pt idx="4">
                  <c:v>96775785</c:v>
                </c:pt>
                <c:pt idx="5">
                  <c:v>4598340</c:v>
                </c:pt>
                <c:pt idx="6">
                  <c:v>16853713</c:v>
                </c:pt>
                <c:pt idx="7">
                  <c:v>67820471</c:v>
                </c:pt>
                <c:pt idx="8">
                  <c:v>34440924</c:v>
                </c:pt>
                <c:pt idx="9">
                  <c:v>35713860</c:v>
                </c:pt>
                <c:pt idx="10">
                  <c:v>17434706</c:v>
                </c:pt>
                <c:pt idx="11">
                  <c:v>1191709</c:v>
                </c:pt>
                <c:pt idx="12">
                  <c:v>6653888</c:v>
                </c:pt>
                <c:pt idx="13">
                  <c:v>15618056</c:v>
                </c:pt>
                <c:pt idx="14">
                  <c:v>30885221</c:v>
                </c:pt>
                <c:pt idx="15">
                  <c:v>28841070</c:v>
                </c:pt>
                <c:pt idx="16">
                  <c:v>4427701</c:v>
                </c:pt>
                <c:pt idx="17">
                  <c:v>2599596</c:v>
                </c:pt>
                <c:pt idx="18">
                  <c:v>534342</c:v>
                </c:pt>
                <c:pt idx="19">
                  <c:v>2599947</c:v>
                </c:pt>
                <c:pt idx="20">
                  <c:v>3374394</c:v>
                </c:pt>
                <c:pt idx="21">
                  <c:v>13533504</c:v>
                </c:pt>
                <c:pt idx="22">
                  <c:v>7152829</c:v>
                </c:pt>
                <c:pt idx="23">
                  <c:v>4238307</c:v>
                </c:pt>
                <c:pt idx="24">
                  <c:v>31675707</c:v>
                </c:pt>
                <c:pt idx="25">
                  <c:v>80666175</c:v>
                </c:pt>
                <c:pt idx="26">
                  <c:v>5536769</c:v>
                </c:pt>
                <c:pt idx="27">
                  <c:v>1409823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9-4755-865B-2A34AFB513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presentación'!$D$7:$D$34</c:f>
              <c:numCache>
                <c:formatCode>#,##0</c:formatCode>
                <c:ptCount val="28"/>
                <c:pt idx="0">
                  <c:v>13879975</c:v>
                </c:pt>
                <c:pt idx="1">
                  <c:v>3183128</c:v>
                </c:pt>
                <c:pt idx="2">
                  <c:v>5193184</c:v>
                </c:pt>
                <c:pt idx="3">
                  <c:v>4523430</c:v>
                </c:pt>
                <c:pt idx="4">
                  <c:v>97237552</c:v>
                </c:pt>
                <c:pt idx="5">
                  <c:v>5619931</c:v>
                </c:pt>
                <c:pt idx="6">
                  <c:v>16073919</c:v>
                </c:pt>
                <c:pt idx="7">
                  <c:v>62453600</c:v>
                </c:pt>
                <c:pt idx="8">
                  <c:v>32803185</c:v>
                </c:pt>
                <c:pt idx="9">
                  <c:v>37531634</c:v>
                </c:pt>
                <c:pt idx="10">
                  <c:v>15711711</c:v>
                </c:pt>
                <c:pt idx="11">
                  <c:v>1218655</c:v>
                </c:pt>
                <c:pt idx="12">
                  <c:v>8437263</c:v>
                </c:pt>
                <c:pt idx="13">
                  <c:v>18961901</c:v>
                </c:pt>
                <c:pt idx="14">
                  <c:v>29783901</c:v>
                </c:pt>
                <c:pt idx="15">
                  <c:v>25542079</c:v>
                </c:pt>
                <c:pt idx="16">
                  <c:v>2459106</c:v>
                </c:pt>
                <c:pt idx="17">
                  <c:v>2089923</c:v>
                </c:pt>
                <c:pt idx="18">
                  <c:v>527568</c:v>
                </c:pt>
                <c:pt idx="19">
                  <c:v>2524488</c:v>
                </c:pt>
                <c:pt idx="20">
                  <c:v>3448582</c:v>
                </c:pt>
                <c:pt idx="21">
                  <c:v>12403981</c:v>
                </c:pt>
                <c:pt idx="22">
                  <c:v>6989465</c:v>
                </c:pt>
                <c:pt idx="23">
                  <c:v>3914540</c:v>
                </c:pt>
                <c:pt idx="24">
                  <c:v>32473710</c:v>
                </c:pt>
                <c:pt idx="25">
                  <c:v>76746424</c:v>
                </c:pt>
                <c:pt idx="26">
                  <c:v>4659124</c:v>
                </c:pt>
                <c:pt idx="27">
                  <c:v>1544741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19-4755-865B-2A34AFB51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9267139"/>
        <c:axId val="47928881"/>
      </c:barChart>
      <c:catAx>
        <c:axId val="392671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7928881"/>
        <c:crosses val="autoZero"/>
        <c:auto val="1"/>
        <c:lblAlgn val="ctr"/>
        <c:lblOffset val="100"/>
        <c:noMultiLvlLbl val="0"/>
      </c:catAx>
      <c:valAx>
        <c:axId val="4792888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26713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Líquidos!$E$7:$E$34</c:f>
              <c:numCache>
                <c:formatCode>#,##0</c:formatCode>
                <c:ptCount val="28"/>
                <c:pt idx="0">
                  <c:v>9846669</c:v>
                </c:pt>
                <c:pt idx="1">
                  <c:v>64074</c:v>
                </c:pt>
                <c:pt idx="2">
                  <c:v>122835</c:v>
                </c:pt>
                <c:pt idx="3">
                  <c:v>584685</c:v>
                </c:pt>
                <c:pt idx="4">
                  <c:v>28462946</c:v>
                </c:pt>
                <c:pt idx="5">
                  <c:v>533276</c:v>
                </c:pt>
                <c:pt idx="6">
                  <c:v>1552391</c:v>
                </c:pt>
                <c:pt idx="7">
                  <c:v>13682790</c:v>
                </c:pt>
                <c:pt idx="8">
                  <c:v>21570211</c:v>
                </c:pt>
                <c:pt idx="9">
                  <c:v>25936971</c:v>
                </c:pt>
                <c:pt idx="10">
                  <c:v>8498411</c:v>
                </c:pt>
                <c:pt idx="11">
                  <c:v>597163</c:v>
                </c:pt>
                <c:pt idx="12">
                  <c:v>2285344</c:v>
                </c:pt>
                <c:pt idx="13">
                  <c:v>1735926</c:v>
                </c:pt>
                <c:pt idx="14">
                  <c:v>23834071</c:v>
                </c:pt>
                <c:pt idx="15">
                  <c:v>8776442</c:v>
                </c:pt>
                <c:pt idx="16">
                  <c:v>112859</c:v>
                </c:pt>
                <c:pt idx="17">
                  <c:v>0</c:v>
                </c:pt>
                <c:pt idx="18">
                  <c:v>64303</c:v>
                </c:pt>
                <c:pt idx="19">
                  <c:v>1272236</c:v>
                </c:pt>
                <c:pt idx="20">
                  <c:v>0</c:v>
                </c:pt>
                <c:pt idx="21">
                  <c:v>4147144</c:v>
                </c:pt>
                <c:pt idx="22">
                  <c:v>165764</c:v>
                </c:pt>
                <c:pt idx="23">
                  <c:v>554911</c:v>
                </c:pt>
                <c:pt idx="24">
                  <c:v>20758432</c:v>
                </c:pt>
                <c:pt idx="25">
                  <c:v>3442040</c:v>
                </c:pt>
                <c:pt idx="26">
                  <c:v>38634</c:v>
                </c:pt>
                <c:pt idx="27">
                  <c:v>286260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2-4C19-B9CE-87D70C8FD9E3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Líquidos!$D$7:$D$34</c:f>
              <c:numCache>
                <c:formatCode>#,##0</c:formatCode>
                <c:ptCount val="28"/>
                <c:pt idx="0">
                  <c:v>8074960</c:v>
                </c:pt>
                <c:pt idx="1">
                  <c:v>46725</c:v>
                </c:pt>
                <c:pt idx="2">
                  <c:v>33261</c:v>
                </c:pt>
                <c:pt idx="3">
                  <c:v>657301</c:v>
                </c:pt>
                <c:pt idx="4">
                  <c:v>26529616</c:v>
                </c:pt>
                <c:pt idx="5">
                  <c:v>1255019</c:v>
                </c:pt>
                <c:pt idx="6">
                  <c:v>1473161</c:v>
                </c:pt>
                <c:pt idx="7">
                  <c:v>12914573</c:v>
                </c:pt>
                <c:pt idx="8">
                  <c:v>20644498</c:v>
                </c:pt>
                <c:pt idx="9">
                  <c:v>27835240</c:v>
                </c:pt>
                <c:pt idx="10">
                  <c:v>8150353</c:v>
                </c:pt>
                <c:pt idx="11">
                  <c:v>674727</c:v>
                </c:pt>
                <c:pt idx="12">
                  <c:v>3641606</c:v>
                </c:pt>
                <c:pt idx="13">
                  <c:v>1297593</c:v>
                </c:pt>
                <c:pt idx="14">
                  <c:v>22657646</c:v>
                </c:pt>
                <c:pt idx="15">
                  <c:v>6904879</c:v>
                </c:pt>
                <c:pt idx="16">
                  <c:v>138560</c:v>
                </c:pt>
                <c:pt idx="17">
                  <c:v>0</c:v>
                </c:pt>
                <c:pt idx="18">
                  <c:v>63617</c:v>
                </c:pt>
                <c:pt idx="19">
                  <c:v>1293402</c:v>
                </c:pt>
                <c:pt idx="20">
                  <c:v>0</c:v>
                </c:pt>
                <c:pt idx="21">
                  <c:v>3742092</c:v>
                </c:pt>
                <c:pt idx="22">
                  <c:v>211896</c:v>
                </c:pt>
                <c:pt idx="23">
                  <c:v>443118</c:v>
                </c:pt>
                <c:pt idx="24">
                  <c:v>20567717</c:v>
                </c:pt>
                <c:pt idx="25">
                  <c:v>5296951</c:v>
                </c:pt>
                <c:pt idx="26">
                  <c:v>36033</c:v>
                </c:pt>
                <c:pt idx="27">
                  <c:v>298397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32-4C19-B9CE-87D70C8F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5701640"/>
        <c:axId val="64280401"/>
      </c:barChart>
      <c:catAx>
        <c:axId val="2570164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4280401"/>
        <c:crosses val="autoZero"/>
        <c:auto val="1"/>
        <c:lblAlgn val="ctr"/>
        <c:lblOffset val="100"/>
        <c:noMultiLvlLbl val="0"/>
      </c:catAx>
      <c:valAx>
        <c:axId val="6428040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570164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Sólidos!$E$7:$E$34</c:f>
              <c:numCache>
                <c:formatCode>#,##0</c:formatCode>
                <c:ptCount val="28"/>
                <c:pt idx="0">
                  <c:v>4217323</c:v>
                </c:pt>
                <c:pt idx="1">
                  <c:v>1796621</c:v>
                </c:pt>
                <c:pt idx="2">
                  <c:v>3877544</c:v>
                </c:pt>
                <c:pt idx="3">
                  <c:v>2837882</c:v>
                </c:pt>
                <c:pt idx="4">
                  <c:v>236283</c:v>
                </c:pt>
                <c:pt idx="5">
                  <c:v>1656241</c:v>
                </c:pt>
                <c:pt idx="6">
                  <c:v>358505</c:v>
                </c:pt>
                <c:pt idx="7">
                  <c:v>4799514</c:v>
                </c:pt>
                <c:pt idx="8">
                  <c:v>4315479</c:v>
                </c:pt>
                <c:pt idx="9">
                  <c:v>8781082</c:v>
                </c:pt>
                <c:pt idx="10">
                  <c:v>7678940</c:v>
                </c:pt>
                <c:pt idx="11">
                  <c:v>3926</c:v>
                </c:pt>
                <c:pt idx="12">
                  <c:v>3695341</c:v>
                </c:pt>
                <c:pt idx="13">
                  <c:v>12080520</c:v>
                </c:pt>
                <c:pt idx="14">
                  <c:v>5282462</c:v>
                </c:pt>
                <c:pt idx="15">
                  <c:v>413813</c:v>
                </c:pt>
                <c:pt idx="16">
                  <c:v>1259617</c:v>
                </c:pt>
                <c:pt idx="17">
                  <c:v>1425321</c:v>
                </c:pt>
                <c:pt idx="18">
                  <c:v>16689</c:v>
                </c:pt>
                <c:pt idx="19">
                  <c:v>752994</c:v>
                </c:pt>
                <c:pt idx="20">
                  <c:v>938380</c:v>
                </c:pt>
                <c:pt idx="21">
                  <c:v>336443</c:v>
                </c:pt>
                <c:pt idx="22">
                  <c:v>3336188</c:v>
                </c:pt>
                <c:pt idx="23">
                  <c:v>2020000</c:v>
                </c:pt>
                <c:pt idx="24">
                  <c:v>9226855</c:v>
                </c:pt>
                <c:pt idx="25">
                  <c:v>2762306</c:v>
                </c:pt>
                <c:pt idx="26">
                  <c:v>260261</c:v>
                </c:pt>
                <c:pt idx="27">
                  <c:v>412377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1-42E3-ACB5-3B07B6FB803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Sólidos!$D$7:$D$34</c:f>
              <c:numCache>
                <c:formatCode>#,##0</c:formatCode>
                <c:ptCount val="28"/>
                <c:pt idx="0">
                  <c:v>5227701</c:v>
                </c:pt>
                <c:pt idx="1">
                  <c:v>1832995</c:v>
                </c:pt>
                <c:pt idx="2">
                  <c:v>3903275</c:v>
                </c:pt>
                <c:pt idx="3">
                  <c:v>2755190</c:v>
                </c:pt>
                <c:pt idx="4">
                  <c:v>447847</c:v>
                </c:pt>
                <c:pt idx="5">
                  <c:v>2226775</c:v>
                </c:pt>
                <c:pt idx="6">
                  <c:v>387230</c:v>
                </c:pt>
                <c:pt idx="7">
                  <c:v>4794856</c:v>
                </c:pt>
                <c:pt idx="8">
                  <c:v>3918705</c:v>
                </c:pt>
                <c:pt idx="9">
                  <c:v>8754709</c:v>
                </c:pt>
                <c:pt idx="10">
                  <c:v>6477575</c:v>
                </c:pt>
                <c:pt idx="11">
                  <c:v>7476</c:v>
                </c:pt>
                <c:pt idx="12">
                  <c:v>3800846</c:v>
                </c:pt>
                <c:pt idx="13">
                  <c:v>16111830</c:v>
                </c:pt>
                <c:pt idx="14">
                  <c:v>5671423</c:v>
                </c:pt>
                <c:pt idx="15">
                  <c:v>379653</c:v>
                </c:pt>
                <c:pt idx="16">
                  <c:v>1351737</c:v>
                </c:pt>
                <c:pt idx="17">
                  <c:v>1029914</c:v>
                </c:pt>
                <c:pt idx="18">
                  <c:v>11851</c:v>
                </c:pt>
                <c:pt idx="19">
                  <c:v>689355</c:v>
                </c:pt>
                <c:pt idx="20">
                  <c:v>1064263</c:v>
                </c:pt>
                <c:pt idx="21">
                  <c:v>376355</c:v>
                </c:pt>
                <c:pt idx="22">
                  <c:v>3832666</c:v>
                </c:pt>
                <c:pt idx="23">
                  <c:v>1964428</c:v>
                </c:pt>
                <c:pt idx="24">
                  <c:v>10174571</c:v>
                </c:pt>
                <c:pt idx="25">
                  <c:v>2465568</c:v>
                </c:pt>
                <c:pt idx="26">
                  <c:v>316724</c:v>
                </c:pt>
                <c:pt idx="27">
                  <c:v>571650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C1-42E3-ACB5-3B07B6FB8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3350711"/>
        <c:axId val="10485349"/>
      </c:barChart>
      <c:catAx>
        <c:axId val="4335071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0485349"/>
        <c:crosses val="autoZero"/>
        <c:auto val="1"/>
        <c:lblAlgn val="ctr"/>
        <c:lblOffset val="100"/>
        <c:noMultiLvlLbl val="0"/>
      </c:catAx>
      <c:valAx>
        <c:axId val="1048534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335071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general'!$E$7:$E$34</c:f>
              <c:numCache>
                <c:formatCode>#,##0</c:formatCode>
                <c:ptCount val="28"/>
                <c:pt idx="0">
                  <c:v>541656</c:v>
                </c:pt>
                <c:pt idx="1">
                  <c:v>1240604</c:v>
                </c:pt>
                <c:pt idx="2">
                  <c:v>1483275</c:v>
                </c:pt>
                <c:pt idx="3">
                  <c:v>1161262</c:v>
                </c:pt>
                <c:pt idx="4">
                  <c:v>68076556</c:v>
                </c:pt>
                <c:pt idx="5">
                  <c:v>2408823</c:v>
                </c:pt>
                <c:pt idx="6">
                  <c:v>14942817</c:v>
                </c:pt>
                <c:pt idx="7">
                  <c:v>49338167</c:v>
                </c:pt>
                <c:pt idx="8">
                  <c:v>8555234</c:v>
                </c:pt>
                <c:pt idx="9">
                  <c:v>995807</c:v>
                </c:pt>
                <c:pt idx="10">
                  <c:v>1257355</c:v>
                </c:pt>
                <c:pt idx="11">
                  <c:v>590620</c:v>
                </c:pt>
                <c:pt idx="12">
                  <c:v>673203</c:v>
                </c:pt>
                <c:pt idx="13">
                  <c:v>1801610</c:v>
                </c:pt>
                <c:pt idx="14">
                  <c:v>1768688</c:v>
                </c:pt>
                <c:pt idx="15">
                  <c:v>19650815</c:v>
                </c:pt>
                <c:pt idx="16">
                  <c:v>3055225</c:v>
                </c:pt>
                <c:pt idx="17">
                  <c:v>1174275</c:v>
                </c:pt>
                <c:pt idx="18">
                  <c:v>453350</c:v>
                </c:pt>
                <c:pt idx="19">
                  <c:v>574717</c:v>
                </c:pt>
                <c:pt idx="20">
                  <c:v>2436014</c:v>
                </c:pt>
                <c:pt idx="21">
                  <c:v>9049917</c:v>
                </c:pt>
                <c:pt idx="22">
                  <c:v>3650877</c:v>
                </c:pt>
                <c:pt idx="23">
                  <c:v>1663396</c:v>
                </c:pt>
                <c:pt idx="24">
                  <c:v>1690420</c:v>
                </c:pt>
                <c:pt idx="25">
                  <c:v>74461829</c:v>
                </c:pt>
                <c:pt idx="26">
                  <c:v>5237874</c:v>
                </c:pt>
                <c:pt idx="27">
                  <c:v>711186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C4C-9BEB-C715C2B1A4C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general'!$D$7:$D$34</c:f>
              <c:numCache>
                <c:formatCode>#,##0</c:formatCode>
                <c:ptCount val="28"/>
                <c:pt idx="0">
                  <c:v>577314</c:v>
                </c:pt>
                <c:pt idx="1">
                  <c:v>1303408</c:v>
                </c:pt>
                <c:pt idx="2">
                  <c:v>1256648</c:v>
                </c:pt>
                <c:pt idx="3">
                  <c:v>1110939</c:v>
                </c:pt>
                <c:pt idx="4">
                  <c:v>70260089</c:v>
                </c:pt>
                <c:pt idx="5">
                  <c:v>2138137</c:v>
                </c:pt>
                <c:pt idx="6">
                  <c:v>14213528</c:v>
                </c:pt>
                <c:pt idx="7">
                  <c:v>44744171</c:v>
                </c:pt>
                <c:pt idx="8">
                  <c:v>8239982</c:v>
                </c:pt>
                <c:pt idx="9">
                  <c:v>941685</c:v>
                </c:pt>
                <c:pt idx="10">
                  <c:v>1083783</c:v>
                </c:pt>
                <c:pt idx="11">
                  <c:v>536452</c:v>
                </c:pt>
                <c:pt idx="12">
                  <c:v>994811</c:v>
                </c:pt>
                <c:pt idx="13">
                  <c:v>1552478</c:v>
                </c:pt>
                <c:pt idx="14">
                  <c:v>1454832</c:v>
                </c:pt>
                <c:pt idx="15">
                  <c:v>18257547</c:v>
                </c:pt>
                <c:pt idx="16">
                  <c:v>968809</c:v>
                </c:pt>
                <c:pt idx="17">
                  <c:v>1060009</c:v>
                </c:pt>
                <c:pt idx="18">
                  <c:v>452100</c:v>
                </c:pt>
                <c:pt idx="19">
                  <c:v>541731</c:v>
                </c:pt>
                <c:pt idx="20">
                  <c:v>2384319</c:v>
                </c:pt>
                <c:pt idx="21">
                  <c:v>8285534</c:v>
                </c:pt>
                <c:pt idx="22">
                  <c:v>2944903</c:v>
                </c:pt>
                <c:pt idx="23">
                  <c:v>1506994</c:v>
                </c:pt>
                <c:pt idx="24">
                  <c:v>1731422</c:v>
                </c:pt>
                <c:pt idx="25">
                  <c:v>68983905</c:v>
                </c:pt>
                <c:pt idx="26">
                  <c:v>4306367</c:v>
                </c:pt>
                <c:pt idx="27">
                  <c:v>674694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2-4C4C-9BEB-C715C2B1A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9637715"/>
        <c:axId val="66783409"/>
      </c:barChart>
      <c:catAx>
        <c:axId val="4963771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6783409"/>
        <c:crosses val="autoZero"/>
        <c:auto val="1"/>
        <c:lblAlgn val="ctr"/>
        <c:lblOffset val="100"/>
        <c:noMultiLvlLbl val="0"/>
      </c:catAx>
      <c:valAx>
        <c:axId val="6678340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963771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contenedores'!$E$7:$E$34</c:f>
              <c:numCache>
                <c:formatCode>#,##0</c:formatCode>
                <c:ptCount val="28"/>
                <c:pt idx="0">
                  <c:v>313</c:v>
                </c:pt>
                <c:pt idx="1">
                  <c:v>1155887</c:v>
                </c:pt>
                <c:pt idx="2">
                  <c:v>260798</c:v>
                </c:pt>
                <c:pt idx="3">
                  <c:v>0</c:v>
                </c:pt>
                <c:pt idx="4">
                  <c:v>56157194</c:v>
                </c:pt>
                <c:pt idx="5">
                  <c:v>1629630</c:v>
                </c:pt>
                <c:pt idx="6">
                  <c:v>303833</c:v>
                </c:pt>
                <c:pt idx="7">
                  <c:v>37676820</c:v>
                </c:pt>
                <c:pt idx="8">
                  <c:v>5102000</c:v>
                </c:pt>
                <c:pt idx="9">
                  <c:v>676081</c:v>
                </c:pt>
                <c:pt idx="10">
                  <c:v>1202233</c:v>
                </c:pt>
                <c:pt idx="11">
                  <c:v>64469</c:v>
                </c:pt>
                <c:pt idx="12">
                  <c:v>135632</c:v>
                </c:pt>
                <c:pt idx="13">
                  <c:v>1011370</c:v>
                </c:pt>
                <c:pt idx="14">
                  <c:v>813313</c:v>
                </c:pt>
                <c:pt idx="15">
                  <c:v>14606287</c:v>
                </c:pt>
                <c:pt idx="16">
                  <c:v>2569560</c:v>
                </c:pt>
                <c:pt idx="17">
                  <c:v>518055</c:v>
                </c:pt>
                <c:pt idx="18">
                  <c:v>39701</c:v>
                </c:pt>
                <c:pt idx="19">
                  <c:v>2914</c:v>
                </c:pt>
                <c:pt idx="20">
                  <c:v>0</c:v>
                </c:pt>
                <c:pt idx="21">
                  <c:v>4192267</c:v>
                </c:pt>
                <c:pt idx="22">
                  <c:v>1359206</c:v>
                </c:pt>
                <c:pt idx="23">
                  <c:v>1102855</c:v>
                </c:pt>
                <c:pt idx="24">
                  <c:v>137142</c:v>
                </c:pt>
                <c:pt idx="25">
                  <c:v>58816700</c:v>
                </c:pt>
                <c:pt idx="26">
                  <c:v>3274322</c:v>
                </c:pt>
                <c:pt idx="27">
                  <c:v>270096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B-4B86-86C5-25CE0FDF229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contenedores'!$D$7:$D$34</c:f>
              <c:numCache>
                <c:formatCode>#,##0</c:formatCode>
                <c:ptCount val="28"/>
                <c:pt idx="0">
                  <c:v>174</c:v>
                </c:pt>
                <c:pt idx="1">
                  <c:v>1095426</c:v>
                </c:pt>
                <c:pt idx="2">
                  <c:v>214412</c:v>
                </c:pt>
                <c:pt idx="3">
                  <c:v>0</c:v>
                </c:pt>
                <c:pt idx="4">
                  <c:v>56643348</c:v>
                </c:pt>
                <c:pt idx="5">
                  <c:v>1504959</c:v>
                </c:pt>
                <c:pt idx="6">
                  <c:v>335333</c:v>
                </c:pt>
                <c:pt idx="7">
                  <c:v>33520168</c:v>
                </c:pt>
                <c:pt idx="8">
                  <c:v>5230041</c:v>
                </c:pt>
                <c:pt idx="9">
                  <c:v>648032</c:v>
                </c:pt>
                <c:pt idx="10">
                  <c:v>1002667</c:v>
                </c:pt>
                <c:pt idx="11">
                  <c:v>64625</c:v>
                </c:pt>
                <c:pt idx="12">
                  <c:v>305318</c:v>
                </c:pt>
                <c:pt idx="13">
                  <c:v>868124</c:v>
                </c:pt>
                <c:pt idx="14">
                  <c:v>656081</c:v>
                </c:pt>
                <c:pt idx="15">
                  <c:v>13397240</c:v>
                </c:pt>
                <c:pt idx="16">
                  <c:v>308828</c:v>
                </c:pt>
                <c:pt idx="17">
                  <c:v>504821</c:v>
                </c:pt>
                <c:pt idx="18">
                  <c:v>46525</c:v>
                </c:pt>
                <c:pt idx="19">
                  <c:v>4562</c:v>
                </c:pt>
                <c:pt idx="20">
                  <c:v>0</c:v>
                </c:pt>
                <c:pt idx="21">
                  <c:v>3955221</c:v>
                </c:pt>
                <c:pt idx="22">
                  <c:v>573087</c:v>
                </c:pt>
                <c:pt idx="23">
                  <c:v>1028814</c:v>
                </c:pt>
                <c:pt idx="24">
                  <c:v>276215</c:v>
                </c:pt>
                <c:pt idx="25">
                  <c:v>53673651</c:v>
                </c:pt>
                <c:pt idx="26">
                  <c:v>2613998</c:v>
                </c:pt>
                <c:pt idx="27">
                  <c:v>245144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B-4B86-86C5-25CE0FDF2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1957667"/>
        <c:axId val="26615823"/>
      </c:barChart>
      <c:catAx>
        <c:axId val="6195766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6615823"/>
        <c:crosses val="autoZero"/>
        <c:auto val="1"/>
        <c:lblAlgn val="ctr"/>
        <c:lblOffset val="100"/>
        <c:noMultiLvlLbl val="0"/>
      </c:catAx>
      <c:valAx>
        <c:axId val="2661582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195766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Pesca!$E$7:$E$34</c:f>
              <c:numCache>
                <c:formatCode>#,##0</c:formatCode>
                <c:ptCount val="28"/>
                <c:pt idx="0">
                  <c:v>22928.68399999999</c:v>
                </c:pt>
                <c:pt idx="1">
                  <c:v>810.35500000000002</c:v>
                </c:pt>
                <c:pt idx="2">
                  <c:v>3813.358999999999</c:v>
                </c:pt>
                <c:pt idx="3">
                  <c:v>9675.4100000000017</c:v>
                </c:pt>
                <c:pt idx="4">
                  <c:v>1286.556</c:v>
                </c:pt>
                <c:pt idx="5">
                  <c:v>11065.210999999999</c:v>
                </c:pt>
                <c:pt idx="6">
                  <c:v>1721.3180000000009</c:v>
                </c:pt>
                <c:pt idx="7">
                  <c:v>2577.3890000000001</c:v>
                </c:pt>
                <c:pt idx="8">
                  <c:v>0</c:v>
                </c:pt>
                <c:pt idx="9">
                  <c:v>476.83499999999992</c:v>
                </c:pt>
                <c:pt idx="10">
                  <c:v>2545.9409999999998</c:v>
                </c:pt>
                <c:pt idx="11">
                  <c:v>0</c:v>
                </c:pt>
                <c:pt idx="12">
                  <c:v>136.268</c:v>
                </c:pt>
                <c:pt idx="13">
                  <c:v>8969.3449999999993</c:v>
                </c:pt>
                <c:pt idx="14">
                  <c:v>115.33799999999999</c:v>
                </c:pt>
                <c:pt idx="15">
                  <c:v>993.13300000000004</c:v>
                </c:pt>
                <c:pt idx="16">
                  <c:v>128.12799999999999</c:v>
                </c:pt>
                <c:pt idx="17">
                  <c:v>2093.4119999999998</c:v>
                </c:pt>
                <c:pt idx="18">
                  <c:v>0</c:v>
                </c:pt>
                <c:pt idx="19">
                  <c:v>817.24800000000027</c:v>
                </c:pt>
                <c:pt idx="20">
                  <c:v>16495.833999999999</c:v>
                </c:pt>
                <c:pt idx="21">
                  <c:v>2423.668000000001</c:v>
                </c:pt>
                <c:pt idx="22">
                  <c:v>4084.24</c:v>
                </c:pt>
                <c:pt idx="23">
                  <c:v>0</c:v>
                </c:pt>
                <c:pt idx="24">
                  <c:v>2042.249</c:v>
                </c:pt>
                <c:pt idx="25">
                  <c:v>1558.751</c:v>
                </c:pt>
                <c:pt idx="26">
                  <c:v>30549.108000000011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06-4191-A40C-292979D56C7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Pesca!$D$7:$D$34</c:f>
              <c:numCache>
                <c:formatCode>#,##0</c:formatCode>
                <c:ptCount val="28"/>
                <c:pt idx="0">
                  <c:v>27033.671999999991</c:v>
                </c:pt>
                <c:pt idx="1">
                  <c:v>0</c:v>
                </c:pt>
                <c:pt idx="2">
                  <c:v>3561.2539999999999</c:v>
                </c:pt>
                <c:pt idx="3">
                  <c:v>9467.9660000000003</c:v>
                </c:pt>
                <c:pt idx="4">
                  <c:v>1023.207</c:v>
                </c:pt>
                <c:pt idx="5">
                  <c:v>12199.885</c:v>
                </c:pt>
                <c:pt idx="6">
                  <c:v>1701.9789999999989</c:v>
                </c:pt>
                <c:pt idx="7">
                  <c:v>1544.877</c:v>
                </c:pt>
                <c:pt idx="8">
                  <c:v>0</c:v>
                </c:pt>
                <c:pt idx="9">
                  <c:v>357.05200000000002</c:v>
                </c:pt>
                <c:pt idx="10">
                  <c:v>2269.306</c:v>
                </c:pt>
                <c:pt idx="11">
                  <c:v>31.827999999999999</c:v>
                </c:pt>
                <c:pt idx="12">
                  <c:v>180.53200000000001</c:v>
                </c:pt>
                <c:pt idx="13">
                  <c:v>6748.3900000000012</c:v>
                </c:pt>
                <c:pt idx="14">
                  <c:v>161.995</c:v>
                </c:pt>
                <c:pt idx="15">
                  <c:v>720.89300000000003</c:v>
                </c:pt>
                <c:pt idx="16">
                  <c:v>529.45000000000005</c:v>
                </c:pt>
                <c:pt idx="17">
                  <c:v>2607.5410000000002</c:v>
                </c:pt>
                <c:pt idx="18">
                  <c:v>0</c:v>
                </c:pt>
                <c:pt idx="19">
                  <c:v>754.81099999999992</c:v>
                </c:pt>
                <c:pt idx="20">
                  <c:v>18661.900000000001</c:v>
                </c:pt>
                <c:pt idx="21">
                  <c:v>3048.2639999999992</c:v>
                </c:pt>
                <c:pt idx="22">
                  <c:v>4167.8639999999996</c:v>
                </c:pt>
                <c:pt idx="23">
                  <c:v>0</c:v>
                </c:pt>
                <c:pt idx="24">
                  <c:v>1797.423</c:v>
                </c:pt>
                <c:pt idx="25">
                  <c:v>1113.595</c:v>
                </c:pt>
                <c:pt idx="26">
                  <c:v>31643.898000000001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06-4191-A40C-292979D56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3906926"/>
        <c:axId val="34694050"/>
      </c:barChart>
      <c:catAx>
        <c:axId val="6390692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4694050"/>
        <c:crosses val="autoZero"/>
        <c:auto val="1"/>
        <c:lblAlgn val="ctr"/>
        <c:lblOffset val="100"/>
        <c:noMultiLvlLbl val="0"/>
      </c:catAx>
      <c:valAx>
        <c:axId val="3469405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390692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Avituallamiento!$E$7:$E$34</c:f>
              <c:numCache>
                <c:formatCode>#,##0</c:formatCode>
                <c:ptCount val="28"/>
                <c:pt idx="0">
                  <c:v>57878</c:v>
                </c:pt>
                <c:pt idx="1">
                  <c:v>21739</c:v>
                </c:pt>
                <c:pt idx="2">
                  <c:v>92085</c:v>
                </c:pt>
                <c:pt idx="3">
                  <c:v>45769</c:v>
                </c:pt>
                <c:pt idx="4">
                  <c:v>3417007</c:v>
                </c:pt>
                <c:pt idx="5">
                  <c:v>119182</c:v>
                </c:pt>
                <c:pt idx="6">
                  <c:v>157766</c:v>
                </c:pt>
                <c:pt idx="7">
                  <c:v>1876034</c:v>
                </c:pt>
                <c:pt idx="8">
                  <c:v>149883</c:v>
                </c:pt>
                <c:pt idx="9">
                  <c:v>209928</c:v>
                </c:pt>
                <c:pt idx="10">
                  <c:v>27442</c:v>
                </c:pt>
                <c:pt idx="11">
                  <c:v>574484</c:v>
                </c:pt>
                <c:pt idx="12">
                  <c:v>13310</c:v>
                </c:pt>
                <c:pt idx="13">
                  <c:v>12633</c:v>
                </c:pt>
                <c:pt idx="14">
                  <c:v>167656</c:v>
                </c:pt>
                <c:pt idx="15">
                  <c:v>2901851</c:v>
                </c:pt>
                <c:pt idx="16">
                  <c:v>85575</c:v>
                </c:pt>
                <c:pt idx="17">
                  <c:v>26682</c:v>
                </c:pt>
                <c:pt idx="18">
                  <c:v>142</c:v>
                </c:pt>
                <c:pt idx="19">
                  <c:v>24313</c:v>
                </c:pt>
                <c:pt idx="20">
                  <c:v>26545</c:v>
                </c:pt>
                <c:pt idx="21">
                  <c:v>915074</c:v>
                </c:pt>
                <c:pt idx="22">
                  <c:v>54902</c:v>
                </c:pt>
                <c:pt idx="23">
                  <c:v>34601</c:v>
                </c:pt>
                <c:pt idx="24">
                  <c:v>115003</c:v>
                </c:pt>
                <c:pt idx="25">
                  <c:v>470860</c:v>
                </c:pt>
                <c:pt idx="26">
                  <c:v>113754</c:v>
                </c:pt>
                <c:pt idx="27">
                  <c:v>8360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8-4374-9DF4-3EB6F12B69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Avituallamiento!$D$7:$D$34</c:f>
              <c:numCache>
                <c:formatCode>#,##0</c:formatCode>
                <c:ptCount val="28"/>
                <c:pt idx="0">
                  <c:v>75447</c:v>
                </c:pt>
                <c:pt idx="1">
                  <c:v>28308</c:v>
                </c:pt>
                <c:pt idx="2">
                  <c:v>93004</c:v>
                </c:pt>
                <c:pt idx="3">
                  <c:v>48170</c:v>
                </c:pt>
                <c:pt idx="4">
                  <c:v>3736596</c:v>
                </c:pt>
                <c:pt idx="5">
                  <c:v>115508</c:v>
                </c:pt>
                <c:pt idx="6">
                  <c:v>147138</c:v>
                </c:pt>
                <c:pt idx="7">
                  <c:v>1563242</c:v>
                </c:pt>
                <c:pt idx="8">
                  <c:v>130266</c:v>
                </c:pt>
                <c:pt idx="9">
                  <c:v>240588</c:v>
                </c:pt>
                <c:pt idx="10">
                  <c:v>28758</c:v>
                </c:pt>
                <c:pt idx="11">
                  <c:v>643331</c:v>
                </c:pt>
                <c:pt idx="12">
                  <c:v>13587</c:v>
                </c:pt>
                <c:pt idx="13">
                  <c:v>22603</c:v>
                </c:pt>
                <c:pt idx="14">
                  <c:v>169749</c:v>
                </c:pt>
                <c:pt idx="15">
                  <c:v>2327488</c:v>
                </c:pt>
                <c:pt idx="16">
                  <c:v>98153</c:v>
                </c:pt>
                <c:pt idx="17">
                  <c:v>28306</c:v>
                </c:pt>
                <c:pt idx="18">
                  <c:v>8273</c:v>
                </c:pt>
                <c:pt idx="19">
                  <c:v>26272</c:v>
                </c:pt>
                <c:pt idx="20">
                  <c:v>26580</c:v>
                </c:pt>
                <c:pt idx="21">
                  <c:v>734067</c:v>
                </c:pt>
                <c:pt idx="22">
                  <c:v>49598</c:v>
                </c:pt>
                <c:pt idx="23">
                  <c:v>37211</c:v>
                </c:pt>
                <c:pt idx="24">
                  <c:v>111107</c:v>
                </c:pt>
                <c:pt idx="25">
                  <c:v>416398</c:v>
                </c:pt>
                <c:pt idx="26">
                  <c:v>134817</c:v>
                </c:pt>
                <c:pt idx="27">
                  <c:v>7489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8-4374-9DF4-3EB6F12B6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2645279"/>
        <c:axId val="26097684"/>
      </c:barChart>
      <c:catAx>
        <c:axId val="4264527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6097684"/>
        <c:crosses val="autoZero"/>
        <c:auto val="1"/>
        <c:lblAlgn val="ctr"/>
        <c:lblOffset val="100"/>
        <c:noMultiLvlLbl val="0"/>
      </c:catAx>
      <c:valAx>
        <c:axId val="2609768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64527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combustibles'!$E$7:$E$34</c:f>
              <c:numCache>
                <c:formatCode>#,##0</c:formatCode>
                <c:ptCount val="28"/>
                <c:pt idx="0">
                  <c:v>25805</c:v>
                </c:pt>
                <c:pt idx="1">
                  <c:v>1201</c:v>
                </c:pt>
                <c:pt idx="2">
                  <c:v>42789</c:v>
                </c:pt>
                <c:pt idx="3">
                  <c:v>12586</c:v>
                </c:pt>
                <c:pt idx="4">
                  <c:v>3269419</c:v>
                </c:pt>
                <c:pt idx="5">
                  <c:v>25414</c:v>
                </c:pt>
                <c:pt idx="6">
                  <c:v>683</c:v>
                </c:pt>
                <c:pt idx="7">
                  <c:v>1601479</c:v>
                </c:pt>
                <c:pt idx="8">
                  <c:v>78936</c:v>
                </c:pt>
                <c:pt idx="9">
                  <c:v>18438</c:v>
                </c:pt>
                <c:pt idx="10">
                  <c:v>0</c:v>
                </c:pt>
                <c:pt idx="11">
                  <c:v>548711</c:v>
                </c:pt>
                <c:pt idx="12">
                  <c:v>7938</c:v>
                </c:pt>
                <c:pt idx="13">
                  <c:v>12633</c:v>
                </c:pt>
                <c:pt idx="14">
                  <c:v>130224</c:v>
                </c:pt>
                <c:pt idx="15">
                  <c:v>2640537</c:v>
                </c:pt>
                <c:pt idx="16">
                  <c:v>34275</c:v>
                </c:pt>
                <c:pt idx="17">
                  <c:v>14705</c:v>
                </c:pt>
                <c:pt idx="18">
                  <c:v>0</c:v>
                </c:pt>
                <c:pt idx="19">
                  <c:v>15008</c:v>
                </c:pt>
                <c:pt idx="20">
                  <c:v>10045</c:v>
                </c:pt>
                <c:pt idx="21">
                  <c:v>770137</c:v>
                </c:pt>
                <c:pt idx="22">
                  <c:v>32184</c:v>
                </c:pt>
                <c:pt idx="23">
                  <c:v>15553</c:v>
                </c:pt>
                <c:pt idx="24">
                  <c:v>32892</c:v>
                </c:pt>
                <c:pt idx="25">
                  <c:v>379462</c:v>
                </c:pt>
                <c:pt idx="26">
                  <c:v>52704</c:v>
                </c:pt>
                <c:pt idx="27">
                  <c:v>2746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20E-94E7-BC7F2EE6DBA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combustibles'!$D$7:$D$34</c:f>
              <c:numCache>
                <c:formatCode>#,##0</c:formatCode>
                <c:ptCount val="28"/>
                <c:pt idx="0">
                  <c:v>29586</c:v>
                </c:pt>
                <c:pt idx="1">
                  <c:v>1716</c:v>
                </c:pt>
                <c:pt idx="2">
                  <c:v>46828</c:v>
                </c:pt>
                <c:pt idx="3">
                  <c:v>12537</c:v>
                </c:pt>
                <c:pt idx="4">
                  <c:v>3559690</c:v>
                </c:pt>
                <c:pt idx="5">
                  <c:v>22749</c:v>
                </c:pt>
                <c:pt idx="6">
                  <c:v>1014</c:v>
                </c:pt>
                <c:pt idx="7">
                  <c:v>1269933</c:v>
                </c:pt>
                <c:pt idx="8">
                  <c:v>68487</c:v>
                </c:pt>
                <c:pt idx="9">
                  <c:v>17621</c:v>
                </c:pt>
                <c:pt idx="10">
                  <c:v>0</c:v>
                </c:pt>
                <c:pt idx="11">
                  <c:v>622141</c:v>
                </c:pt>
                <c:pt idx="12">
                  <c:v>8252</c:v>
                </c:pt>
                <c:pt idx="13">
                  <c:v>22603</c:v>
                </c:pt>
                <c:pt idx="14">
                  <c:v>136491</c:v>
                </c:pt>
                <c:pt idx="15">
                  <c:v>2065102</c:v>
                </c:pt>
                <c:pt idx="16">
                  <c:v>36756</c:v>
                </c:pt>
                <c:pt idx="17">
                  <c:v>15304</c:v>
                </c:pt>
                <c:pt idx="18">
                  <c:v>0</c:v>
                </c:pt>
                <c:pt idx="19">
                  <c:v>17469</c:v>
                </c:pt>
                <c:pt idx="20">
                  <c:v>10527</c:v>
                </c:pt>
                <c:pt idx="21">
                  <c:v>584999</c:v>
                </c:pt>
                <c:pt idx="22">
                  <c:v>29876</c:v>
                </c:pt>
                <c:pt idx="23">
                  <c:v>17536</c:v>
                </c:pt>
                <c:pt idx="24">
                  <c:v>35240</c:v>
                </c:pt>
                <c:pt idx="25">
                  <c:v>348266</c:v>
                </c:pt>
                <c:pt idx="26">
                  <c:v>60004</c:v>
                </c:pt>
                <c:pt idx="27">
                  <c:v>2939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D-420E-94E7-BC7F2EE6D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7176300"/>
        <c:axId val="13120389"/>
      </c:barChart>
      <c:catAx>
        <c:axId val="5717630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3120389"/>
        <c:crosses val="autoZero"/>
        <c:auto val="1"/>
        <c:lblAlgn val="ctr"/>
        <c:lblOffset val="100"/>
        <c:noMultiLvlLbl val="0"/>
      </c:catAx>
      <c:valAx>
        <c:axId val="1312038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717630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10000</c:v>
                </c:pt>
                <c:pt idx="4">
                  <c:v>3460847</c:v>
                </c:pt>
                <c:pt idx="5">
                  <c:v>0</c:v>
                </c:pt>
                <c:pt idx="6">
                  <c:v>1010</c:v>
                </c:pt>
                <c:pt idx="7">
                  <c:v>0</c:v>
                </c:pt>
                <c:pt idx="8">
                  <c:v>1607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61</c:v>
                </c:pt>
                <c:pt idx="13">
                  <c:v>0</c:v>
                </c:pt>
                <c:pt idx="14">
                  <c:v>44147</c:v>
                </c:pt>
                <c:pt idx="15">
                  <c:v>59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1843</c:v>
                </c:pt>
                <c:pt idx="22">
                  <c:v>0</c:v>
                </c:pt>
                <c:pt idx="23">
                  <c:v>0</c:v>
                </c:pt>
                <c:pt idx="24">
                  <c:v>65646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8-427E-AF61-270FD6A93B3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interior'!$D$7:$D$34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3854321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872</c:v>
                </c:pt>
                <c:pt idx="13">
                  <c:v>0</c:v>
                </c:pt>
                <c:pt idx="14">
                  <c:v>130353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1689</c:v>
                </c:pt>
                <c:pt idx="22">
                  <c:v>0</c:v>
                </c:pt>
                <c:pt idx="23">
                  <c:v>0</c:v>
                </c:pt>
                <c:pt idx="24">
                  <c:v>93926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8-427E-AF61-270FD6A93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264304"/>
        <c:axId val="58225807"/>
      </c:barChart>
      <c:catAx>
        <c:axId val="1826430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8225807"/>
        <c:crosses val="autoZero"/>
        <c:auto val="1"/>
        <c:lblAlgn val="ctr"/>
        <c:lblOffset val="100"/>
        <c:noMultiLvlLbl val="0"/>
      </c:catAx>
      <c:valAx>
        <c:axId val="5822580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826430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tránsito'!$E$7:$E$34</c:f>
              <c:numCache>
                <c:formatCode>#,##0</c:formatCode>
                <c:ptCount val="28"/>
                <c:pt idx="0">
                  <c:v>370525</c:v>
                </c:pt>
                <c:pt idx="1">
                  <c:v>25772</c:v>
                </c:pt>
                <c:pt idx="2">
                  <c:v>2357</c:v>
                </c:pt>
                <c:pt idx="3">
                  <c:v>194</c:v>
                </c:pt>
                <c:pt idx="4">
                  <c:v>64261476</c:v>
                </c:pt>
                <c:pt idx="5">
                  <c:v>786542</c:v>
                </c:pt>
                <c:pt idx="6">
                  <c:v>12642</c:v>
                </c:pt>
                <c:pt idx="7">
                  <c:v>25044141</c:v>
                </c:pt>
                <c:pt idx="8">
                  <c:v>125165</c:v>
                </c:pt>
                <c:pt idx="9">
                  <c:v>111296</c:v>
                </c:pt>
                <c:pt idx="10">
                  <c:v>57274</c:v>
                </c:pt>
                <c:pt idx="11">
                  <c:v>986</c:v>
                </c:pt>
                <c:pt idx="12">
                  <c:v>351076</c:v>
                </c:pt>
                <c:pt idx="13">
                  <c:v>1412793</c:v>
                </c:pt>
                <c:pt idx="14">
                  <c:v>2792402</c:v>
                </c:pt>
                <c:pt idx="15">
                  <c:v>14156300</c:v>
                </c:pt>
                <c:pt idx="16">
                  <c:v>2337032</c:v>
                </c:pt>
                <c:pt idx="17">
                  <c:v>6652</c:v>
                </c:pt>
                <c:pt idx="18">
                  <c:v>0</c:v>
                </c:pt>
                <c:pt idx="19">
                  <c:v>27285</c:v>
                </c:pt>
                <c:pt idx="20">
                  <c:v>38356</c:v>
                </c:pt>
                <c:pt idx="21">
                  <c:v>938547</c:v>
                </c:pt>
                <c:pt idx="22">
                  <c:v>352726</c:v>
                </c:pt>
                <c:pt idx="23">
                  <c:v>0</c:v>
                </c:pt>
                <c:pt idx="24">
                  <c:v>1567941</c:v>
                </c:pt>
                <c:pt idx="25">
                  <c:v>34559155</c:v>
                </c:pt>
                <c:pt idx="26">
                  <c:v>518492</c:v>
                </c:pt>
                <c:pt idx="27">
                  <c:v>4746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8-48A4-B360-C96A9BBF412C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tránsito'!$D$7:$D$34</c:f>
              <c:numCache>
                <c:formatCode>#,##0</c:formatCode>
                <c:ptCount val="28"/>
                <c:pt idx="0">
                  <c:v>1714875</c:v>
                </c:pt>
                <c:pt idx="1">
                  <c:v>15820</c:v>
                </c:pt>
                <c:pt idx="2">
                  <c:v>1291</c:v>
                </c:pt>
                <c:pt idx="3">
                  <c:v>33000</c:v>
                </c:pt>
                <c:pt idx="4">
                  <c:v>63583941</c:v>
                </c:pt>
                <c:pt idx="5">
                  <c:v>1467847</c:v>
                </c:pt>
                <c:pt idx="6">
                  <c:v>16185</c:v>
                </c:pt>
                <c:pt idx="7">
                  <c:v>20546734</c:v>
                </c:pt>
                <c:pt idx="8">
                  <c:v>69969</c:v>
                </c:pt>
                <c:pt idx="9">
                  <c:v>695214</c:v>
                </c:pt>
                <c:pt idx="10">
                  <c:v>16315</c:v>
                </c:pt>
                <c:pt idx="11">
                  <c:v>0</c:v>
                </c:pt>
                <c:pt idx="12">
                  <c:v>738703</c:v>
                </c:pt>
                <c:pt idx="13">
                  <c:v>5743239</c:v>
                </c:pt>
                <c:pt idx="14">
                  <c:v>2385094</c:v>
                </c:pt>
                <c:pt idx="15">
                  <c:v>12022984</c:v>
                </c:pt>
                <c:pt idx="16">
                  <c:v>62744</c:v>
                </c:pt>
                <c:pt idx="17">
                  <c:v>2753</c:v>
                </c:pt>
                <c:pt idx="18">
                  <c:v>0</c:v>
                </c:pt>
                <c:pt idx="19">
                  <c:v>57053</c:v>
                </c:pt>
                <c:pt idx="20">
                  <c:v>15198</c:v>
                </c:pt>
                <c:pt idx="21">
                  <c:v>781473</c:v>
                </c:pt>
                <c:pt idx="22">
                  <c:v>92770</c:v>
                </c:pt>
                <c:pt idx="23">
                  <c:v>102</c:v>
                </c:pt>
                <c:pt idx="24">
                  <c:v>1253757</c:v>
                </c:pt>
                <c:pt idx="25">
                  <c:v>30381115</c:v>
                </c:pt>
                <c:pt idx="26">
                  <c:v>315867</c:v>
                </c:pt>
                <c:pt idx="27">
                  <c:v>547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E8-48A4-B360-C96A9BBF4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4401561"/>
        <c:axId val="20088526"/>
      </c:barChart>
      <c:catAx>
        <c:axId val="4440156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0088526"/>
        <c:crosses val="autoZero"/>
        <c:auto val="1"/>
        <c:lblAlgn val="ctr"/>
        <c:lblOffset val="100"/>
        <c:noMultiLvlLbl val="0"/>
      </c:catAx>
      <c:valAx>
        <c:axId val="2008852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440156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25772</c:v>
                </c:pt>
                <c:pt idx="2">
                  <c:v>149</c:v>
                </c:pt>
                <c:pt idx="3">
                  <c:v>0</c:v>
                </c:pt>
                <c:pt idx="4">
                  <c:v>50182904</c:v>
                </c:pt>
                <c:pt idx="5">
                  <c:v>232381</c:v>
                </c:pt>
                <c:pt idx="6">
                  <c:v>14</c:v>
                </c:pt>
                <c:pt idx="7">
                  <c:v>18612477</c:v>
                </c:pt>
                <c:pt idx="8">
                  <c:v>96071</c:v>
                </c:pt>
                <c:pt idx="9">
                  <c:v>7699</c:v>
                </c:pt>
                <c:pt idx="10">
                  <c:v>52704</c:v>
                </c:pt>
                <c:pt idx="11">
                  <c:v>0</c:v>
                </c:pt>
                <c:pt idx="12">
                  <c:v>3186</c:v>
                </c:pt>
                <c:pt idx="13">
                  <c:v>884</c:v>
                </c:pt>
                <c:pt idx="14">
                  <c:v>177420</c:v>
                </c:pt>
                <c:pt idx="15">
                  <c:v>10198902</c:v>
                </c:pt>
                <c:pt idx="16">
                  <c:v>2272593</c:v>
                </c:pt>
                <c:pt idx="17">
                  <c:v>852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845691</c:v>
                </c:pt>
                <c:pt idx="22">
                  <c:v>324702</c:v>
                </c:pt>
                <c:pt idx="23">
                  <c:v>0</c:v>
                </c:pt>
                <c:pt idx="24">
                  <c:v>1068</c:v>
                </c:pt>
                <c:pt idx="25">
                  <c:v>34005481</c:v>
                </c:pt>
                <c:pt idx="26">
                  <c:v>355999</c:v>
                </c:pt>
                <c:pt idx="27">
                  <c:v>1792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1-4CE0-B3B8-715469C6260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15820</c:v>
                </c:pt>
                <c:pt idx="2">
                  <c:v>43</c:v>
                </c:pt>
                <c:pt idx="3">
                  <c:v>0</c:v>
                </c:pt>
                <c:pt idx="4">
                  <c:v>50467555</c:v>
                </c:pt>
                <c:pt idx="5">
                  <c:v>206366</c:v>
                </c:pt>
                <c:pt idx="6">
                  <c:v>34</c:v>
                </c:pt>
                <c:pt idx="7">
                  <c:v>15848043</c:v>
                </c:pt>
                <c:pt idx="8">
                  <c:v>66477</c:v>
                </c:pt>
                <c:pt idx="9">
                  <c:v>450</c:v>
                </c:pt>
                <c:pt idx="10">
                  <c:v>16257</c:v>
                </c:pt>
                <c:pt idx="11">
                  <c:v>0</c:v>
                </c:pt>
                <c:pt idx="12">
                  <c:v>1195</c:v>
                </c:pt>
                <c:pt idx="13">
                  <c:v>5427</c:v>
                </c:pt>
                <c:pt idx="14">
                  <c:v>70395</c:v>
                </c:pt>
                <c:pt idx="15">
                  <c:v>9101209</c:v>
                </c:pt>
                <c:pt idx="16">
                  <c:v>24727</c:v>
                </c:pt>
                <c:pt idx="17">
                  <c:v>2753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701789</c:v>
                </c:pt>
                <c:pt idx="22">
                  <c:v>32479</c:v>
                </c:pt>
                <c:pt idx="23">
                  <c:v>0</c:v>
                </c:pt>
                <c:pt idx="24">
                  <c:v>5370</c:v>
                </c:pt>
                <c:pt idx="25">
                  <c:v>29733399</c:v>
                </c:pt>
                <c:pt idx="26">
                  <c:v>194202</c:v>
                </c:pt>
                <c:pt idx="27">
                  <c:v>547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1-4CE0-B3B8-715469C62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074931"/>
        <c:axId val="17252246"/>
      </c:barChart>
      <c:catAx>
        <c:axId val="207493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7252246"/>
        <c:crosses val="autoZero"/>
        <c:auto val="1"/>
        <c:lblAlgn val="ctr"/>
        <c:lblOffset val="100"/>
        <c:noMultiLvlLbl val="0"/>
      </c:catAx>
      <c:valAx>
        <c:axId val="1725224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07493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'Ro-Ro'!$E$7:$E$34</c:f>
              <c:numCache>
                <c:formatCode>#,##0</c:formatCode>
                <c:ptCount val="28"/>
                <c:pt idx="0">
                  <c:v>600</c:v>
                </c:pt>
                <c:pt idx="1">
                  <c:v>39663</c:v>
                </c:pt>
                <c:pt idx="2">
                  <c:v>879981</c:v>
                </c:pt>
                <c:pt idx="3">
                  <c:v>0</c:v>
                </c:pt>
                <c:pt idx="4">
                  <c:v>11938762</c:v>
                </c:pt>
                <c:pt idx="5">
                  <c:v>923773</c:v>
                </c:pt>
                <c:pt idx="6">
                  <c:v>14839026</c:v>
                </c:pt>
                <c:pt idx="7">
                  <c:v>11669681</c:v>
                </c:pt>
                <c:pt idx="8">
                  <c:v>1216341</c:v>
                </c:pt>
                <c:pt idx="9">
                  <c:v>4031</c:v>
                </c:pt>
                <c:pt idx="10">
                  <c:v>17950</c:v>
                </c:pt>
                <c:pt idx="11">
                  <c:v>582739</c:v>
                </c:pt>
                <c:pt idx="12">
                  <c:v>21873</c:v>
                </c:pt>
                <c:pt idx="13">
                  <c:v>27</c:v>
                </c:pt>
                <c:pt idx="14">
                  <c:v>586646</c:v>
                </c:pt>
                <c:pt idx="15">
                  <c:v>5201878</c:v>
                </c:pt>
                <c:pt idx="16">
                  <c:v>476987</c:v>
                </c:pt>
                <c:pt idx="17">
                  <c:v>0</c:v>
                </c:pt>
                <c:pt idx="18">
                  <c:v>453350</c:v>
                </c:pt>
                <c:pt idx="19">
                  <c:v>492206</c:v>
                </c:pt>
                <c:pt idx="20">
                  <c:v>577010</c:v>
                </c:pt>
                <c:pt idx="21">
                  <c:v>4621559</c:v>
                </c:pt>
                <c:pt idx="22">
                  <c:v>2308143</c:v>
                </c:pt>
                <c:pt idx="23">
                  <c:v>171965</c:v>
                </c:pt>
                <c:pt idx="24">
                  <c:v>327818</c:v>
                </c:pt>
                <c:pt idx="25">
                  <c:v>13730130</c:v>
                </c:pt>
                <c:pt idx="26">
                  <c:v>1598971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9-481C-B6E1-E5E25EC171FB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'Ro-Ro'!$D$7:$D$34</c:f>
              <c:numCache>
                <c:formatCode>#,##0</c:formatCode>
                <c:ptCount val="28"/>
                <c:pt idx="0">
                  <c:v>0</c:v>
                </c:pt>
                <c:pt idx="1">
                  <c:v>21678</c:v>
                </c:pt>
                <c:pt idx="2">
                  <c:v>779161</c:v>
                </c:pt>
                <c:pt idx="3">
                  <c:v>0</c:v>
                </c:pt>
                <c:pt idx="4">
                  <c:v>13513640</c:v>
                </c:pt>
                <c:pt idx="5">
                  <c:v>819926</c:v>
                </c:pt>
                <c:pt idx="6">
                  <c:v>13990040</c:v>
                </c:pt>
                <c:pt idx="7">
                  <c:v>11569022</c:v>
                </c:pt>
                <c:pt idx="8">
                  <c:v>951482</c:v>
                </c:pt>
                <c:pt idx="9">
                  <c:v>30552</c:v>
                </c:pt>
                <c:pt idx="10">
                  <c:v>130562</c:v>
                </c:pt>
                <c:pt idx="11">
                  <c:v>530727</c:v>
                </c:pt>
                <c:pt idx="12">
                  <c:v>19118</c:v>
                </c:pt>
                <c:pt idx="13">
                  <c:v>0</c:v>
                </c:pt>
                <c:pt idx="14">
                  <c:v>650399</c:v>
                </c:pt>
                <c:pt idx="15">
                  <c:v>4844033</c:v>
                </c:pt>
                <c:pt idx="16">
                  <c:v>675275</c:v>
                </c:pt>
                <c:pt idx="17">
                  <c:v>0</c:v>
                </c:pt>
                <c:pt idx="18">
                  <c:v>452100</c:v>
                </c:pt>
                <c:pt idx="19">
                  <c:v>476419</c:v>
                </c:pt>
                <c:pt idx="20">
                  <c:v>655588</c:v>
                </c:pt>
                <c:pt idx="21">
                  <c:v>4338537</c:v>
                </c:pt>
                <c:pt idx="22">
                  <c:v>2364414</c:v>
                </c:pt>
                <c:pt idx="23">
                  <c:v>175137</c:v>
                </c:pt>
                <c:pt idx="24">
                  <c:v>333995</c:v>
                </c:pt>
                <c:pt idx="25">
                  <c:v>13284933</c:v>
                </c:pt>
                <c:pt idx="26">
                  <c:v>1299935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D9-481C-B6E1-E5E25EC17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1454436"/>
        <c:axId val="65186367"/>
      </c:barChart>
      <c:catAx>
        <c:axId val="514544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5186367"/>
        <c:crosses val="autoZero"/>
        <c:auto val="1"/>
        <c:lblAlgn val="ctr"/>
        <c:lblOffset val="100"/>
        <c:noMultiLvlLbl val="0"/>
      </c:catAx>
      <c:valAx>
        <c:axId val="6518636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145443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UTIS'!$E$7:$E$34</c:f>
              <c:numCache>
                <c:formatCode>#,##0</c:formatCode>
                <c:ptCount val="28"/>
                <c:pt idx="0">
                  <c:v>0</c:v>
                </c:pt>
                <c:pt idx="1">
                  <c:v>419</c:v>
                </c:pt>
                <c:pt idx="2">
                  <c:v>47257</c:v>
                </c:pt>
                <c:pt idx="3">
                  <c:v>0</c:v>
                </c:pt>
                <c:pt idx="4">
                  <c:v>507176</c:v>
                </c:pt>
                <c:pt idx="5">
                  <c:v>30986</c:v>
                </c:pt>
                <c:pt idx="6">
                  <c:v>687146</c:v>
                </c:pt>
                <c:pt idx="7">
                  <c:v>426439</c:v>
                </c:pt>
                <c:pt idx="8">
                  <c:v>45620</c:v>
                </c:pt>
                <c:pt idx="9">
                  <c:v>0</c:v>
                </c:pt>
                <c:pt idx="10">
                  <c:v>0</c:v>
                </c:pt>
                <c:pt idx="11">
                  <c:v>34176</c:v>
                </c:pt>
                <c:pt idx="12">
                  <c:v>58</c:v>
                </c:pt>
                <c:pt idx="13">
                  <c:v>0</c:v>
                </c:pt>
                <c:pt idx="14">
                  <c:v>30613</c:v>
                </c:pt>
                <c:pt idx="15">
                  <c:v>337735</c:v>
                </c:pt>
                <c:pt idx="16">
                  <c:v>24283</c:v>
                </c:pt>
                <c:pt idx="17">
                  <c:v>0</c:v>
                </c:pt>
                <c:pt idx="18">
                  <c:v>29922</c:v>
                </c:pt>
                <c:pt idx="19">
                  <c:v>20089</c:v>
                </c:pt>
                <c:pt idx="20">
                  <c:v>3154</c:v>
                </c:pt>
                <c:pt idx="21">
                  <c:v>306790</c:v>
                </c:pt>
                <c:pt idx="22">
                  <c:v>53842</c:v>
                </c:pt>
                <c:pt idx="23">
                  <c:v>9163</c:v>
                </c:pt>
                <c:pt idx="24">
                  <c:v>0</c:v>
                </c:pt>
                <c:pt idx="25">
                  <c:v>501152</c:v>
                </c:pt>
                <c:pt idx="26">
                  <c:v>23101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7-4CF7-88FA-6129A2ECC02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UTIS'!$D$7:$D$34</c:f>
              <c:numCache>
                <c:formatCode>#,##0</c:formatCode>
                <c:ptCount val="28"/>
                <c:pt idx="0">
                  <c:v>0</c:v>
                </c:pt>
                <c:pt idx="1">
                  <c:v>817</c:v>
                </c:pt>
                <c:pt idx="2">
                  <c:v>40228</c:v>
                </c:pt>
                <c:pt idx="3">
                  <c:v>0</c:v>
                </c:pt>
                <c:pt idx="4">
                  <c:v>459726</c:v>
                </c:pt>
                <c:pt idx="5">
                  <c:v>25775</c:v>
                </c:pt>
                <c:pt idx="6">
                  <c:v>660713</c:v>
                </c:pt>
                <c:pt idx="7">
                  <c:v>413348</c:v>
                </c:pt>
                <c:pt idx="8">
                  <c:v>37464</c:v>
                </c:pt>
                <c:pt idx="9">
                  <c:v>0</c:v>
                </c:pt>
                <c:pt idx="10">
                  <c:v>43</c:v>
                </c:pt>
                <c:pt idx="11">
                  <c:v>31809</c:v>
                </c:pt>
                <c:pt idx="12">
                  <c:v>40</c:v>
                </c:pt>
                <c:pt idx="13">
                  <c:v>0</c:v>
                </c:pt>
                <c:pt idx="14">
                  <c:v>34078</c:v>
                </c:pt>
                <c:pt idx="15">
                  <c:v>335913</c:v>
                </c:pt>
                <c:pt idx="16">
                  <c:v>37323</c:v>
                </c:pt>
                <c:pt idx="17">
                  <c:v>0</c:v>
                </c:pt>
                <c:pt idx="18">
                  <c:v>29789</c:v>
                </c:pt>
                <c:pt idx="19">
                  <c:v>18678</c:v>
                </c:pt>
                <c:pt idx="20">
                  <c:v>3221</c:v>
                </c:pt>
                <c:pt idx="21">
                  <c:v>310267</c:v>
                </c:pt>
                <c:pt idx="22">
                  <c:v>57313</c:v>
                </c:pt>
                <c:pt idx="23">
                  <c:v>8837</c:v>
                </c:pt>
                <c:pt idx="24">
                  <c:v>152</c:v>
                </c:pt>
                <c:pt idx="25">
                  <c:v>479770</c:v>
                </c:pt>
                <c:pt idx="26">
                  <c:v>11496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7-4CF7-88FA-6129A2ECC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0984334"/>
        <c:axId val="22671428"/>
      </c:barChart>
      <c:catAx>
        <c:axId val="6098433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2671428"/>
        <c:crosses val="autoZero"/>
        <c:auto val="1"/>
        <c:lblAlgn val="ctr"/>
        <c:lblOffset val="100"/>
        <c:noMultiLvlLbl val="0"/>
      </c:catAx>
      <c:valAx>
        <c:axId val="2267142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098433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TEUS!$E$7:$E$34</c:f>
              <c:numCache>
                <c:formatCode>#,##0</c:formatCode>
                <c:ptCount val="28"/>
                <c:pt idx="0">
                  <c:v>34</c:v>
                </c:pt>
                <c:pt idx="1">
                  <c:v>180820.25</c:v>
                </c:pt>
                <c:pt idx="2">
                  <c:v>16888</c:v>
                </c:pt>
                <c:pt idx="3">
                  <c:v>0</c:v>
                </c:pt>
                <c:pt idx="4">
                  <c:v>4706145</c:v>
                </c:pt>
                <c:pt idx="5">
                  <c:v>221760.25</c:v>
                </c:pt>
                <c:pt idx="6">
                  <c:v>84427</c:v>
                </c:pt>
                <c:pt idx="7">
                  <c:v>3885735.75</c:v>
                </c:pt>
                <c:pt idx="8">
                  <c:v>458925.75</c:v>
                </c:pt>
                <c:pt idx="9">
                  <c:v>53274.5</c:v>
                </c:pt>
                <c:pt idx="10">
                  <c:v>87278</c:v>
                </c:pt>
                <c:pt idx="11">
                  <c:v>5173.5</c:v>
                </c:pt>
                <c:pt idx="12">
                  <c:v>14210.25</c:v>
                </c:pt>
                <c:pt idx="13">
                  <c:v>70160</c:v>
                </c:pt>
                <c:pt idx="14">
                  <c:v>107166</c:v>
                </c:pt>
                <c:pt idx="15">
                  <c:v>1319806</c:v>
                </c:pt>
                <c:pt idx="16">
                  <c:v>216603.5</c:v>
                </c:pt>
                <c:pt idx="17">
                  <c:v>48255</c:v>
                </c:pt>
                <c:pt idx="18">
                  <c:v>5654.25</c:v>
                </c:pt>
                <c:pt idx="19">
                  <c:v>431</c:v>
                </c:pt>
                <c:pt idx="20">
                  <c:v>0</c:v>
                </c:pt>
                <c:pt idx="21">
                  <c:v>508387</c:v>
                </c:pt>
                <c:pt idx="22">
                  <c:v>149648.5</c:v>
                </c:pt>
                <c:pt idx="23">
                  <c:v>152328.25</c:v>
                </c:pt>
                <c:pt idx="24">
                  <c:v>14425</c:v>
                </c:pt>
                <c:pt idx="25">
                  <c:v>5475773</c:v>
                </c:pt>
                <c:pt idx="26">
                  <c:v>298281</c:v>
                </c:pt>
                <c:pt idx="27">
                  <c:v>32925.25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4-4719-9577-B5C7A17B8D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TEUS!$D$7:$D$34</c:f>
              <c:numCache>
                <c:formatCode>#,##0</c:formatCode>
                <c:ptCount val="28"/>
                <c:pt idx="0">
                  <c:v>14</c:v>
                </c:pt>
                <c:pt idx="1">
                  <c:v>171729</c:v>
                </c:pt>
                <c:pt idx="2">
                  <c:v>16773.75</c:v>
                </c:pt>
                <c:pt idx="3">
                  <c:v>0</c:v>
                </c:pt>
                <c:pt idx="4">
                  <c:v>4733526</c:v>
                </c:pt>
                <c:pt idx="5">
                  <c:v>199870</c:v>
                </c:pt>
                <c:pt idx="6">
                  <c:v>91469</c:v>
                </c:pt>
                <c:pt idx="7">
                  <c:v>3280084.25</c:v>
                </c:pt>
                <c:pt idx="8">
                  <c:v>492335.5</c:v>
                </c:pt>
                <c:pt idx="9">
                  <c:v>50688.5</c:v>
                </c:pt>
                <c:pt idx="10">
                  <c:v>71890.25</c:v>
                </c:pt>
                <c:pt idx="11">
                  <c:v>5356.25</c:v>
                </c:pt>
                <c:pt idx="12">
                  <c:v>25487.25</c:v>
                </c:pt>
                <c:pt idx="13">
                  <c:v>64667</c:v>
                </c:pt>
                <c:pt idx="14">
                  <c:v>88801.75</c:v>
                </c:pt>
                <c:pt idx="15">
                  <c:v>1205296</c:v>
                </c:pt>
                <c:pt idx="16">
                  <c:v>40592</c:v>
                </c:pt>
                <c:pt idx="17">
                  <c:v>44732.5</c:v>
                </c:pt>
                <c:pt idx="18">
                  <c:v>6425</c:v>
                </c:pt>
                <c:pt idx="19">
                  <c:v>737.5</c:v>
                </c:pt>
                <c:pt idx="20">
                  <c:v>0</c:v>
                </c:pt>
                <c:pt idx="21">
                  <c:v>496668</c:v>
                </c:pt>
                <c:pt idx="22">
                  <c:v>57370.75</c:v>
                </c:pt>
                <c:pt idx="23">
                  <c:v>143358</c:v>
                </c:pt>
                <c:pt idx="24">
                  <c:v>34131.75</c:v>
                </c:pt>
                <c:pt idx="25">
                  <c:v>4796985</c:v>
                </c:pt>
                <c:pt idx="26">
                  <c:v>226555</c:v>
                </c:pt>
                <c:pt idx="27">
                  <c:v>29086.5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84-4719-9577-B5C7A17B8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571392"/>
        <c:axId val="4058495"/>
      </c:barChart>
      <c:catAx>
        <c:axId val="55713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058495"/>
        <c:crosses val="autoZero"/>
        <c:auto val="1"/>
        <c:lblAlgn val="ctr"/>
        <c:lblOffset val="100"/>
        <c:noMultiLvlLbl val="0"/>
      </c:catAx>
      <c:valAx>
        <c:axId val="405849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57139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2751.5</c:v>
                </c:pt>
                <c:pt idx="2">
                  <c:v>58</c:v>
                </c:pt>
                <c:pt idx="3">
                  <c:v>0</c:v>
                </c:pt>
                <c:pt idx="4">
                  <c:v>4068568</c:v>
                </c:pt>
                <c:pt idx="5">
                  <c:v>22856.75</c:v>
                </c:pt>
                <c:pt idx="6">
                  <c:v>10</c:v>
                </c:pt>
                <c:pt idx="7">
                  <c:v>1739086.5</c:v>
                </c:pt>
                <c:pt idx="8">
                  <c:v>7141.5</c:v>
                </c:pt>
                <c:pt idx="9">
                  <c:v>1095</c:v>
                </c:pt>
                <c:pt idx="10">
                  <c:v>3822</c:v>
                </c:pt>
                <c:pt idx="11">
                  <c:v>0</c:v>
                </c:pt>
                <c:pt idx="12">
                  <c:v>592.75</c:v>
                </c:pt>
                <c:pt idx="13">
                  <c:v>233</c:v>
                </c:pt>
                <c:pt idx="14">
                  <c:v>12743.75</c:v>
                </c:pt>
                <c:pt idx="15">
                  <c:v>733237</c:v>
                </c:pt>
                <c:pt idx="16">
                  <c:v>188794.5</c:v>
                </c:pt>
                <c:pt idx="17">
                  <c:v>338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66082</c:v>
                </c:pt>
                <c:pt idx="22">
                  <c:v>26644.75</c:v>
                </c:pt>
                <c:pt idx="23">
                  <c:v>0</c:v>
                </c:pt>
                <c:pt idx="24">
                  <c:v>474</c:v>
                </c:pt>
                <c:pt idx="25">
                  <c:v>2755726</c:v>
                </c:pt>
                <c:pt idx="26">
                  <c:v>31906</c:v>
                </c:pt>
                <c:pt idx="27">
                  <c:v>177.75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5-4873-8549-5D52A0BDBFE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1678</c:v>
                </c:pt>
                <c:pt idx="2">
                  <c:v>17</c:v>
                </c:pt>
                <c:pt idx="3">
                  <c:v>0</c:v>
                </c:pt>
                <c:pt idx="4">
                  <c:v>3956376</c:v>
                </c:pt>
                <c:pt idx="5">
                  <c:v>17932.5</c:v>
                </c:pt>
                <c:pt idx="6">
                  <c:v>8</c:v>
                </c:pt>
                <c:pt idx="7">
                  <c:v>1318370</c:v>
                </c:pt>
                <c:pt idx="8">
                  <c:v>4959.75</c:v>
                </c:pt>
                <c:pt idx="9">
                  <c:v>192</c:v>
                </c:pt>
                <c:pt idx="10">
                  <c:v>1800</c:v>
                </c:pt>
                <c:pt idx="11">
                  <c:v>0</c:v>
                </c:pt>
                <c:pt idx="12">
                  <c:v>128.75</c:v>
                </c:pt>
                <c:pt idx="13">
                  <c:v>566</c:v>
                </c:pt>
                <c:pt idx="14">
                  <c:v>5000.25</c:v>
                </c:pt>
                <c:pt idx="15">
                  <c:v>631041</c:v>
                </c:pt>
                <c:pt idx="16">
                  <c:v>11744</c:v>
                </c:pt>
                <c:pt idx="17">
                  <c:v>1022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73527</c:v>
                </c:pt>
                <c:pt idx="22">
                  <c:v>2897.5</c:v>
                </c:pt>
                <c:pt idx="23">
                  <c:v>0</c:v>
                </c:pt>
                <c:pt idx="24">
                  <c:v>2443.5</c:v>
                </c:pt>
                <c:pt idx="25">
                  <c:v>2348410</c:v>
                </c:pt>
                <c:pt idx="26">
                  <c:v>15243</c:v>
                </c:pt>
                <c:pt idx="27">
                  <c:v>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F5-4873-8549-5D52A0BDB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7834744"/>
        <c:axId val="18670394"/>
      </c:barChart>
      <c:catAx>
        <c:axId val="2783474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8670394"/>
        <c:crosses val="autoZero"/>
        <c:auto val="1"/>
        <c:lblAlgn val="ctr"/>
        <c:lblOffset val="100"/>
        <c:noMultiLvlLbl val="0"/>
      </c:catAx>
      <c:valAx>
        <c:axId val="1867039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783474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nacional'!$E$7:$E$34</c:f>
              <c:numCache>
                <c:formatCode>#,##0</c:formatCode>
                <c:ptCount val="28"/>
                <c:pt idx="0">
                  <c:v>0</c:v>
                </c:pt>
                <c:pt idx="1">
                  <c:v>144891.75</c:v>
                </c:pt>
                <c:pt idx="2">
                  <c:v>4016</c:v>
                </c:pt>
                <c:pt idx="3">
                  <c:v>0</c:v>
                </c:pt>
                <c:pt idx="4">
                  <c:v>101</c:v>
                </c:pt>
                <c:pt idx="5">
                  <c:v>165322.75</c:v>
                </c:pt>
                <c:pt idx="6">
                  <c:v>84377</c:v>
                </c:pt>
                <c:pt idx="7">
                  <c:v>269804.75</c:v>
                </c:pt>
                <c:pt idx="8">
                  <c:v>21411.75</c:v>
                </c:pt>
                <c:pt idx="9">
                  <c:v>12868.25</c:v>
                </c:pt>
                <c:pt idx="10">
                  <c:v>7386.75</c:v>
                </c:pt>
                <c:pt idx="11">
                  <c:v>4972</c:v>
                </c:pt>
                <c:pt idx="12">
                  <c:v>2192.75</c:v>
                </c:pt>
                <c:pt idx="13">
                  <c:v>5648</c:v>
                </c:pt>
                <c:pt idx="14">
                  <c:v>82060</c:v>
                </c:pt>
                <c:pt idx="15">
                  <c:v>508357</c:v>
                </c:pt>
                <c:pt idx="16">
                  <c:v>8846.5</c:v>
                </c:pt>
                <c:pt idx="17">
                  <c:v>5889.5</c:v>
                </c:pt>
                <c:pt idx="18">
                  <c:v>5609.25</c:v>
                </c:pt>
                <c:pt idx="19">
                  <c:v>2</c:v>
                </c:pt>
                <c:pt idx="20">
                  <c:v>0</c:v>
                </c:pt>
                <c:pt idx="21">
                  <c:v>389804</c:v>
                </c:pt>
                <c:pt idx="22">
                  <c:v>24684.5</c:v>
                </c:pt>
                <c:pt idx="23">
                  <c:v>150755.25</c:v>
                </c:pt>
                <c:pt idx="24">
                  <c:v>0</c:v>
                </c:pt>
                <c:pt idx="25">
                  <c:v>198946</c:v>
                </c:pt>
                <c:pt idx="26">
                  <c:v>13031</c:v>
                </c:pt>
                <c:pt idx="27">
                  <c:v>26453.5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5-4040-8761-9E0FE1E8312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nacional'!$D$7:$D$34</c:f>
              <c:numCache>
                <c:formatCode>#,##0</c:formatCode>
                <c:ptCount val="28"/>
                <c:pt idx="0">
                  <c:v>0</c:v>
                </c:pt>
                <c:pt idx="1">
                  <c:v>147135</c:v>
                </c:pt>
                <c:pt idx="2">
                  <c:v>7450</c:v>
                </c:pt>
                <c:pt idx="3">
                  <c:v>0</c:v>
                </c:pt>
                <c:pt idx="4">
                  <c:v>130</c:v>
                </c:pt>
                <c:pt idx="5">
                  <c:v>152145</c:v>
                </c:pt>
                <c:pt idx="6">
                  <c:v>91451</c:v>
                </c:pt>
                <c:pt idx="7">
                  <c:v>231168.75</c:v>
                </c:pt>
                <c:pt idx="8">
                  <c:v>33564.75</c:v>
                </c:pt>
                <c:pt idx="9">
                  <c:v>12519.5</c:v>
                </c:pt>
                <c:pt idx="10">
                  <c:v>5806.25</c:v>
                </c:pt>
                <c:pt idx="11">
                  <c:v>5169</c:v>
                </c:pt>
                <c:pt idx="12">
                  <c:v>6057.25</c:v>
                </c:pt>
                <c:pt idx="13">
                  <c:v>6635</c:v>
                </c:pt>
                <c:pt idx="14">
                  <c:v>71371.5</c:v>
                </c:pt>
                <c:pt idx="15">
                  <c:v>497999</c:v>
                </c:pt>
                <c:pt idx="16">
                  <c:v>9847</c:v>
                </c:pt>
                <c:pt idx="17">
                  <c:v>2602.75</c:v>
                </c:pt>
                <c:pt idx="18">
                  <c:v>6377</c:v>
                </c:pt>
                <c:pt idx="19">
                  <c:v>0</c:v>
                </c:pt>
                <c:pt idx="20">
                  <c:v>0</c:v>
                </c:pt>
                <c:pt idx="21">
                  <c:v>376972</c:v>
                </c:pt>
                <c:pt idx="22">
                  <c:v>17834</c:v>
                </c:pt>
                <c:pt idx="23">
                  <c:v>142275</c:v>
                </c:pt>
                <c:pt idx="24">
                  <c:v>7528.25</c:v>
                </c:pt>
                <c:pt idx="25">
                  <c:v>211656</c:v>
                </c:pt>
                <c:pt idx="26">
                  <c:v>16337</c:v>
                </c:pt>
                <c:pt idx="27">
                  <c:v>25719.75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E5-4040-8761-9E0FE1E83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0761503"/>
        <c:axId val="39194761"/>
      </c:barChart>
      <c:catAx>
        <c:axId val="2076150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194761"/>
        <c:crosses val="autoZero"/>
        <c:auto val="1"/>
        <c:lblAlgn val="ctr"/>
        <c:lblOffset val="100"/>
        <c:noMultiLvlLbl val="0"/>
      </c:catAx>
      <c:valAx>
        <c:axId val="3919476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076150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exterior'!$E$7:$E$34</c:f>
              <c:numCache>
                <c:formatCode>#,##0</c:formatCode>
                <c:ptCount val="28"/>
                <c:pt idx="0">
                  <c:v>34</c:v>
                </c:pt>
                <c:pt idx="1">
                  <c:v>33177</c:v>
                </c:pt>
                <c:pt idx="2">
                  <c:v>12814</c:v>
                </c:pt>
                <c:pt idx="3">
                  <c:v>0</c:v>
                </c:pt>
                <c:pt idx="4">
                  <c:v>637476</c:v>
                </c:pt>
                <c:pt idx="5">
                  <c:v>33580.75</c:v>
                </c:pt>
                <c:pt idx="6">
                  <c:v>40</c:v>
                </c:pt>
                <c:pt idx="7">
                  <c:v>1876844.5</c:v>
                </c:pt>
                <c:pt idx="8">
                  <c:v>430372.5</c:v>
                </c:pt>
                <c:pt idx="9">
                  <c:v>39311.25</c:v>
                </c:pt>
                <c:pt idx="10">
                  <c:v>76069.25</c:v>
                </c:pt>
                <c:pt idx="11">
                  <c:v>201.5</c:v>
                </c:pt>
                <c:pt idx="12">
                  <c:v>11424.75</c:v>
                </c:pt>
                <c:pt idx="13">
                  <c:v>64279</c:v>
                </c:pt>
                <c:pt idx="14">
                  <c:v>12362.25</c:v>
                </c:pt>
                <c:pt idx="15">
                  <c:v>78212</c:v>
                </c:pt>
                <c:pt idx="16">
                  <c:v>18962.5</c:v>
                </c:pt>
                <c:pt idx="17">
                  <c:v>42027.5</c:v>
                </c:pt>
                <c:pt idx="18">
                  <c:v>45</c:v>
                </c:pt>
                <c:pt idx="19">
                  <c:v>429</c:v>
                </c:pt>
                <c:pt idx="20">
                  <c:v>0</c:v>
                </c:pt>
                <c:pt idx="21">
                  <c:v>52501</c:v>
                </c:pt>
                <c:pt idx="22">
                  <c:v>98319.25</c:v>
                </c:pt>
                <c:pt idx="23">
                  <c:v>1573</c:v>
                </c:pt>
                <c:pt idx="24">
                  <c:v>13951</c:v>
                </c:pt>
                <c:pt idx="25">
                  <c:v>2521101</c:v>
                </c:pt>
                <c:pt idx="26">
                  <c:v>253344</c:v>
                </c:pt>
                <c:pt idx="27">
                  <c:v>6294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F-468E-AFC3-94BA895CAC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exterior'!$D$7:$D$34</c:f>
              <c:numCache>
                <c:formatCode>#,##0</c:formatCode>
                <c:ptCount val="28"/>
                <c:pt idx="0">
                  <c:v>14</c:v>
                </c:pt>
                <c:pt idx="1">
                  <c:v>22916</c:v>
                </c:pt>
                <c:pt idx="2">
                  <c:v>9306.75</c:v>
                </c:pt>
                <c:pt idx="3">
                  <c:v>0</c:v>
                </c:pt>
                <c:pt idx="4">
                  <c:v>777020</c:v>
                </c:pt>
                <c:pt idx="5">
                  <c:v>29792.5</c:v>
                </c:pt>
                <c:pt idx="6">
                  <c:v>10</c:v>
                </c:pt>
                <c:pt idx="7">
                  <c:v>1730545.5</c:v>
                </c:pt>
                <c:pt idx="8">
                  <c:v>453811</c:v>
                </c:pt>
                <c:pt idx="9">
                  <c:v>37977</c:v>
                </c:pt>
                <c:pt idx="10">
                  <c:v>64284</c:v>
                </c:pt>
                <c:pt idx="11">
                  <c:v>187.25</c:v>
                </c:pt>
                <c:pt idx="12">
                  <c:v>19301.25</c:v>
                </c:pt>
                <c:pt idx="13">
                  <c:v>57466</c:v>
                </c:pt>
                <c:pt idx="14">
                  <c:v>12430</c:v>
                </c:pt>
                <c:pt idx="15">
                  <c:v>76256</c:v>
                </c:pt>
                <c:pt idx="16">
                  <c:v>19001</c:v>
                </c:pt>
                <c:pt idx="17">
                  <c:v>41107.75</c:v>
                </c:pt>
                <c:pt idx="18">
                  <c:v>48</c:v>
                </c:pt>
                <c:pt idx="19">
                  <c:v>737.5</c:v>
                </c:pt>
                <c:pt idx="20">
                  <c:v>0</c:v>
                </c:pt>
                <c:pt idx="21">
                  <c:v>46169</c:v>
                </c:pt>
                <c:pt idx="22">
                  <c:v>36639.25</c:v>
                </c:pt>
                <c:pt idx="23">
                  <c:v>1083</c:v>
                </c:pt>
                <c:pt idx="24">
                  <c:v>24160</c:v>
                </c:pt>
                <c:pt idx="25">
                  <c:v>2236919</c:v>
                </c:pt>
                <c:pt idx="26">
                  <c:v>194975</c:v>
                </c:pt>
                <c:pt idx="27">
                  <c:v>3232.75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9F-468E-AFC3-94BA895CA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2625548"/>
        <c:axId val="41052311"/>
      </c:barChart>
      <c:catAx>
        <c:axId val="226255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1052311"/>
        <c:crosses val="autoZero"/>
        <c:auto val="1"/>
        <c:lblAlgn val="ctr"/>
        <c:lblOffset val="100"/>
        <c:noMultiLvlLbl val="0"/>
      </c:catAx>
      <c:valAx>
        <c:axId val="4105231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262554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número'!$E$7:$E$34</c:f>
              <c:numCache>
                <c:formatCode>#,##0</c:formatCode>
                <c:ptCount val="28"/>
                <c:pt idx="0">
                  <c:v>1135</c:v>
                </c:pt>
                <c:pt idx="1">
                  <c:v>820</c:v>
                </c:pt>
                <c:pt idx="2">
                  <c:v>2031</c:v>
                </c:pt>
                <c:pt idx="3">
                  <c:v>795</c:v>
                </c:pt>
                <c:pt idx="4">
                  <c:v>31090</c:v>
                </c:pt>
                <c:pt idx="5">
                  <c:v>1522</c:v>
                </c:pt>
                <c:pt idx="6">
                  <c:v>48473</c:v>
                </c:pt>
                <c:pt idx="7">
                  <c:v>8383</c:v>
                </c:pt>
                <c:pt idx="8">
                  <c:v>2766</c:v>
                </c:pt>
                <c:pt idx="9">
                  <c:v>2149</c:v>
                </c:pt>
                <c:pt idx="10">
                  <c:v>1332</c:v>
                </c:pt>
                <c:pt idx="11">
                  <c:v>10290</c:v>
                </c:pt>
                <c:pt idx="12">
                  <c:v>820</c:v>
                </c:pt>
                <c:pt idx="13">
                  <c:v>1128</c:v>
                </c:pt>
                <c:pt idx="14">
                  <c:v>2256</c:v>
                </c:pt>
                <c:pt idx="15">
                  <c:v>14433</c:v>
                </c:pt>
                <c:pt idx="16">
                  <c:v>1552</c:v>
                </c:pt>
                <c:pt idx="17">
                  <c:v>484</c:v>
                </c:pt>
                <c:pt idx="18">
                  <c:v>1284</c:v>
                </c:pt>
                <c:pt idx="19">
                  <c:v>986</c:v>
                </c:pt>
                <c:pt idx="20">
                  <c:v>891</c:v>
                </c:pt>
                <c:pt idx="21">
                  <c:v>17014</c:v>
                </c:pt>
                <c:pt idx="22">
                  <c:v>1511</c:v>
                </c:pt>
                <c:pt idx="23">
                  <c:v>925</c:v>
                </c:pt>
                <c:pt idx="24">
                  <c:v>2327</c:v>
                </c:pt>
                <c:pt idx="25">
                  <c:v>7437</c:v>
                </c:pt>
                <c:pt idx="26">
                  <c:v>1914</c:v>
                </c:pt>
                <c:pt idx="27">
                  <c:v>381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E-4CEB-A03E-C97F0E5D8C1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número'!$D$7:$D$34</c:f>
              <c:numCache>
                <c:formatCode>#,##0</c:formatCode>
                <c:ptCount val="28"/>
                <c:pt idx="0">
                  <c:v>1093</c:v>
                </c:pt>
                <c:pt idx="1">
                  <c:v>873</c:v>
                </c:pt>
                <c:pt idx="2">
                  <c:v>1928</c:v>
                </c:pt>
                <c:pt idx="3">
                  <c:v>775</c:v>
                </c:pt>
                <c:pt idx="4">
                  <c:v>29924</c:v>
                </c:pt>
                <c:pt idx="5">
                  <c:v>1575</c:v>
                </c:pt>
                <c:pt idx="6">
                  <c:v>49400</c:v>
                </c:pt>
                <c:pt idx="7">
                  <c:v>8766</c:v>
                </c:pt>
                <c:pt idx="8">
                  <c:v>2740</c:v>
                </c:pt>
                <c:pt idx="9">
                  <c:v>2208</c:v>
                </c:pt>
                <c:pt idx="10">
                  <c:v>1277</c:v>
                </c:pt>
                <c:pt idx="11">
                  <c:v>10165</c:v>
                </c:pt>
                <c:pt idx="12">
                  <c:v>957</c:v>
                </c:pt>
                <c:pt idx="13">
                  <c:v>1178</c:v>
                </c:pt>
                <c:pt idx="14">
                  <c:v>2112</c:v>
                </c:pt>
                <c:pt idx="15">
                  <c:v>12743</c:v>
                </c:pt>
                <c:pt idx="16">
                  <c:v>1736</c:v>
                </c:pt>
                <c:pt idx="17">
                  <c:v>464</c:v>
                </c:pt>
                <c:pt idx="18">
                  <c:v>1267</c:v>
                </c:pt>
                <c:pt idx="19">
                  <c:v>1040</c:v>
                </c:pt>
                <c:pt idx="20">
                  <c:v>924</c:v>
                </c:pt>
                <c:pt idx="21">
                  <c:v>16573</c:v>
                </c:pt>
                <c:pt idx="22">
                  <c:v>1561</c:v>
                </c:pt>
                <c:pt idx="23">
                  <c:v>900</c:v>
                </c:pt>
                <c:pt idx="24">
                  <c:v>2424</c:v>
                </c:pt>
                <c:pt idx="25">
                  <c:v>7575</c:v>
                </c:pt>
                <c:pt idx="26">
                  <c:v>1909</c:v>
                </c:pt>
                <c:pt idx="27">
                  <c:v>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E-4CEB-A03E-C97F0E5D8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424366"/>
        <c:axId val="58128059"/>
      </c:barChart>
      <c:catAx>
        <c:axId val="1642436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8128059"/>
        <c:crosses val="autoZero"/>
        <c:auto val="1"/>
        <c:lblAlgn val="ctr"/>
        <c:lblOffset val="100"/>
        <c:noMultiLvlLbl val="0"/>
      </c:catAx>
      <c:valAx>
        <c:axId val="5812805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642436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GT'!$E$7:$E$34</c:f>
              <c:numCache>
                <c:formatCode>#,##0</c:formatCode>
                <c:ptCount val="28"/>
                <c:pt idx="0">
                  <c:v>30913127</c:v>
                </c:pt>
                <c:pt idx="1">
                  <c:v>17891802</c:v>
                </c:pt>
                <c:pt idx="2">
                  <c:v>37635706</c:v>
                </c:pt>
                <c:pt idx="3">
                  <c:v>5997453</c:v>
                </c:pt>
                <c:pt idx="4">
                  <c:v>548203071</c:v>
                </c:pt>
                <c:pt idx="5">
                  <c:v>43194490</c:v>
                </c:pt>
                <c:pt idx="6">
                  <c:v>285121351</c:v>
                </c:pt>
                <c:pt idx="7">
                  <c:v>364239329</c:v>
                </c:pt>
                <c:pt idx="8">
                  <c:v>56980044</c:v>
                </c:pt>
                <c:pt idx="9">
                  <c:v>47395986</c:v>
                </c:pt>
                <c:pt idx="10">
                  <c:v>19562862</c:v>
                </c:pt>
                <c:pt idx="11">
                  <c:v>70631579</c:v>
                </c:pt>
                <c:pt idx="12">
                  <c:v>12484213</c:v>
                </c:pt>
                <c:pt idx="13">
                  <c:v>20327033</c:v>
                </c:pt>
                <c:pt idx="14">
                  <c:v>41335753</c:v>
                </c:pt>
                <c:pt idx="15">
                  <c:v>321967160</c:v>
                </c:pt>
                <c:pt idx="16">
                  <c:v>62660059</c:v>
                </c:pt>
                <c:pt idx="17">
                  <c:v>3357186</c:v>
                </c:pt>
                <c:pt idx="18">
                  <c:v>35060653</c:v>
                </c:pt>
                <c:pt idx="19">
                  <c:v>16357821</c:v>
                </c:pt>
                <c:pt idx="20">
                  <c:v>7274893</c:v>
                </c:pt>
                <c:pt idx="21">
                  <c:v>219975111</c:v>
                </c:pt>
                <c:pt idx="22">
                  <c:v>29449061</c:v>
                </c:pt>
                <c:pt idx="23">
                  <c:v>5642650</c:v>
                </c:pt>
                <c:pt idx="24">
                  <c:v>47950253</c:v>
                </c:pt>
                <c:pt idx="25">
                  <c:v>302249485</c:v>
                </c:pt>
                <c:pt idx="26">
                  <c:v>48503344</c:v>
                </c:pt>
                <c:pt idx="27">
                  <c:v>2961001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F-4206-8A10-BBCF0B8B449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GT'!$D$7:$D$34</c:f>
              <c:numCache>
                <c:formatCode>#,##0</c:formatCode>
                <c:ptCount val="28"/>
                <c:pt idx="0">
                  <c:v>27764406</c:v>
                </c:pt>
                <c:pt idx="1">
                  <c:v>14377873</c:v>
                </c:pt>
                <c:pt idx="2">
                  <c:v>34580210</c:v>
                </c:pt>
                <c:pt idx="3">
                  <c:v>6066640</c:v>
                </c:pt>
                <c:pt idx="4">
                  <c:v>542382705</c:v>
                </c:pt>
                <c:pt idx="5">
                  <c:v>43718488</c:v>
                </c:pt>
                <c:pt idx="6">
                  <c:v>291118090</c:v>
                </c:pt>
                <c:pt idx="7">
                  <c:v>374300716</c:v>
                </c:pt>
                <c:pt idx="8">
                  <c:v>58433991</c:v>
                </c:pt>
                <c:pt idx="9">
                  <c:v>49695342</c:v>
                </c:pt>
                <c:pt idx="10">
                  <c:v>17726191</c:v>
                </c:pt>
                <c:pt idx="11">
                  <c:v>72288135</c:v>
                </c:pt>
                <c:pt idx="12">
                  <c:v>15809302</c:v>
                </c:pt>
                <c:pt idx="13">
                  <c:v>21032835</c:v>
                </c:pt>
                <c:pt idx="14">
                  <c:v>40292269</c:v>
                </c:pt>
                <c:pt idx="15">
                  <c:v>268041469</c:v>
                </c:pt>
                <c:pt idx="16">
                  <c:v>54520100</c:v>
                </c:pt>
                <c:pt idx="17">
                  <c:v>2901445</c:v>
                </c:pt>
                <c:pt idx="18">
                  <c:v>33935602</c:v>
                </c:pt>
                <c:pt idx="19">
                  <c:v>17274136</c:v>
                </c:pt>
                <c:pt idx="20">
                  <c:v>7656543</c:v>
                </c:pt>
                <c:pt idx="21">
                  <c:v>207020559</c:v>
                </c:pt>
                <c:pt idx="22">
                  <c:v>31132653</c:v>
                </c:pt>
                <c:pt idx="23">
                  <c:v>5303367</c:v>
                </c:pt>
                <c:pt idx="24">
                  <c:v>50067920</c:v>
                </c:pt>
                <c:pt idx="25">
                  <c:v>302470358</c:v>
                </c:pt>
                <c:pt idx="26">
                  <c:v>46102142</c:v>
                </c:pt>
                <c:pt idx="27">
                  <c:v>3034547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BF-4206-8A10-BBCF0B8B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489924"/>
        <c:axId val="57022632"/>
      </c:barChart>
      <c:catAx>
        <c:axId val="154899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7022632"/>
        <c:crosses val="autoZero"/>
        <c:auto val="1"/>
        <c:lblAlgn val="ctr"/>
        <c:lblOffset val="100"/>
        <c:noMultiLvlLbl val="0"/>
      </c:catAx>
      <c:valAx>
        <c:axId val="5702263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548992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Cruceros!$E$7:$E$34</c:f>
              <c:numCache>
                <c:formatCode>#,##0</c:formatCode>
                <c:ptCount val="28"/>
                <c:pt idx="0">
                  <c:v>166</c:v>
                </c:pt>
                <c:pt idx="1">
                  <c:v>100</c:v>
                </c:pt>
                <c:pt idx="2">
                  <c:v>20</c:v>
                </c:pt>
                <c:pt idx="3">
                  <c:v>0</c:v>
                </c:pt>
                <c:pt idx="4">
                  <c:v>1</c:v>
                </c:pt>
                <c:pt idx="5">
                  <c:v>351</c:v>
                </c:pt>
                <c:pt idx="6">
                  <c:v>774</c:v>
                </c:pt>
                <c:pt idx="7">
                  <c:v>791</c:v>
                </c:pt>
                <c:pt idx="8">
                  <c:v>81</c:v>
                </c:pt>
                <c:pt idx="9">
                  <c:v>146</c:v>
                </c:pt>
                <c:pt idx="10">
                  <c:v>1</c:v>
                </c:pt>
                <c:pt idx="11">
                  <c:v>13</c:v>
                </c:pt>
                <c:pt idx="12">
                  <c:v>20</c:v>
                </c:pt>
                <c:pt idx="13">
                  <c:v>38</c:v>
                </c:pt>
                <c:pt idx="14">
                  <c:v>16</c:v>
                </c:pt>
                <c:pt idx="15">
                  <c:v>735</c:v>
                </c:pt>
                <c:pt idx="16">
                  <c:v>285</c:v>
                </c:pt>
                <c:pt idx="17">
                  <c:v>1</c:v>
                </c:pt>
                <c:pt idx="18">
                  <c:v>12</c:v>
                </c:pt>
                <c:pt idx="19">
                  <c:v>39</c:v>
                </c:pt>
                <c:pt idx="20">
                  <c:v>3</c:v>
                </c:pt>
                <c:pt idx="21">
                  <c:v>590</c:v>
                </c:pt>
                <c:pt idx="22">
                  <c:v>19</c:v>
                </c:pt>
                <c:pt idx="23">
                  <c:v>74</c:v>
                </c:pt>
                <c:pt idx="24">
                  <c:v>63</c:v>
                </c:pt>
                <c:pt idx="25">
                  <c:v>267</c:v>
                </c:pt>
                <c:pt idx="26">
                  <c:v>86</c:v>
                </c:pt>
                <c:pt idx="27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6-4A50-99F9-0DBF01617224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Cruceros!$D$7:$D$34</c:f>
              <c:numCache>
                <c:formatCode>#,##0</c:formatCode>
                <c:ptCount val="28"/>
                <c:pt idx="0">
                  <c:v>131</c:v>
                </c:pt>
                <c:pt idx="1">
                  <c:v>85</c:v>
                </c:pt>
                <c:pt idx="2">
                  <c:v>21</c:v>
                </c:pt>
                <c:pt idx="3">
                  <c:v>0</c:v>
                </c:pt>
                <c:pt idx="4">
                  <c:v>2</c:v>
                </c:pt>
                <c:pt idx="5">
                  <c:v>360</c:v>
                </c:pt>
                <c:pt idx="6">
                  <c:v>758</c:v>
                </c:pt>
                <c:pt idx="7">
                  <c:v>804</c:v>
                </c:pt>
                <c:pt idx="8">
                  <c:v>80</c:v>
                </c:pt>
                <c:pt idx="9">
                  <c:v>150</c:v>
                </c:pt>
                <c:pt idx="10">
                  <c:v>1</c:v>
                </c:pt>
                <c:pt idx="11">
                  <c:v>15</c:v>
                </c:pt>
                <c:pt idx="12">
                  <c:v>14</c:v>
                </c:pt>
                <c:pt idx="13">
                  <c:v>25</c:v>
                </c:pt>
                <c:pt idx="14">
                  <c:v>18</c:v>
                </c:pt>
                <c:pt idx="15">
                  <c:v>639</c:v>
                </c:pt>
                <c:pt idx="16">
                  <c:v>301</c:v>
                </c:pt>
                <c:pt idx="17">
                  <c:v>0</c:v>
                </c:pt>
                <c:pt idx="18">
                  <c:v>9</c:v>
                </c:pt>
                <c:pt idx="19">
                  <c:v>25</c:v>
                </c:pt>
                <c:pt idx="20">
                  <c:v>5</c:v>
                </c:pt>
                <c:pt idx="21">
                  <c:v>535</c:v>
                </c:pt>
                <c:pt idx="22">
                  <c:v>16</c:v>
                </c:pt>
                <c:pt idx="23">
                  <c:v>75</c:v>
                </c:pt>
                <c:pt idx="24">
                  <c:v>57</c:v>
                </c:pt>
                <c:pt idx="25">
                  <c:v>269</c:v>
                </c:pt>
                <c:pt idx="26">
                  <c:v>99</c:v>
                </c:pt>
                <c:pt idx="2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6-4A50-99F9-0DBF0161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4028713"/>
        <c:axId val="59979459"/>
      </c:barChart>
      <c:catAx>
        <c:axId val="4402871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9979459"/>
        <c:crosses val="autoZero"/>
        <c:auto val="1"/>
        <c:lblAlgn val="ctr"/>
        <c:lblOffset val="100"/>
        <c:noMultiLvlLbl val="0"/>
      </c:catAx>
      <c:valAx>
        <c:axId val="5997945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402871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total'!$E$7:$E$34</c:f>
              <c:numCache>
                <c:formatCode>#,##0</c:formatCode>
                <c:ptCount val="28"/>
                <c:pt idx="0">
                  <c:v>406613</c:v>
                </c:pt>
                <c:pt idx="1">
                  <c:v>372314</c:v>
                </c:pt>
                <c:pt idx="2">
                  <c:v>988451</c:v>
                </c:pt>
                <c:pt idx="3">
                  <c:v>0</c:v>
                </c:pt>
                <c:pt idx="4">
                  <c:v>5954842</c:v>
                </c:pt>
                <c:pt idx="5">
                  <c:v>736491</c:v>
                </c:pt>
                <c:pt idx="6">
                  <c:v>10028031</c:v>
                </c:pt>
                <c:pt idx="7">
                  <c:v>5392271</c:v>
                </c:pt>
                <c:pt idx="8">
                  <c:v>281932</c:v>
                </c:pt>
                <c:pt idx="9">
                  <c:v>219432</c:v>
                </c:pt>
                <c:pt idx="10">
                  <c:v>743</c:v>
                </c:pt>
                <c:pt idx="11">
                  <c:v>1950117</c:v>
                </c:pt>
                <c:pt idx="12">
                  <c:v>13294</c:v>
                </c:pt>
                <c:pt idx="13">
                  <c:v>44769</c:v>
                </c:pt>
                <c:pt idx="14">
                  <c:v>57307</c:v>
                </c:pt>
                <c:pt idx="15">
                  <c:v>3510033</c:v>
                </c:pt>
                <c:pt idx="16">
                  <c:v>832682</c:v>
                </c:pt>
                <c:pt idx="17">
                  <c:v>765</c:v>
                </c:pt>
                <c:pt idx="18">
                  <c:v>711888</c:v>
                </c:pt>
                <c:pt idx="19">
                  <c:v>236546</c:v>
                </c:pt>
                <c:pt idx="20">
                  <c:v>1092</c:v>
                </c:pt>
                <c:pt idx="21">
                  <c:v>6867121</c:v>
                </c:pt>
                <c:pt idx="22">
                  <c:v>266189</c:v>
                </c:pt>
                <c:pt idx="23">
                  <c:v>21301</c:v>
                </c:pt>
                <c:pt idx="24">
                  <c:v>136091</c:v>
                </c:pt>
                <c:pt idx="25">
                  <c:v>1606382</c:v>
                </c:pt>
                <c:pt idx="26">
                  <c:v>211193</c:v>
                </c:pt>
                <c:pt idx="27">
                  <c:v>1959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F-4435-B65C-C639A4EB950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total'!$D$7:$D$34</c:f>
              <c:numCache>
                <c:formatCode>#,##0</c:formatCode>
                <c:ptCount val="28"/>
                <c:pt idx="0">
                  <c:v>323991</c:v>
                </c:pt>
                <c:pt idx="1">
                  <c:v>359010</c:v>
                </c:pt>
                <c:pt idx="2">
                  <c:v>842626</c:v>
                </c:pt>
                <c:pt idx="3">
                  <c:v>0</c:v>
                </c:pt>
                <c:pt idx="4">
                  <c:v>5542811</c:v>
                </c:pt>
                <c:pt idx="5">
                  <c:v>705195</c:v>
                </c:pt>
                <c:pt idx="6">
                  <c:v>9938280</c:v>
                </c:pt>
                <c:pt idx="7">
                  <c:v>5298349</c:v>
                </c:pt>
                <c:pt idx="8">
                  <c:v>270771</c:v>
                </c:pt>
                <c:pt idx="9">
                  <c:v>187768</c:v>
                </c:pt>
                <c:pt idx="10">
                  <c:v>170</c:v>
                </c:pt>
                <c:pt idx="11">
                  <c:v>1903313</c:v>
                </c:pt>
                <c:pt idx="12">
                  <c:v>6571</c:v>
                </c:pt>
                <c:pt idx="13">
                  <c:v>30751</c:v>
                </c:pt>
                <c:pt idx="14">
                  <c:v>70855</c:v>
                </c:pt>
                <c:pt idx="15">
                  <c:v>3182909</c:v>
                </c:pt>
                <c:pt idx="16">
                  <c:v>855466</c:v>
                </c:pt>
                <c:pt idx="17">
                  <c:v>0</c:v>
                </c:pt>
                <c:pt idx="18">
                  <c:v>651068</c:v>
                </c:pt>
                <c:pt idx="19">
                  <c:v>225659</c:v>
                </c:pt>
                <c:pt idx="20">
                  <c:v>935</c:v>
                </c:pt>
                <c:pt idx="21">
                  <c:v>6731570</c:v>
                </c:pt>
                <c:pt idx="22">
                  <c:v>252843</c:v>
                </c:pt>
                <c:pt idx="23">
                  <c:v>19655</c:v>
                </c:pt>
                <c:pt idx="24">
                  <c:v>115034</c:v>
                </c:pt>
                <c:pt idx="25">
                  <c:v>1558180</c:v>
                </c:pt>
                <c:pt idx="26">
                  <c:v>223754</c:v>
                </c:pt>
                <c:pt idx="27">
                  <c:v>1375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F-4435-B65C-C639A4EB9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902610"/>
        <c:axId val="4672817"/>
      </c:barChart>
      <c:catAx>
        <c:axId val="190261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672817"/>
        <c:crosses val="autoZero"/>
        <c:auto val="1"/>
        <c:lblAlgn val="ctr"/>
        <c:lblOffset val="100"/>
        <c:noMultiLvlLbl val="0"/>
      </c:catAx>
      <c:valAx>
        <c:axId val="467281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90261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regulares'!$E$7:$E$34</c:f>
              <c:numCache>
                <c:formatCode>#,##0</c:formatCode>
                <c:ptCount val="28"/>
                <c:pt idx="0">
                  <c:v>0</c:v>
                </c:pt>
                <c:pt idx="1">
                  <c:v>137655</c:v>
                </c:pt>
                <c:pt idx="2">
                  <c:v>976054</c:v>
                </c:pt>
                <c:pt idx="3">
                  <c:v>0</c:v>
                </c:pt>
                <c:pt idx="4">
                  <c:v>5954842</c:v>
                </c:pt>
                <c:pt idx="5">
                  <c:v>40345</c:v>
                </c:pt>
                <c:pt idx="6">
                  <c:v>7528890</c:v>
                </c:pt>
                <c:pt idx="7">
                  <c:v>1736290</c:v>
                </c:pt>
                <c:pt idx="8">
                  <c:v>144455</c:v>
                </c:pt>
                <c:pt idx="9">
                  <c:v>0</c:v>
                </c:pt>
                <c:pt idx="10">
                  <c:v>0</c:v>
                </c:pt>
                <c:pt idx="11">
                  <c:v>1942457</c:v>
                </c:pt>
                <c:pt idx="12">
                  <c:v>0</c:v>
                </c:pt>
                <c:pt idx="13">
                  <c:v>0</c:v>
                </c:pt>
                <c:pt idx="14">
                  <c:v>55651</c:v>
                </c:pt>
                <c:pt idx="15">
                  <c:v>1639034</c:v>
                </c:pt>
                <c:pt idx="16">
                  <c:v>362733</c:v>
                </c:pt>
                <c:pt idx="17">
                  <c:v>0</c:v>
                </c:pt>
                <c:pt idx="18">
                  <c:v>703041</c:v>
                </c:pt>
                <c:pt idx="19">
                  <c:v>177704</c:v>
                </c:pt>
                <c:pt idx="20">
                  <c:v>2</c:v>
                </c:pt>
                <c:pt idx="21">
                  <c:v>5550415</c:v>
                </c:pt>
                <c:pt idx="22">
                  <c:v>230416</c:v>
                </c:pt>
                <c:pt idx="23">
                  <c:v>0</c:v>
                </c:pt>
                <c:pt idx="24">
                  <c:v>0</c:v>
                </c:pt>
                <c:pt idx="25">
                  <c:v>832315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C-43D5-B0A4-02B0546F78B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regulares'!$D$7:$D$34</c:f>
              <c:numCache>
                <c:formatCode>#,##0</c:formatCode>
                <c:ptCount val="28"/>
                <c:pt idx="0">
                  <c:v>0</c:v>
                </c:pt>
                <c:pt idx="1">
                  <c:v>162952</c:v>
                </c:pt>
                <c:pt idx="2">
                  <c:v>833745</c:v>
                </c:pt>
                <c:pt idx="3">
                  <c:v>0</c:v>
                </c:pt>
                <c:pt idx="4">
                  <c:v>5542787</c:v>
                </c:pt>
                <c:pt idx="5">
                  <c:v>25547</c:v>
                </c:pt>
                <c:pt idx="6">
                  <c:v>7418853</c:v>
                </c:pt>
                <c:pt idx="7">
                  <c:v>1729448</c:v>
                </c:pt>
                <c:pt idx="8">
                  <c:v>121739</c:v>
                </c:pt>
                <c:pt idx="9">
                  <c:v>0</c:v>
                </c:pt>
                <c:pt idx="10">
                  <c:v>0</c:v>
                </c:pt>
                <c:pt idx="11">
                  <c:v>1877836</c:v>
                </c:pt>
                <c:pt idx="12">
                  <c:v>0</c:v>
                </c:pt>
                <c:pt idx="13">
                  <c:v>0</c:v>
                </c:pt>
                <c:pt idx="14">
                  <c:v>68831</c:v>
                </c:pt>
                <c:pt idx="15">
                  <c:v>1670614</c:v>
                </c:pt>
                <c:pt idx="16">
                  <c:v>351568</c:v>
                </c:pt>
                <c:pt idx="17">
                  <c:v>0</c:v>
                </c:pt>
                <c:pt idx="18">
                  <c:v>646836</c:v>
                </c:pt>
                <c:pt idx="19">
                  <c:v>191050</c:v>
                </c:pt>
                <c:pt idx="20">
                  <c:v>0</c:v>
                </c:pt>
                <c:pt idx="21">
                  <c:v>5625300</c:v>
                </c:pt>
                <c:pt idx="22">
                  <c:v>229010</c:v>
                </c:pt>
                <c:pt idx="23">
                  <c:v>0</c:v>
                </c:pt>
                <c:pt idx="24">
                  <c:v>12</c:v>
                </c:pt>
                <c:pt idx="25">
                  <c:v>776900</c:v>
                </c:pt>
                <c:pt idx="26">
                  <c:v>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C-43D5-B0A4-02B0546F7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1003666"/>
        <c:axId val="40477602"/>
      </c:barChart>
      <c:catAx>
        <c:axId val="4100366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0477602"/>
        <c:crosses val="autoZero"/>
        <c:auto val="1"/>
        <c:lblAlgn val="ctr"/>
        <c:lblOffset val="100"/>
        <c:noMultiLvlLbl val="0"/>
      </c:catAx>
      <c:valAx>
        <c:axId val="4047760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100366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crucero'!$E$7:$E$34</c:f>
              <c:numCache>
                <c:formatCode>#,##0</c:formatCode>
                <c:ptCount val="28"/>
                <c:pt idx="0">
                  <c:v>406613</c:v>
                </c:pt>
                <c:pt idx="1">
                  <c:v>234659</c:v>
                </c:pt>
                <c:pt idx="2">
                  <c:v>12397</c:v>
                </c:pt>
                <c:pt idx="3">
                  <c:v>0</c:v>
                </c:pt>
                <c:pt idx="4">
                  <c:v>0</c:v>
                </c:pt>
                <c:pt idx="5">
                  <c:v>696146</c:v>
                </c:pt>
                <c:pt idx="6">
                  <c:v>2499141</c:v>
                </c:pt>
                <c:pt idx="7">
                  <c:v>3655981</c:v>
                </c:pt>
                <c:pt idx="8">
                  <c:v>137477</c:v>
                </c:pt>
                <c:pt idx="9">
                  <c:v>219432</c:v>
                </c:pt>
                <c:pt idx="10">
                  <c:v>743</c:v>
                </c:pt>
                <c:pt idx="11">
                  <c:v>7660</c:v>
                </c:pt>
                <c:pt idx="12">
                  <c:v>13294</c:v>
                </c:pt>
                <c:pt idx="13">
                  <c:v>44769</c:v>
                </c:pt>
                <c:pt idx="14">
                  <c:v>1656</c:v>
                </c:pt>
                <c:pt idx="15">
                  <c:v>1870999</c:v>
                </c:pt>
                <c:pt idx="16">
                  <c:v>469949</c:v>
                </c:pt>
                <c:pt idx="17">
                  <c:v>765</c:v>
                </c:pt>
                <c:pt idx="18">
                  <c:v>8847</c:v>
                </c:pt>
                <c:pt idx="19">
                  <c:v>58842</c:v>
                </c:pt>
                <c:pt idx="20">
                  <c:v>1090</c:v>
                </c:pt>
                <c:pt idx="21">
                  <c:v>1316706</c:v>
                </c:pt>
                <c:pt idx="22">
                  <c:v>35773</c:v>
                </c:pt>
                <c:pt idx="23">
                  <c:v>21301</c:v>
                </c:pt>
                <c:pt idx="24">
                  <c:v>136091</c:v>
                </c:pt>
                <c:pt idx="25">
                  <c:v>774067</c:v>
                </c:pt>
                <c:pt idx="26">
                  <c:v>211193</c:v>
                </c:pt>
                <c:pt idx="27">
                  <c:v>1959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4-4CA6-AE04-1A99204756F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crucero'!$D$7:$D$34</c:f>
              <c:numCache>
                <c:formatCode>#,##0</c:formatCode>
                <c:ptCount val="28"/>
                <c:pt idx="0">
                  <c:v>323991</c:v>
                </c:pt>
                <c:pt idx="1">
                  <c:v>196058</c:v>
                </c:pt>
                <c:pt idx="2">
                  <c:v>8881</c:v>
                </c:pt>
                <c:pt idx="3">
                  <c:v>0</c:v>
                </c:pt>
                <c:pt idx="4">
                  <c:v>24</c:v>
                </c:pt>
                <c:pt idx="5">
                  <c:v>679648</c:v>
                </c:pt>
                <c:pt idx="6">
                  <c:v>2519427</c:v>
                </c:pt>
                <c:pt idx="7">
                  <c:v>3568901</c:v>
                </c:pt>
                <c:pt idx="8">
                  <c:v>149032</c:v>
                </c:pt>
                <c:pt idx="9">
                  <c:v>187768</c:v>
                </c:pt>
                <c:pt idx="10">
                  <c:v>170</c:v>
                </c:pt>
                <c:pt idx="11">
                  <c:v>25477</c:v>
                </c:pt>
                <c:pt idx="12">
                  <c:v>6571</c:v>
                </c:pt>
                <c:pt idx="13">
                  <c:v>30751</c:v>
                </c:pt>
                <c:pt idx="14">
                  <c:v>2024</c:v>
                </c:pt>
                <c:pt idx="15">
                  <c:v>1512295</c:v>
                </c:pt>
                <c:pt idx="16">
                  <c:v>503898</c:v>
                </c:pt>
                <c:pt idx="17">
                  <c:v>0</c:v>
                </c:pt>
                <c:pt idx="18">
                  <c:v>4232</c:v>
                </c:pt>
                <c:pt idx="19">
                  <c:v>34609</c:v>
                </c:pt>
                <c:pt idx="20">
                  <c:v>935</c:v>
                </c:pt>
                <c:pt idx="21">
                  <c:v>1106270</c:v>
                </c:pt>
                <c:pt idx="22">
                  <c:v>23833</c:v>
                </c:pt>
                <c:pt idx="23">
                  <c:v>19655</c:v>
                </c:pt>
                <c:pt idx="24">
                  <c:v>115022</c:v>
                </c:pt>
                <c:pt idx="25">
                  <c:v>781280</c:v>
                </c:pt>
                <c:pt idx="26">
                  <c:v>223752</c:v>
                </c:pt>
                <c:pt idx="27">
                  <c:v>1375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4-4CA6-AE04-1A9920475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9147445"/>
        <c:axId val="63783743"/>
      </c:barChart>
      <c:catAx>
        <c:axId val="914744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3783743"/>
        <c:crosses val="autoZero"/>
        <c:auto val="1"/>
        <c:lblAlgn val="ctr"/>
        <c:lblOffset val="100"/>
        <c:noMultiLvlLbl val="0"/>
      </c:catAx>
      <c:valAx>
        <c:axId val="6378374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914744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pasaje'!$E$7:$E$34</c:f>
              <c:numCache>
                <c:formatCode>#,##0</c:formatCode>
                <c:ptCount val="28"/>
                <c:pt idx="0">
                  <c:v>0</c:v>
                </c:pt>
                <c:pt idx="1">
                  <c:v>46343</c:v>
                </c:pt>
                <c:pt idx="2">
                  <c:v>259695</c:v>
                </c:pt>
                <c:pt idx="3">
                  <c:v>0</c:v>
                </c:pt>
                <c:pt idx="4">
                  <c:v>1325878</c:v>
                </c:pt>
                <c:pt idx="5">
                  <c:v>23190</c:v>
                </c:pt>
                <c:pt idx="6">
                  <c:v>1331242</c:v>
                </c:pt>
                <c:pt idx="7">
                  <c:v>530903</c:v>
                </c:pt>
                <c:pt idx="8">
                  <c:v>63625</c:v>
                </c:pt>
                <c:pt idx="9">
                  <c:v>0</c:v>
                </c:pt>
                <c:pt idx="10">
                  <c:v>0</c:v>
                </c:pt>
                <c:pt idx="11">
                  <c:v>483321</c:v>
                </c:pt>
                <c:pt idx="12">
                  <c:v>0</c:v>
                </c:pt>
                <c:pt idx="13">
                  <c:v>0</c:v>
                </c:pt>
                <c:pt idx="14">
                  <c:v>32548</c:v>
                </c:pt>
                <c:pt idx="15">
                  <c:v>696295</c:v>
                </c:pt>
                <c:pt idx="16">
                  <c:v>81148</c:v>
                </c:pt>
                <c:pt idx="17">
                  <c:v>0</c:v>
                </c:pt>
                <c:pt idx="18">
                  <c:v>168201</c:v>
                </c:pt>
                <c:pt idx="19">
                  <c:v>47948</c:v>
                </c:pt>
                <c:pt idx="20">
                  <c:v>0</c:v>
                </c:pt>
                <c:pt idx="21">
                  <c:v>1804485</c:v>
                </c:pt>
                <c:pt idx="22">
                  <c:v>103472</c:v>
                </c:pt>
                <c:pt idx="23">
                  <c:v>0</c:v>
                </c:pt>
                <c:pt idx="24">
                  <c:v>0</c:v>
                </c:pt>
                <c:pt idx="25">
                  <c:v>235763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3-4BE3-8B92-16935B3EE76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pasaje'!$D$7:$D$34</c:f>
              <c:numCache>
                <c:formatCode>#,##0</c:formatCode>
                <c:ptCount val="28"/>
                <c:pt idx="0">
                  <c:v>0</c:v>
                </c:pt>
                <c:pt idx="1">
                  <c:v>41432</c:v>
                </c:pt>
                <c:pt idx="2">
                  <c:v>217896</c:v>
                </c:pt>
                <c:pt idx="3">
                  <c:v>0</c:v>
                </c:pt>
                <c:pt idx="4">
                  <c:v>1191430</c:v>
                </c:pt>
                <c:pt idx="5">
                  <c:v>14225</c:v>
                </c:pt>
                <c:pt idx="6">
                  <c:v>1255748</c:v>
                </c:pt>
                <c:pt idx="7">
                  <c:v>515256</c:v>
                </c:pt>
                <c:pt idx="8">
                  <c:v>51562</c:v>
                </c:pt>
                <c:pt idx="9">
                  <c:v>0</c:v>
                </c:pt>
                <c:pt idx="10">
                  <c:v>0</c:v>
                </c:pt>
                <c:pt idx="11">
                  <c:v>440317</c:v>
                </c:pt>
                <c:pt idx="12">
                  <c:v>0</c:v>
                </c:pt>
                <c:pt idx="13">
                  <c:v>0</c:v>
                </c:pt>
                <c:pt idx="14">
                  <c:v>39683</c:v>
                </c:pt>
                <c:pt idx="15">
                  <c:v>699443</c:v>
                </c:pt>
                <c:pt idx="16">
                  <c:v>75177</c:v>
                </c:pt>
                <c:pt idx="17">
                  <c:v>0</c:v>
                </c:pt>
                <c:pt idx="18">
                  <c:v>147396</c:v>
                </c:pt>
                <c:pt idx="19">
                  <c:v>48017</c:v>
                </c:pt>
                <c:pt idx="20">
                  <c:v>0</c:v>
                </c:pt>
                <c:pt idx="21">
                  <c:v>1804954</c:v>
                </c:pt>
                <c:pt idx="22">
                  <c:v>103924</c:v>
                </c:pt>
                <c:pt idx="23">
                  <c:v>0</c:v>
                </c:pt>
                <c:pt idx="24">
                  <c:v>0</c:v>
                </c:pt>
                <c:pt idx="25">
                  <c:v>211933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13-4BE3-8B92-16935B3EE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7233028"/>
        <c:axId val="41854054"/>
      </c:barChart>
      <c:catAx>
        <c:axId val="2723302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1854054"/>
        <c:crosses val="autoZero"/>
        <c:auto val="1"/>
        <c:lblAlgn val="ctr"/>
        <c:lblOffset val="100"/>
        <c:noMultiLvlLbl val="0"/>
      </c:catAx>
      <c:valAx>
        <c:axId val="4185405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723302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mercancía'!$E$7:$E$34</c:f>
              <c:numCache>
                <c:formatCode>#,##0</c:formatCode>
                <c:ptCount val="28"/>
                <c:pt idx="0">
                  <c:v>0</c:v>
                </c:pt>
                <c:pt idx="1">
                  <c:v>6830</c:v>
                </c:pt>
                <c:pt idx="2">
                  <c:v>5336</c:v>
                </c:pt>
                <c:pt idx="3">
                  <c:v>0</c:v>
                </c:pt>
                <c:pt idx="4">
                  <c:v>4472</c:v>
                </c:pt>
                <c:pt idx="5">
                  <c:v>30371</c:v>
                </c:pt>
                <c:pt idx="6">
                  <c:v>139846</c:v>
                </c:pt>
                <c:pt idx="7">
                  <c:v>682084</c:v>
                </c:pt>
                <c:pt idx="8">
                  <c:v>140207</c:v>
                </c:pt>
                <c:pt idx="9">
                  <c:v>3749</c:v>
                </c:pt>
                <c:pt idx="10">
                  <c:v>337</c:v>
                </c:pt>
                <c:pt idx="11">
                  <c:v>2054</c:v>
                </c:pt>
                <c:pt idx="12">
                  <c:v>1</c:v>
                </c:pt>
                <c:pt idx="13">
                  <c:v>90</c:v>
                </c:pt>
                <c:pt idx="14">
                  <c:v>14926</c:v>
                </c:pt>
                <c:pt idx="15">
                  <c:v>359799</c:v>
                </c:pt>
                <c:pt idx="16">
                  <c:v>93846</c:v>
                </c:pt>
                <c:pt idx="17">
                  <c:v>351</c:v>
                </c:pt>
                <c:pt idx="18">
                  <c:v>12930</c:v>
                </c:pt>
                <c:pt idx="19">
                  <c:v>1587</c:v>
                </c:pt>
                <c:pt idx="20">
                  <c:v>242034</c:v>
                </c:pt>
                <c:pt idx="21">
                  <c:v>86625</c:v>
                </c:pt>
                <c:pt idx="22">
                  <c:v>371409</c:v>
                </c:pt>
                <c:pt idx="23">
                  <c:v>7146</c:v>
                </c:pt>
                <c:pt idx="24">
                  <c:v>221731</c:v>
                </c:pt>
                <c:pt idx="25">
                  <c:v>579409</c:v>
                </c:pt>
                <c:pt idx="26">
                  <c:v>661448</c:v>
                </c:pt>
                <c:pt idx="27">
                  <c:v>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E-4967-B55B-08375064A4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mercancía'!$D$7:$D$34</c:f>
              <c:numCache>
                <c:formatCode>#,##0</c:formatCode>
                <c:ptCount val="28"/>
                <c:pt idx="0">
                  <c:v>0</c:v>
                </c:pt>
                <c:pt idx="1">
                  <c:v>2426</c:v>
                </c:pt>
                <c:pt idx="2">
                  <c:v>2466</c:v>
                </c:pt>
                <c:pt idx="3">
                  <c:v>0</c:v>
                </c:pt>
                <c:pt idx="4">
                  <c:v>3769</c:v>
                </c:pt>
                <c:pt idx="5">
                  <c:v>19600</c:v>
                </c:pt>
                <c:pt idx="6">
                  <c:v>134647</c:v>
                </c:pt>
                <c:pt idx="7">
                  <c:v>790319</c:v>
                </c:pt>
                <c:pt idx="8">
                  <c:v>130085</c:v>
                </c:pt>
                <c:pt idx="9">
                  <c:v>41</c:v>
                </c:pt>
                <c:pt idx="10">
                  <c:v>1089</c:v>
                </c:pt>
                <c:pt idx="11">
                  <c:v>2654</c:v>
                </c:pt>
                <c:pt idx="12">
                  <c:v>128</c:v>
                </c:pt>
                <c:pt idx="13">
                  <c:v>23</c:v>
                </c:pt>
                <c:pt idx="14">
                  <c:v>20876</c:v>
                </c:pt>
                <c:pt idx="15">
                  <c:v>386357</c:v>
                </c:pt>
                <c:pt idx="16">
                  <c:v>67566</c:v>
                </c:pt>
                <c:pt idx="17">
                  <c:v>272</c:v>
                </c:pt>
                <c:pt idx="18">
                  <c:v>2322</c:v>
                </c:pt>
                <c:pt idx="19">
                  <c:v>1300</c:v>
                </c:pt>
                <c:pt idx="20">
                  <c:v>287251</c:v>
                </c:pt>
                <c:pt idx="21">
                  <c:v>87613</c:v>
                </c:pt>
                <c:pt idx="22">
                  <c:v>447006</c:v>
                </c:pt>
                <c:pt idx="23">
                  <c:v>6424</c:v>
                </c:pt>
                <c:pt idx="24">
                  <c:v>218771</c:v>
                </c:pt>
                <c:pt idx="25">
                  <c:v>643172</c:v>
                </c:pt>
                <c:pt idx="26">
                  <c:v>656254</c:v>
                </c:pt>
                <c:pt idx="27">
                  <c:v>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8E-4967-B55B-08375064A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701257"/>
        <c:axId val="54776576"/>
      </c:barChart>
      <c:catAx>
        <c:axId val="1270125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4776576"/>
        <c:crosses val="autoZero"/>
        <c:auto val="1"/>
        <c:lblAlgn val="ctr"/>
        <c:lblOffset val="100"/>
        <c:noMultiLvlLbl val="0"/>
      </c:catAx>
      <c:valAx>
        <c:axId val="5477657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270125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total'!$E$7:$E$34</c:f>
              <c:numCache>
                <c:formatCode>#,##0</c:formatCode>
                <c:ptCount val="28"/>
                <c:pt idx="0">
                  <c:v>9121939</c:v>
                </c:pt>
                <c:pt idx="1">
                  <c:v>887960</c:v>
                </c:pt>
                <c:pt idx="2">
                  <c:v>929847</c:v>
                </c:pt>
                <c:pt idx="3">
                  <c:v>2203590</c:v>
                </c:pt>
                <c:pt idx="4">
                  <c:v>16813749</c:v>
                </c:pt>
                <c:pt idx="5">
                  <c:v>1066650</c:v>
                </c:pt>
                <c:pt idx="6">
                  <c:v>507531</c:v>
                </c:pt>
                <c:pt idx="7">
                  <c:v>17480493</c:v>
                </c:pt>
                <c:pt idx="8">
                  <c:v>22424780</c:v>
                </c:pt>
                <c:pt idx="9">
                  <c:v>23969077</c:v>
                </c:pt>
                <c:pt idx="10">
                  <c:v>12287149</c:v>
                </c:pt>
                <c:pt idx="11">
                  <c:v>339900</c:v>
                </c:pt>
                <c:pt idx="12">
                  <c:v>4418359</c:v>
                </c:pt>
                <c:pt idx="13">
                  <c:v>10075860</c:v>
                </c:pt>
                <c:pt idx="14">
                  <c:v>16549796</c:v>
                </c:pt>
                <c:pt idx="15">
                  <c:v>1994067</c:v>
                </c:pt>
                <c:pt idx="16">
                  <c:v>1037686</c:v>
                </c:pt>
                <c:pt idx="17">
                  <c:v>1808935</c:v>
                </c:pt>
                <c:pt idx="18">
                  <c:v>16</c:v>
                </c:pt>
                <c:pt idx="19">
                  <c:v>1421874</c:v>
                </c:pt>
                <c:pt idx="20">
                  <c:v>2155387</c:v>
                </c:pt>
                <c:pt idx="21">
                  <c:v>1032581</c:v>
                </c:pt>
                <c:pt idx="22">
                  <c:v>3288488</c:v>
                </c:pt>
                <c:pt idx="23">
                  <c:v>2086667</c:v>
                </c:pt>
                <c:pt idx="24">
                  <c:v>22517830</c:v>
                </c:pt>
                <c:pt idx="25">
                  <c:v>16061198</c:v>
                </c:pt>
                <c:pt idx="26">
                  <c:v>1876028</c:v>
                </c:pt>
                <c:pt idx="27">
                  <c:v>767696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DD-49A2-9AFF-2F0FC1A0A633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total'!$D$7:$D$34</c:f>
              <c:numCache>
                <c:formatCode>#,##0</c:formatCode>
                <c:ptCount val="28"/>
                <c:pt idx="0">
                  <c:v>7727296</c:v>
                </c:pt>
                <c:pt idx="1">
                  <c:v>790021</c:v>
                </c:pt>
                <c:pt idx="2">
                  <c:v>826038</c:v>
                </c:pt>
                <c:pt idx="3">
                  <c:v>2098110</c:v>
                </c:pt>
                <c:pt idx="4">
                  <c:v>16603298</c:v>
                </c:pt>
                <c:pt idx="5">
                  <c:v>1696434</c:v>
                </c:pt>
                <c:pt idx="6">
                  <c:v>367994</c:v>
                </c:pt>
                <c:pt idx="7">
                  <c:v>17713383</c:v>
                </c:pt>
                <c:pt idx="8">
                  <c:v>21284085</c:v>
                </c:pt>
                <c:pt idx="9">
                  <c:v>25424214</c:v>
                </c:pt>
                <c:pt idx="10">
                  <c:v>10762262</c:v>
                </c:pt>
                <c:pt idx="11">
                  <c:v>221345</c:v>
                </c:pt>
                <c:pt idx="12">
                  <c:v>4962386</c:v>
                </c:pt>
                <c:pt idx="13">
                  <c:v>9364239</c:v>
                </c:pt>
                <c:pt idx="14">
                  <c:v>16683081</c:v>
                </c:pt>
                <c:pt idx="15">
                  <c:v>1925080</c:v>
                </c:pt>
                <c:pt idx="16">
                  <c:v>1211461</c:v>
                </c:pt>
                <c:pt idx="17">
                  <c:v>1349832</c:v>
                </c:pt>
                <c:pt idx="18">
                  <c:v>113</c:v>
                </c:pt>
                <c:pt idx="19">
                  <c:v>1125057</c:v>
                </c:pt>
                <c:pt idx="20">
                  <c:v>2202645</c:v>
                </c:pt>
                <c:pt idx="21">
                  <c:v>1032819</c:v>
                </c:pt>
                <c:pt idx="22">
                  <c:v>3637839</c:v>
                </c:pt>
                <c:pt idx="23">
                  <c:v>1963808</c:v>
                </c:pt>
                <c:pt idx="24">
                  <c:v>23560324</c:v>
                </c:pt>
                <c:pt idx="25">
                  <c:v>16767157</c:v>
                </c:pt>
                <c:pt idx="26">
                  <c:v>1705792</c:v>
                </c:pt>
                <c:pt idx="27">
                  <c:v>754736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DD-49A2-9AFF-2F0FC1A0A6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2003444"/>
        <c:axId val="44842252"/>
      </c:barChart>
      <c:catAx>
        <c:axId val="5200344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4842252"/>
        <c:crosses val="autoZero"/>
        <c:auto val="1"/>
        <c:lblAlgn val="ctr"/>
        <c:lblOffset val="100"/>
        <c:noMultiLvlLbl val="0"/>
      </c:catAx>
      <c:valAx>
        <c:axId val="4484225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200344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GL'!$E$7:$E$34</c:f>
              <c:numCache>
                <c:formatCode>#,##0</c:formatCode>
                <c:ptCount val="28"/>
                <c:pt idx="0">
                  <c:v>5711517</c:v>
                </c:pt>
                <c:pt idx="1">
                  <c:v>9401</c:v>
                </c:pt>
                <c:pt idx="2">
                  <c:v>44871</c:v>
                </c:pt>
                <c:pt idx="3">
                  <c:v>275050</c:v>
                </c:pt>
                <c:pt idx="4">
                  <c:v>11396824</c:v>
                </c:pt>
                <c:pt idx="5">
                  <c:v>44573</c:v>
                </c:pt>
                <c:pt idx="6">
                  <c:v>404136</c:v>
                </c:pt>
                <c:pt idx="7">
                  <c:v>6430143</c:v>
                </c:pt>
                <c:pt idx="8">
                  <c:v>16401529</c:v>
                </c:pt>
                <c:pt idx="9">
                  <c:v>18170747</c:v>
                </c:pt>
                <c:pt idx="10">
                  <c:v>5736809</c:v>
                </c:pt>
                <c:pt idx="11">
                  <c:v>337613</c:v>
                </c:pt>
                <c:pt idx="12">
                  <c:v>1951288</c:v>
                </c:pt>
                <c:pt idx="13">
                  <c:v>1318102</c:v>
                </c:pt>
                <c:pt idx="14">
                  <c:v>13074544</c:v>
                </c:pt>
                <c:pt idx="15">
                  <c:v>1342135</c:v>
                </c:pt>
                <c:pt idx="16">
                  <c:v>42501</c:v>
                </c:pt>
                <c:pt idx="17">
                  <c:v>0</c:v>
                </c:pt>
                <c:pt idx="18">
                  <c:v>0</c:v>
                </c:pt>
                <c:pt idx="19">
                  <c:v>970753</c:v>
                </c:pt>
                <c:pt idx="20">
                  <c:v>0</c:v>
                </c:pt>
                <c:pt idx="21">
                  <c:v>488697</c:v>
                </c:pt>
                <c:pt idx="22">
                  <c:v>152435</c:v>
                </c:pt>
                <c:pt idx="23">
                  <c:v>524853</c:v>
                </c:pt>
                <c:pt idx="24">
                  <c:v>13895711</c:v>
                </c:pt>
                <c:pt idx="25">
                  <c:v>2414071</c:v>
                </c:pt>
                <c:pt idx="26">
                  <c:v>38628</c:v>
                </c:pt>
                <c:pt idx="27">
                  <c:v>284070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F0-46AD-8EDB-9C4BE2CCF194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GL'!$D$7:$D$34</c:f>
              <c:numCache>
                <c:formatCode>#,##0</c:formatCode>
                <c:ptCount val="28"/>
                <c:pt idx="0">
                  <c:v>4646557</c:v>
                </c:pt>
                <c:pt idx="1">
                  <c:v>11009</c:v>
                </c:pt>
                <c:pt idx="2">
                  <c:v>6036</c:v>
                </c:pt>
                <c:pt idx="3">
                  <c:v>262528</c:v>
                </c:pt>
                <c:pt idx="4">
                  <c:v>11204433</c:v>
                </c:pt>
                <c:pt idx="5">
                  <c:v>62700</c:v>
                </c:pt>
                <c:pt idx="6">
                  <c:v>264428</c:v>
                </c:pt>
                <c:pt idx="7">
                  <c:v>7366484</c:v>
                </c:pt>
                <c:pt idx="8">
                  <c:v>15698124</c:v>
                </c:pt>
                <c:pt idx="9">
                  <c:v>19614144</c:v>
                </c:pt>
                <c:pt idx="10">
                  <c:v>5378274</c:v>
                </c:pt>
                <c:pt idx="11">
                  <c:v>219602</c:v>
                </c:pt>
                <c:pt idx="12">
                  <c:v>2773555</c:v>
                </c:pt>
                <c:pt idx="13">
                  <c:v>869861</c:v>
                </c:pt>
                <c:pt idx="14">
                  <c:v>13054041</c:v>
                </c:pt>
                <c:pt idx="15">
                  <c:v>1238963</c:v>
                </c:pt>
                <c:pt idx="16">
                  <c:v>85725</c:v>
                </c:pt>
                <c:pt idx="17">
                  <c:v>0</c:v>
                </c:pt>
                <c:pt idx="18">
                  <c:v>0</c:v>
                </c:pt>
                <c:pt idx="19">
                  <c:v>770862</c:v>
                </c:pt>
                <c:pt idx="20">
                  <c:v>0</c:v>
                </c:pt>
                <c:pt idx="21">
                  <c:v>481982</c:v>
                </c:pt>
                <c:pt idx="22">
                  <c:v>181129</c:v>
                </c:pt>
                <c:pt idx="23">
                  <c:v>411721</c:v>
                </c:pt>
                <c:pt idx="24">
                  <c:v>14136483</c:v>
                </c:pt>
                <c:pt idx="25">
                  <c:v>3722416</c:v>
                </c:pt>
                <c:pt idx="26">
                  <c:v>36033</c:v>
                </c:pt>
                <c:pt idx="27">
                  <c:v>276827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F0-46AD-8EDB-9C4BE2CCF1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0301411"/>
        <c:axId val="51507271"/>
      </c:barChart>
      <c:catAx>
        <c:axId val="3030141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1507271"/>
        <c:crosses val="autoZero"/>
        <c:auto val="1"/>
        <c:lblAlgn val="ctr"/>
        <c:lblOffset val="100"/>
        <c:noMultiLvlLbl val="0"/>
      </c:catAx>
      <c:valAx>
        <c:axId val="5150727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030141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GS'!$E$7:$E$34</c:f>
              <c:numCache>
                <c:formatCode>#,##0</c:formatCode>
                <c:ptCount val="28"/>
                <c:pt idx="0">
                  <c:v>3007069</c:v>
                </c:pt>
                <c:pt idx="1">
                  <c:v>739982</c:v>
                </c:pt>
                <c:pt idx="2">
                  <c:v>299285</c:v>
                </c:pt>
                <c:pt idx="3">
                  <c:v>1649085</c:v>
                </c:pt>
                <c:pt idx="4">
                  <c:v>162568</c:v>
                </c:pt>
                <c:pt idx="5">
                  <c:v>970145</c:v>
                </c:pt>
                <c:pt idx="6">
                  <c:v>89084</c:v>
                </c:pt>
                <c:pt idx="7">
                  <c:v>2765027</c:v>
                </c:pt>
                <c:pt idx="8">
                  <c:v>2115213</c:v>
                </c:pt>
                <c:pt idx="9">
                  <c:v>5347580</c:v>
                </c:pt>
                <c:pt idx="10">
                  <c:v>6378505</c:v>
                </c:pt>
                <c:pt idx="11">
                  <c:v>0</c:v>
                </c:pt>
                <c:pt idx="12">
                  <c:v>2360621</c:v>
                </c:pt>
                <c:pt idx="13">
                  <c:v>8040386</c:v>
                </c:pt>
                <c:pt idx="14">
                  <c:v>3246153</c:v>
                </c:pt>
                <c:pt idx="15">
                  <c:v>239544</c:v>
                </c:pt>
                <c:pt idx="16">
                  <c:v>798307</c:v>
                </c:pt>
                <c:pt idx="17">
                  <c:v>1397273</c:v>
                </c:pt>
                <c:pt idx="18">
                  <c:v>0</c:v>
                </c:pt>
                <c:pt idx="19">
                  <c:v>188107</c:v>
                </c:pt>
                <c:pt idx="20">
                  <c:v>838458</c:v>
                </c:pt>
                <c:pt idx="21">
                  <c:v>130613</c:v>
                </c:pt>
                <c:pt idx="22">
                  <c:v>2302621</c:v>
                </c:pt>
                <c:pt idx="23">
                  <c:v>1366619</c:v>
                </c:pt>
                <c:pt idx="24">
                  <c:v>7582080</c:v>
                </c:pt>
                <c:pt idx="25">
                  <c:v>2053128</c:v>
                </c:pt>
                <c:pt idx="26">
                  <c:v>75060</c:v>
                </c:pt>
                <c:pt idx="27">
                  <c:v>244970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2C-4171-924E-5F453C6AE404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GS'!$D$7:$D$34</c:f>
              <c:numCache>
                <c:formatCode>#,##0</c:formatCode>
                <c:ptCount val="28"/>
                <c:pt idx="0">
                  <c:v>2651726</c:v>
                </c:pt>
                <c:pt idx="1">
                  <c:v>648875</c:v>
                </c:pt>
                <c:pt idx="2">
                  <c:v>304231</c:v>
                </c:pt>
                <c:pt idx="3">
                  <c:v>1508404</c:v>
                </c:pt>
                <c:pt idx="4">
                  <c:v>346965</c:v>
                </c:pt>
                <c:pt idx="5">
                  <c:v>1593538</c:v>
                </c:pt>
                <c:pt idx="6">
                  <c:v>91867</c:v>
                </c:pt>
                <c:pt idx="7">
                  <c:v>2607499</c:v>
                </c:pt>
                <c:pt idx="8">
                  <c:v>2061407</c:v>
                </c:pt>
                <c:pt idx="9">
                  <c:v>5278397</c:v>
                </c:pt>
                <c:pt idx="10">
                  <c:v>5230169</c:v>
                </c:pt>
                <c:pt idx="11">
                  <c:v>0</c:v>
                </c:pt>
                <c:pt idx="12">
                  <c:v>2063007</c:v>
                </c:pt>
                <c:pt idx="13">
                  <c:v>7878834</c:v>
                </c:pt>
                <c:pt idx="14">
                  <c:v>3491343</c:v>
                </c:pt>
                <c:pt idx="15">
                  <c:v>246853</c:v>
                </c:pt>
                <c:pt idx="16">
                  <c:v>901215</c:v>
                </c:pt>
                <c:pt idx="17">
                  <c:v>956223</c:v>
                </c:pt>
                <c:pt idx="18">
                  <c:v>0</c:v>
                </c:pt>
                <c:pt idx="19">
                  <c:v>109856</c:v>
                </c:pt>
                <c:pt idx="20">
                  <c:v>941331</c:v>
                </c:pt>
                <c:pt idx="21">
                  <c:v>149836</c:v>
                </c:pt>
                <c:pt idx="22">
                  <c:v>2691716</c:v>
                </c:pt>
                <c:pt idx="23">
                  <c:v>1412784</c:v>
                </c:pt>
                <c:pt idx="24">
                  <c:v>8391010</c:v>
                </c:pt>
                <c:pt idx="25">
                  <c:v>1929318</c:v>
                </c:pt>
                <c:pt idx="26">
                  <c:v>84569</c:v>
                </c:pt>
                <c:pt idx="27">
                  <c:v>243266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2C-4171-924E-5F453C6AE4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3693138"/>
        <c:axId val="47738728"/>
      </c:barChart>
      <c:catAx>
        <c:axId val="1369313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7738728"/>
        <c:crosses val="autoZero"/>
        <c:auto val="1"/>
        <c:lblAlgn val="ctr"/>
        <c:lblOffset val="100"/>
        <c:noMultiLvlLbl val="0"/>
      </c:catAx>
      <c:valAx>
        <c:axId val="4773872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369313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MG'!$E$7:$E$34</c:f>
              <c:numCache>
                <c:formatCode>#,##0</c:formatCode>
                <c:ptCount val="28"/>
                <c:pt idx="0">
                  <c:v>403353</c:v>
                </c:pt>
                <c:pt idx="1">
                  <c:v>138577</c:v>
                </c:pt>
                <c:pt idx="2">
                  <c:v>585691</c:v>
                </c:pt>
                <c:pt idx="3">
                  <c:v>279455</c:v>
                </c:pt>
                <c:pt idx="4">
                  <c:v>5254357</c:v>
                </c:pt>
                <c:pt idx="5">
                  <c:v>51932</c:v>
                </c:pt>
                <c:pt idx="6">
                  <c:v>14311</c:v>
                </c:pt>
                <c:pt idx="7">
                  <c:v>8285323</c:v>
                </c:pt>
                <c:pt idx="8">
                  <c:v>3908038</c:v>
                </c:pt>
                <c:pt idx="9">
                  <c:v>450750</c:v>
                </c:pt>
                <c:pt idx="10">
                  <c:v>171835</c:v>
                </c:pt>
                <c:pt idx="11">
                  <c:v>2287</c:v>
                </c:pt>
                <c:pt idx="12">
                  <c:v>106450</c:v>
                </c:pt>
                <c:pt idx="13">
                  <c:v>717372</c:v>
                </c:pt>
                <c:pt idx="14">
                  <c:v>229099</c:v>
                </c:pt>
                <c:pt idx="15">
                  <c:v>412388</c:v>
                </c:pt>
                <c:pt idx="16">
                  <c:v>196878</c:v>
                </c:pt>
                <c:pt idx="17">
                  <c:v>411662</c:v>
                </c:pt>
                <c:pt idx="18">
                  <c:v>16</c:v>
                </c:pt>
                <c:pt idx="19">
                  <c:v>263014</c:v>
                </c:pt>
                <c:pt idx="20">
                  <c:v>1316929</c:v>
                </c:pt>
                <c:pt idx="21">
                  <c:v>413271</c:v>
                </c:pt>
                <c:pt idx="22">
                  <c:v>833432</c:v>
                </c:pt>
                <c:pt idx="23">
                  <c:v>195195</c:v>
                </c:pt>
                <c:pt idx="24">
                  <c:v>1040039</c:v>
                </c:pt>
                <c:pt idx="25">
                  <c:v>11593999</c:v>
                </c:pt>
                <c:pt idx="26">
                  <c:v>1762340</c:v>
                </c:pt>
                <c:pt idx="27">
                  <c:v>238656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0F-4CA2-A8AD-A57452290D0C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MG'!$D$7:$D$34</c:f>
              <c:numCache>
                <c:formatCode>#,##0</c:formatCode>
                <c:ptCount val="28"/>
                <c:pt idx="0">
                  <c:v>429013</c:v>
                </c:pt>
                <c:pt idx="1">
                  <c:v>130137</c:v>
                </c:pt>
                <c:pt idx="2">
                  <c:v>515771</c:v>
                </c:pt>
                <c:pt idx="3">
                  <c:v>327178</c:v>
                </c:pt>
                <c:pt idx="4">
                  <c:v>5051900</c:v>
                </c:pt>
                <c:pt idx="5">
                  <c:v>40196</c:v>
                </c:pt>
                <c:pt idx="6">
                  <c:v>11699</c:v>
                </c:pt>
                <c:pt idx="7">
                  <c:v>7739400</c:v>
                </c:pt>
                <c:pt idx="8">
                  <c:v>3524554</c:v>
                </c:pt>
                <c:pt idx="9">
                  <c:v>531673</c:v>
                </c:pt>
                <c:pt idx="10">
                  <c:v>153819</c:v>
                </c:pt>
                <c:pt idx="11">
                  <c:v>1743</c:v>
                </c:pt>
                <c:pt idx="12">
                  <c:v>125824</c:v>
                </c:pt>
                <c:pt idx="13">
                  <c:v>615544</c:v>
                </c:pt>
                <c:pt idx="14">
                  <c:v>137697</c:v>
                </c:pt>
                <c:pt idx="15">
                  <c:v>439264</c:v>
                </c:pt>
                <c:pt idx="16">
                  <c:v>224521</c:v>
                </c:pt>
                <c:pt idx="17">
                  <c:v>393609</c:v>
                </c:pt>
                <c:pt idx="18">
                  <c:v>113</c:v>
                </c:pt>
                <c:pt idx="19">
                  <c:v>244339</c:v>
                </c:pt>
                <c:pt idx="20">
                  <c:v>1261314</c:v>
                </c:pt>
                <c:pt idx="21">
                  <c:v>401001</c:v>
                </c:pt>
                <c:pt idx="22">
                  <c:v>764994</c:v>
                </c:pt>
                <c:pt idx="23">
                  <c:v>139303</c:v>
                </c:pt>
                <c:pt idx="24">
                  <c:v>1032831</c:v>
                </c:pt>
                <c:pt idx="25">
                  <c:v>11115423</c:v>
                </c:pt>
                <c:pt idx="26">
                  <c:v>1585190</c:v>
                </c:pt>
                <c:pt idx="27">
                  <c:v>234643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B0F-4CA2-A8AD-A57452290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098371"/>
        <c:axId val="41506184"/>
      </c:barChart>
      <c:catAx>
        <c:axId val="1709837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1506184"/>
        <c:crosses val="autoZero"/>
        <c:auto val="1"/>
        <c:lblAlgn val="ctr"/>
        <c:lblOffset val="100"/>
        <c:noMultiLvlLbl val="0"/>
      </c:catAx>
      <c:valAx>
        <c:axId val="4150618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709837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72500000000000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total'!$E$7:$E$34</c:f>
              <c:numCache>
                <c:formatCode>#,##0</c:formatCode>
                <c:ptCount val="28"/>
                <c:pt idx="0">
                  <c:v>2744253</c:v>
                </c:pt>
                <c:pt idx="1">
                  <c:v>896042</c:v>
                </c:pt>
                <c:pt idx="2">
                  <c:v>3353866</c:v>
                </c:pt>
                <c:pt idx="3">
                  <c:v>1935651</c:v>
                </c:pt>
                <c:pt idx="4">
                  <c:v>8645508</c:v>
                </c:pt>
                <c:pt idx="5">
                  <c:v>626404</c:v>
                </c:pt>
                <c:pt idx="6">
                  <c:v>13154</c:v>
                </c:pt>
                <c:pt idx="7">
                  <c:v>12030012</c:v>
                </c:pt>
                <c:pt idx="8">
                  <c:v>8737053</c:v>
                </c:pt>
                <c:pt idx="9">
                  <c:v>8604728</c:v>
                </c:pt>
                <c:pt idx="10">
                  <c:v>3125932</c:v>
                </c:pt>
                <c:pt idx="11">
                  <c:v>4987</c:v>
                </c:pt>
                <c:pt idx="12">
                  <c:v>1628155</c:v>
                </c:pt>
                <c:pt idx="13">
                  <c:v>3071425</c:v>
                </c:pt>
                <c:pt idx="14">
                  <c:v>6188153</c:v>
                </c:pt>
                <c:pt idx="15">
                  <c:v>456248</c:v>
                </c:pt>
                <c:pt idx="16">
                  <c:v>512668</c:v>
                </c:pt>
                <c:pt idx="17">
                  <c:v>655627</c:v>
                </c:pt>
                <c:pt idx="18">
                  <c:v>0</c:v>
                </c:pt>
                <c:pt idx="19">
                  <c:v>574282</c:v>
                </c:pt>
                <c:pt idx="20">
                  <c:v>1125148</c:v>
                </c:pt>
                <c:pt idx="21">
                  <c:v>736383</c:v>
                </c:pt>
                <c:pt idx="22">
                  <c:v>2579297</c:v>
                </c:pt>
                <c:pt idx="23">
                  <c:v>659408</c:v>
                </c:pt>
                <c:pt idx="24">
                  <c:v>4242347</c:v>
                </c:pt>
                <c:pt idx="25">
                  <c:v>14400913</c:v>
                </c:pt>
                <c:pt idx="26">
                  <c:v>2133500</c:v>
                </c:pt>
                <c:pt idx="27">
                  <c:v>332978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73-4950-8A48-8595DD60F785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total'!$D$7:$D$34</c:f>
              <c:numCache>
                <c:formatCode>#,##0</c:formatCode>
                <c:ptCount val="28"/>
                <c:pt idx="0">
                  <c:v>2111543</c:v>
                </c:pt>
                <c:pt idx="1">
                  <c:v>859251</c:v>
                </c:pt>
                <c:pt idx="2">
                  <c:v>3305567</c:v>
                </c:pt>
                <c:pt idx="3">
                  <c:v>1981663</c:v>
                </c:pt>
                <c:pt idx="4">
                  <c:v>7840903</c:v>
                </c:pt>
                <c:pt idx="5">
                  <c:v>458165</c:v>
                </c:pt>
                <c:pt idx="6">
                  <c:v>22462</c:v>
                </c:pt>
                <c:pt idx="7">
                  <c:v>11771114</c:v>
                </c:pt>
                <c:pt idx="8">
                  <c:v>8289536</c:v>
                </c:pt>
                <c:pt idx="9">
                  <c:v>8167796</c:v>
                </c:pt>
                <c:pt idx="10">
                  <c:v>2876027</c:v>
                </c:pt>
                <c:pt idx="11">
                  <c:v>5009</c:v>
                </c:pt>
                <c:pt idx="12">
                  <c:v>2244699</c:v>
                </c:pt>
                <c:pt idx="13">
                  <c:v>2487659</c:v>
                </c:pt>
                <c:pt idx="14">
                  <c:v>5923089</c:v>
                </c:pt>
                <c:pt idx="15">
                  <c:v>526778</c:v>
                </c:pt>
                <c:pt idx="16">
                  <c:v>511828</c:v>
                </c:pt>
                <c:pt idx="17">
                  <c:v>611936</c:v>
                </c:pt>
                <c:pt idx="18">
                  <c:v>0</c:v>
                </c:pt>
                <c:pt idx="19">
                  <c:v>581673</c:v>
                </c:pt>
                <c:pt idx="20">
                  <c:v>1178484</c:v>
                </c:pt>
                <c:pt idx="21">
                  <c:v>362621</c:v>
                </c:pt>
                <c:pt idx="22">
                  <c:v>2510728</c:v>
                </c:pt>
                <c:pt idx="23">
                  <c:v>542543</c:v>
                </c:pt>
                <c:pt idx="24">
                  <c:v>4142410</c:v>
                </c:pt>
                <c:pt idx="25">
                  <c:v>14620700</c:v>
                </c:pt>
                <c:pt idx="26">
                  <c:v>1779530</c:v>
                </c:pt>
                <c:pt idx="27">
                  <c:v>464193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73-4950-8A48-8595DD60F7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1859614"/>
        <c:axId val="1964818"/>
      </c:barChart>
      <c:catAx>
        <c:axId val="4185961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964818"/>
        <c:crosses val="autoZero"/>
        <c:auto val="1"/>
        <c:lblAlgn val="ctr"/>
        <c:lblOffset val="100"/>
        <c:noMultiLvlLbl val="0"/>
      </c:catAx>
      <c:valAx>
        <c:axId val="196481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185961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GL'!$E$7:$E$34</c:f>
              <c:numCache>
                <c:formatCode>#,##0</c:formatCode>
                <c:ptCount val="28"/>
                <c:pt idx="0">
                  <c:v>1940426</c:v>
                </c:pt>
                <c:pt idx="1">
                  <c:v>9772</c:v>
                </c:pt>
                <c:pt idx="2">
                  <c:v>77964</c:v>
                </c:pt>
                <c:pt idx="3">
                  <c:v>175778</c:v>
                </c:pt>
                <c:pt idx="4">
                  <c:v>3574681</c:v>
                </c:pt>
                <c:pt idx="5">
                  <c:v>8122</c:v>
                </c:pt>
                <c:pt idx="6">
                  <c:v>0</c:v>
                </c:pt>
                <c:pt idx="7">
                  <c:v>453453</c:v>
                </c:pt>
                <c:pt idx="8">
                  <c:v>3418301</c:v>
                </c:pt>
                <c:pt idx="9">
                  <c:v>5152012</c:v>
                </c:pt>
                <c:pt idx="10">
                  <c:v>1262350</c:v>
                </c:pt>
                <c:pt idx="11">
                  <c:v>4987</c:v>
                </c:pt>
                <c:pt idx="12">
                  <c:v>173964</c:v>
                </c:pt>
                <c:pt idx="13">
                  <c:v>114412</c:v>
                </c:pt>
                <c:pt idx="14">
                  <c:v>4380658</c:v>
                </c:pt>
                <c:pt idx="15">
                  <c:v>237859</c:v>
                </c:pt>
                <c:pt idx="16">
                  <c:v>39692</c:v>
                </c:pt>
                <c:pt idx="17">
                  <c:v>0</c:v>
                </c:pt>
                <c:pt idx="18">
                  <c:v>0</c:v>
                </c:pt>
                <c:pt idx="19">
                  <c:v>3457</c:v>
                </c:pt>
                <c:pt idx="20">
                  <c:v>0</c:v>
                </c:pt>
                <c:pt idx="21">
                  <c:v>626503</c:v>
                </c:pt>
                <c:pt idx="22">
                  <c:v>9352</c:v>
                </c:pt>
                <c:pt idx="23">
                  <c:v>0</c:v>
                </c:pt>
                <c:pt idx="24">
                  <c:v>3327070</c:v>
                </c:pt>
                <c:pt idx="25">
                  <c:v>263636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6F-434C-B50B-904AF45CFCC5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GL'!$D$7:$D$34</c:f>
              <c:numCache>
                <c:formatCode>#,##0</c:formatCode>
                <c:ptCount val="28"/>
                <c:pt idx="0">
                  <c:v>1338473</c:v>
                </c:pt>
                <c:pt idx="1">
                  <c:v>3153</c:v>
                </c:pt>
                <c:pt idx="2">
                  <c:v>18998</c:v>
                </c:pt>
                <c:pt idx="3">
                  <c:v>283354</c:v>
                </c:pt>
                <c:pt idx="4">
                  <c:v>2972300</c:v>
                </c:pt>
                <c:pt idx="5">
                  <c:v>242</c:v>
                </c:pt>
                <c:pt idx="6">
                  <c:v>2</c:v>
                </c:pt>
                <c:pt idx="7">
                  <c:v>693395</c:v>
                </c:pt>
                <c:pt idx="8">
                  <c:v>3259874</c:v>
                </c:pt>
                <c:pt idx="9">
                  <c:v>5345834</c:v>
                </c:pt>
                <c:pt idx="10">
                  <c:v>1084002</c:v>
                </c:pt>
                <c:pt idx="11">
                  <c:v>5000</c:v>
                </c:pt>
                <c:pt idx="12">
                  <c:v>532004</c:v>
                </c:pt>
                <c:pt idx="13">
                  <c:v>18213</c:v>
                </c:pt>
                <c:pt idx="14">
                  <c:v>4148067</c:v>
                </c:pt>
                <c:pt idx="15">
                  <c:v>153397</c:v>
                </c:pt>
                <c:pt idx="16">
                  <c:v>32052</c:v>
                </c:pt>
                <c:pt idx="17">
                  <c:v>0</c:v>
                </c:pt>
                <c:pt idx="18">
                  <c:v>0</c:v>
                </c:pt>
                <c:pt idx="19">
                  <c:v>10131</c:v>
                </c:pt>
                <c:pt idx="20">
                  <c:v>0</c:v>
                </c:pt>
                <c:pt idx="21">
                  <c:v>294460</c:v>
                </c:pt>
                <c:pt idx="22">
                  <c:v>12193</c:v>
                </c:pt>
                <c:pt idx="23">
                  <c:v>0</c:v>
                </c:pt>
                <c:pt idx="24">
                  <c:v>2969312</c:v>
                </c:pt>
                <c:pt idx="25">
                  <c:v>623918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6F-434C-B50B-904AF45CFC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7201263"/>
        <c:axId val="14122531"/>
      </c:barChart>
      <c:catAx>
        <c:axId val="2720126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4122531"/>
        <c:crosses val="autoZero"/>
        <c:auto val="1"/>
        <c:lblAlgn val="ctr"/>
        <c:lblOffset val="100"/>
        <c:noMultiLvlLbl val="0"/>
      </c:catAx>
      <c:valAx>
        <c:axId val="1412253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720126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GS'!$E$7:$E$34</c:f>
              <c:numCache>
                <c:formatCode>#,##0</c:formatCode>
                <c:ptCount val="28"/>
                <c:pt idx="0">
                  <c:v>665646</c:v>
                </c:pt>
                <c:pt idx="1">
                  <c:v>786734</c:v>
                </c:pt>
                <c:pt idx="2">
                  <c:v>2876148</c:v>
                </c:pt>
                <c:pt idx="3">
                  <c:v>977808</c:v>
                </c:pt>
                <c:pt idx="4">
                  <c:v>0</c:v>
                </c:pt>
                <c:pt idx="5">
                  <c:v>359728</c:v>
                </c:pt>
                <c:pt idx="6">
                  <c:v>43</c:v>
                </c:pt>
                <c:pt idx="7">
                  <c:v>1941400</c:v>
                </c:pt>
                <c:pt idx="8">
                  <c:v>2086783</c:v>
                </c:pt>
                <c:pt idx="9">
                  <c:v>3093704</c:v>
                </c:pt>
                <c:pt idx="10">
                  <c:v>1030156</c:v>
                </c:pt>
                <c:pt idx="11">
                  <c:v>0</c:v>
                </c:pt>
                <c:pt idx="12">
                  <c:v>961531</c:v>
                </c:pt>
                <c:pt idx="13">
                  <c:v>2040695</c:v>
                </c:pt>
                <c:pt idx="14">
                  <c:v>1573507</c:v>
                </c:pt>
                <c:pt idx="15">
                  <c:v>13020</c:v>
                </c:pt>
                <c:pt idx="16">
                  <c:v>321658</c:v>
                </c:pt>
                <c:pt idx="17">
                  <c:v>17952</c:v>
                </c:pt>
                <c:pt idx="18">
                  <c:v>0</c:v>
                </c:pt>
                <c:pt idx="19">
                  <c:v>502425</c:v>
                </c:pt>
                <c:pt idx="20">
                  <c:v>99922</c:v>
                </c:pt>
                <c:pt idx="21">
                  <c:v>457</c:v>
                </c:pt>
                <c:pt idx="22">
                  <c:v>1004942</c:v>
                </c:pt>
                <c:pt idx="23">
                  <c:v>459362</c:v>
                </c:pt>
                <c:pt idx="24">
                  <c:v>367675</c:v>
                </c:pt>
                <c:pt idx="25">
                  <c:v>669689</c:v>
                </c:pt>
                <c:pt idx="26">
                  <c:v>0</c:v>
                </c:pt>
                <c:pt idx="27">
                  <c:v>90390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3E-4AA2-9E1C-83BAA9C33D77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GS'!$D$7:$D$34</c:f>
              <c:numCache>
                <c:formatCode>#,##0</c:formatCode>
                <c:ptCount val="28"/>
                <c:pt idx="0">
                  <c:v>625204</c:v>
                </c:pt>
                <c:pt idx="1">
                  <c:v>794359</c:v>
                </c:pt>
                <c:pt idx="2">
                  <c:v>2981917</c:v>
                </c:pt>
                <c:pt idx="3">
                  <c:v>924242</c:v>
                </c:pt>
                <c:pt idx="4">
                  <c:v>2</c:v>
                </c:pt>
                <c:pt idx="5">
                  <c:v>240470</c:v>
                </c:pt>
                <c:pt idx="6">
                  <c:v>36</c:v>
                </c:pt>
                <c:pt idx="7">
                  <c:v>2011991</c:v>
                </c:pt>
                <c:pt idx="8">
                  <c:v>1775019</c:v>
                </c:pt>
                <c:pt idx="9">
                  <c:v>2526252</c:v>
                </c:pt>
                <c:pt idx="10">
                  <c:v>1033283</c:v>
                </c:pt>
                <c:pt idx="11">
                  <c:v>0</c:v>
                </c:pt>
                <c:pt idx="12">
                  <c:v>977847</c:v>
                </c:pt>
                <c:pt idx="13">
                  <c:v>1691769</c:v>
                </c:pt>
                <c:pt idx="14">
                  <c:v>1587485</c:v>
                </c:pt>
                <c:pt idx="15">
                  <c:v>18226</c:v>
                </c:pt>
                <c:pt idx="16">
                  <c:v>311479</c:v>
                </c:pt>
                <c:pt idx="17">
                  <c:v>50604</c:v>
                </c:pt>
                <c:pt idx="18">
                  <c:v>0</c:v>
                </c:pt>
                <c:pt idx="19">
                  <c:v>504739</c:v>
                </c:pt>
                <c:pt idx="20">
                  <c:v>119591</c:v>
                </c:pt>
                <c:pt idx="21">
                  <c:v>4299</c:v>
                </c:pt>
                <c:pt idx="22">
                  <c:v>1127878</c:v>
                </c:pt>
                <c:pt idx="23">
                  <c:v>379145</c:v>
                </c:pt>
                <c:pt idx="24">
                  <c:v>616022</c:v>
                </c:pt>
                <c:pt idx="25">
                  <c:v>515799</c:v>
                </c:pt>
                <c:pt idx="26">
                  <c:v>0</c:v>
                </c:pt>
                <c:pt idx="27">
                  <c:v>245058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3E-4AA2-9E1C-83BAA9C33D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073261"/>
        <c:axId val="39572729"/>
      </c:barChart>
      <c:catAx>
        <c:axId val="1707326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572729"/>
        <c:crosses val="autoZero"/>
        <c:auto val="1"/>
        <c:lblAlgn val="ctr"/>
        <c:lblOffset val="100"/>
        <c:noMultiLvlLbl val="0"/>
      </c:catAx>
      <c:valAx>
        <c:axId val="3957272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707326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MG'!$E$7:$E$34</c:f>
              <c:numCache>
                <c:formatCode>#,##0</c:formatCode>
                <c:ptCount val="28"/>
                <c:pt idx="0">
                  <c:v>138181</c:v>
                </c:pt>
                <c:pt idx="1">
                  <c:v>99536</c:v>
                </c:pt>
                <c:pt idx="2">
                  <c:v>399754</c:v>
                </c:pt>
                <c:pt idx="3">
                  <c:v>782065</c:v>
                </c:pt>
                <c:pt idx="4">
                  <c:v>5070827</c:v>
                </c:pt>
                <c:pt idx="5">
                  <c:v>258554</c:v>
                </c:pt>
                <c:pt idx="6">
                  <c:v>13111</c:v>
                </c:pt>
                <c:pt idx="7">
                  <c:v>9635159</c:v>
                </c:pt>
                <c:pt idx="8">
                  <c:v>3231969</c:v>
                </c:pt>
                <c:pt idx="9">
                  <c:v>359012</c:v>
                </c:pt>
                <c:pt idx="10">
                  <c:v>833426</c:v>
                </c:pt>
                <c:pt idx="11">
                  <c:v>0</c:v>
                </c:pt>
                <c:pt idx="12">
                  <c:v>492660</c:v>
                </c:pt>
                <c:pt idx="13">
                  <c:v>916318</c:v>
                </c:pt>
                <c:pt idx="14">
                  <c:v>233988</c:v>
                </c:pt>
                <c:pt idx="15">
                  <c:v>205369</c:v>
                </c:pt>
                <c:pt idx="16">
                  <c:v>151318</c:v>
                </c:pt>
                <c:pt idx="17">
                  <c:v>637675</c:v>
                </c:pt>
                <c:pt idx="18">
                  <c:v>0</c:v>
                </c:pt>
                <c:pt idx="19">
                  <c:v>68400</c:v>
                </c:pt>
                <c:pt idx="20">
                  <c:v>1025226</c:v>
                </c:pt>
                <c:pt idx="21">
                  <c:v>109423</c:v>
                </c:pt>
                <c:pt idx="22">
                  <c:v>1565003</c:v>
                </c:pt>
                <c:pt idx="23">
                  <c:v>200046</c:v>
                </c:pt>
                <c:pt idx="24">
                  <c:v>547602</c:v>
                </c:pt>
                <c:pt idx="25">
                  <c:v>13467588</c:v>
                </c:pt>
                <c:pt idx="26">
                  <c:v>2133500</c:v>
                </c:pt>
                <c:pt idx="27">
                  <c:v>242588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46-4AF9-95BE-C818BF1D2D30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MG'!$D$7:$D$34</c:f>
              <c:numCache>
                <c:formatCode>#,##0</c:formatCode>
                <c:ptCount val="28"/>
                <c:pt idx="0">
                  <c:v>147866</c:v>
                </c:pt>
                <c:pt idx="1">
                  <c:v>61739</c:v>
                </c:pt>
                <c:pt idx="2">
                  <c:v>304652</c:v>
                </c:pt>
                <c:pt idx="3">
                  <c:v>774067</c:v>
                </c:pt>
                <c:pt idx="4">
                  <c:v>4868601</c:v>
                </c:pt>
                <c:pt idx="5">
                  <c:v>217453</c:v>
                </c:pt>
                <c:pt idx="6">
                  <c:v>22424</c:v>
                </c:pt>
                <c:pt idx="7">
                  <c:v>9065728</c:v>
                </c:pt>
                <c:pt idx="8">
                  <c:v>3254643</c:v>
                </c:pt>
                <c:pt idx="9">
                  <c:v>295710</c:v>
                </c:pt>
                <c:pt idx="10">
                  <c:v>758742</c:v>
                </c:pt>
                <c:pt idx="11">
                  <c:v>9</c:v>
                </c:pt>
                <c:pt idx="12">
                  <c:v>734848</c:v>
                </c:pt>
                <c:pt idx="13">
                  <c:v>777677</c:v>
                </c:pt>
                <c:pt idx="14">
                  <c:v>187537</c:v>
                </c:pt>
                <c:pt idx="15">
                  <c:v>355155</c:v>
                </c:pt>
                <c:pt idx="16">
                  <c:v>168297</c:v>
                </c:pt>
                <c:pt idx="17">
                  <c:v>561332</c:v>
                </c:pt>
                <c:pt idx="18">
                  <c:v>0</c:v>
                </c:pt>
                <c:pt idx="19">
                  <c:v>66803</c:v>
                </c:pt>
                <c:pt idx="20">
                  <c:v>1058893</c:v>
                </c:pt>
                <c:pt idx="21">
                  <c:v>63862</c:v>
                </c:pt>
                <c:pt idx="22">
                  <c:v>1370657</c:v>
                </c:pt>
                <c:pt idx="23">
                  <c:v>163398</c:v>
                </c:pt>
                <c:pt idx="24">
                  <c:v>557076</c:v>
                </c:pt>
                <c:pt idx="25">
                  <c:v>13480983</c:v>
                </c:pt>
                <c:pt idx="26">
                  <c:v>1779530</c:v>
                </c:pt>
                <c:pt idx="27">
                  <c:v>219135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46-4AF9-95BE-C818BF1D2D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041551"/>
        <c:axId val="27239911"/>
      </c:barChart>
      <c:catAx>
        <c:axId val="1604155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7239911"/>
        <c:crosses val="autoZero"/>
        <c:auto val="1"/>
        <c:lblAlgn val="ctr"/>
        <c:lblOffset val="100"/>
        <c:noMultiLvlLbl val="0"/>
      </c:catAx>
      <c:valAx>
        <c:axId val="2723991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604155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45973531.097999997</c:v>
              </c:pt>
              <c:pt idx="1">
                <c:v>42979765.326000012</c:v>
              </c:pt>
              <c:pt idx="2">
                <c:v>47296914.588</c:v>
              </c:pt>
              <c:pt idx="3">
                <c:v>49208224.273000002</c:v>
              </c:pt>
              <c:pt idx="4">
                <c:v>51105481.667000011</c:v>
              </c:pt>
              <c:pt idx="5">
                <c:v>47151030.249000013</c:v>
              </c:pt>
              <c:pt idx="6">
                <c:v>47148670.434</c:v>
              </c:pt>
              <c:pt idx="7">
                <c:v>46373926.670999996</c:v>
              </c:pt>
              <c:pt idx="8">
                <c:v>45126070.056999996</c:v>
              </c:pt>
              <c:pt idx="9">
                <c:v>46035909.423999988</c:v>
              </c:pt>
              <c:pt idx="10">
                <c:v>44796711.660999998</c:v>
              </c:pt>
              <c:pt idx="11">
                <c:v>44588017.331999987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1A8-4435-9084-C366DD006DD0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44119866.009000003</c:v>
              </c:pt>
              <c:pt idx="1">
                <c:v>42498264.729999997</c:v>
              </c:pt>
              <c:pt idx="2">
                <c:v>47486077.764000013</c:v>
              </c:pt>
              <c:pt idx="3">
                <c:v>46936106.824000001</c:v>
              </c:pt>
              <c:pt idx="4">
                <c:v>47247169.920000002</c:v>
              </c:pt>
              <c:pt idx="5">
                <c:v>45800985.681999996</c:v>
              </c:pt>
              <c:pt idx="6">
                <c:v>46502600.601000004</c:v>
              </c:pt>
              <c:pt idx="7">
                <c:v>44795716.579000004</c:v>
              </c:pt>
              <c:pt idx="8">
                <c:v>44061362.367000014</c:v>
              </c:pt>
              <c:pt idx="9">
                <c:v>45163713.713999987</c:v>
              </c:pt>
              <c:pt idx="10">
                <c:v>45038567.090999998</c:v>
              </c:pt>
              <c:pt idx="11">
                <c:v>43560811.300999999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1A8-4435-9084-C366DD006D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589522"/>
        <c:axId val="3079088"/>
      </c:lineChart>
      <c:catAx>
        <c:axId val="5058952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079088"/>
        <c:crosses val="autoZero"/>
        <c:auto val="1"/>
        <c:lblAlgn val="ctr"/>
        <c:lblOffset val="100"/>
        <c:noMultiLvlLbl val="0"/>
      </c:catAx>
      <c:valAx>
        <c:axId val="3079088"/>
        <c:scaling>
          <c:orientation val="minMax"/>
          <c:max val="52000000"/>
          <c:min val="42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058952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15715787</c:v>
              </c:pt>
              <c:pt idx="1">
                <c:v>14240097</c:v>
              </c:pt>
              <c:pt idx="2">
                <c:v>15150298</c:v>
              </c:pt>
              <c:pt idx="3">
                <c:v>15875072</c:v>
              </c:pt>
              <c:pt idx="4">
                <c:v>16110516</c:v>
              </c:pt>
              <c:pt idx="5">
                <c:v>14802249</c:v>
              </c:pt>
              <c:pt idx="6">
                <c:v>14900777</c:v>
              </c:pt>
              <c:pt idx="7">
                <c:v>15277861</c:v>
              </c:pt>
              <c:pt idx="8">
                <c:v>13883811</c:v>
              </c:pt>
              <c:pt idx="9">
                <c:v>13953073</c:v>
              </c:pt>
              <c:pt idx="10">
                <c:v>14442297</c:v>
              </c:pt>
              <c:pt idx="11">
                <c:v>14574950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B2D-4CB2-8AFC-D52E186ACE6E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14800457</c:v>
              </c:pt>
              <c:pt idx="1">
                <c:v>14617261</c:v>
              </c:pt>
              <c:pt idx="2">
                <c:v>14946663</c:v>
              </c:pt>
              <c:pt idx="3">
                <c:v>15761439</c:v>
              </c:pt>
              <c:pt idx="4">
                <c:v>14254089</c:v>
              </c:pt>
              <c:pt idx="5">
                <c:v>13440606</c:v>
              </c:pt>
              <c:pt idx="6">
                <c:v>14882730</c:v>
              </c:pt>
              <c:pt idx="7">
                <c:v>14722685</c:v>
              </c:pt>
              <c:pt idx="8">
                <c:v>13969730</c:v>
              </c:pt>
              <c:pt idx="9">
                <c:v>14492696</c:v>
              </c:pt>
              <c:pt idx="10">
                <c:v>14494139</c:v>
              </c:pt>
              <c:pt idx="11">
                <c:v>14500446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B2D-4CB2-8AFC-D52E186ACE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763186"/>
        <c:axId val="2301930"/>
      </c:lineChart>
      <c:catAx>
        <c:axId val="3576318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301930"/>
        <c:crosses val="autoZero"/>
        <c:auto val="1"/>
        <c:lblAlgn val="ctr"/>
        <c:lblOffset val="100"/>
        <c:noMultiLvlLbl val="0"/>
      </c:catAx>
      <c:valAx>
        <c:axId val="2301930"/>
        <c:scaling>
          <c:orientation val="minMax"/>
          <c:max val="17000000"/>
          <c:min val="13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5763186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7572328</c:v>
              </c:pt>
              <c:pt idx="1">
                <c:v>6130397</c:v>
              </c:pt>
              <c:pt idx="2">
                <c:v>6611717</c:v>
              </c:pt>
              <c:pt idx="3">
                <c:v>6996493</c:v>
              </c:pt>
              <c:pt idx="4">
                <c:v>7789442</c:v>
              </c:pt>
              <c:pt idx="5">
                <c:v>6860670</c:v>
              </c:pt>
              <c:pt idx="6">
                <c:v>7210179</c:v>
              </c:pt>
              <c:pt idx="7">
                <c:v>7202206</c:v>
              </c:pt>
              <c:pt idx="8">
                <c:v>7408551</c:v>
              </c:pt>
              <c:pt idx="9">
                <c:v>7070936</c:v>
              </c:pt>
              <c:pt idx="10">
                <c:v>7075579</c:v>
              </c:pt>
              <c:pt idx="11">
                <c:v>6850409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4B1-4B45-B4EF-06BC74A3AD7E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8169146</c:v>
              </c:pt>
              <c:pt idx="1">
                <c:v>7068088</c:v>
              </c:pt>
              <c:pt idx="2">
                <c:v>8308214</c:v>
              </c:pt>
              <c:pt idx="3">
                <c:v>7700747</c:v>
              </c:pt>
              <c:pt idx="4">
                <c:v>7454579</c:v>
              </c:pt>
              <c:pt idx="5">
                <c:v>8485643</c:v>
              </c:pt>
              <c:pt idx="6">
                <c:v>7375900</c:v>
              </c:pt>
              <c:pt idx="7">
                <c:v>7486374</c:v>
              </c:pt>
              <c:pt idx="8">
                <c:v>7417846</c:v>
              </c:pt>
              <c:pt idx="9">
                <c:v>7146456</c:v>
              </c:pt>
              <c:pt idx="10">
                <c:v>6951299</c:v>
              </c:pt>
              <c:pt idx="11">
                <c:v>6982876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4B1-4B45-B4EF-06BC74A3AD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20159"/>
        <c:axId val="10006565"/>
      </c:lineChart>
      <c:catAx>
        <c:axId val="3412015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0006565"/>
        <c:crosses val="autoZero"/>
        <c:auto val="1"/>
        <c:lblAlgn val="ctr"/>
        <c:lblOffset val="100"/>
        <c:noMultiLvlLbl val="0"/>
      </c:catAx>
      <c:valAx>
        <c:axId val="10006565"/>
        <c:scaling>
          <c:orientation val="minMax"/>
          <c:max val="8500000"/>
          <c:min val="61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412015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21337611</c:v>
              </c:pt>
              <c:pt idx="1">
                <c:v>21446109</c:v>
              </c:pt>
              <c:pt idx="2">
                <c:v>24354919</c:v>
              </c:pt>
              <c:pt idx="3">
                <c:v>24881428</c:v>
              </c:pt>
              <c:pt idx="4">
                <c:v>25879320</c:v>
              </c:pt>
              <c:pt idx="5">
                <c:v>24183859</c:v>
              </c:pt>
              <c:pt idx="6">
                <c:v>23733318</c:v>
              </c:pt>
              <c:pt idx="7">
                <c:v>22582081</c:v>
              </c:pt>
              <c:pt idx="8">
                <c:v>22605155</c:v>
              </c:pt>
              <c:pt idx="9">
                <c:v>23647137</c:v>
              </c:pt>
              <c:pt idx="10">
                <c:v>22016158</c:v>
              </c:pt>
              <c:pt idx="11">
                <c:v>21978477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DED-425C-987E-E2AC38A6DF81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19997613</c:v>
              </c:pt>
              <c:pt idx="1">
                <c:v>19811284</c:v>
              </c:pt>
              <c:pt idx="2">
                <c:v>22877399</c:v>
              </c:pt>
              <c:pt idx="3">
                <c:v>22249518</c:v>
              </c:pt>
              <c:pt idx="4">
                <c:v>24207368</c:v>
              </c:pt>
              <c:pt idx="5">
                <c:v>22612159</c:v>
              </c:pt>
              <c:pt idx="6">
                <c:v>22910791</c:v>
              </c:pt>
              <c:pt idx="7">
                <c:v>21240538</c:v>
              </c:pt>
              <c:pt idx="8">
                <c:v>21427005</c:v>
              </c:pt>
              <c:pt idx="9">
                <c:v>22198304</c:v>
              </c:pt>
              <c:pt idx="10">
                <c:v>22245603</c:v>
              </c:pt>
              <c:pt idx="11">
                <c:v>20729009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DED-425C-987E-E2AC38A6DF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648194"/>
        <c:axId val="19617080"/>
      </c:lineChart>
      <c:catAx>
        <c:axId val="5864819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9617080"/>
        <c:crosses val="autoZero"/>
        <c:auto val="1"/>
        <c:lblAlgn val="ctr"/>
        <c:lblOffset val="100"/>
        <c:noMultiLvlLbl val="0"/>
      </c:catAx>
      <c:valAx>
        <c:axId val="19617080"/>
        <c:scaling>
          <c:orientation val="minMax"/>
          <c:max val="26000000"/>
          <c:min val="19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864819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14778756</c:v>
              </c:pt>
              <c:pt idx="1">
                <c:v>14831132</c:v>
              </c:pt>
              <c:pt idx="2">
                <c:v>16937219</c:v>
              </c:pt>
              <c:pt idx="3">
                <c:v>17163174</c:v>
              </c:pt>
              <c:pt idx="4">
                <c:v>17629306</c:v>
              </c:pt>
              <c:pt idx="5">
                <c:v>16962043</c:v>
              </c:pt>
              <c:pt idx="6">
                <c:v>16333364</c:v>
              </c:pt>
              <c:pt idx="7">
                <c:v>16251270</c:v>
              </c:pt>
              <c:pt idx="8">
                <c:v>15640048</c:v>
              </c:pt>
              <c:pt idx="9">
                <c:v>16232440</c:v>
              </c:pt>
              <c:pt idx="10">
                <c:v>14981264</c:v>
              </c:pt>
              <c:pt idx="11">
                <c:v>15338662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239-4C2D-8411-B4E596F3FF44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13804062</c:v>
              </c:pt>
              <c:pt idx="1">
                <c:v>13305454</c:v>
              </c:pt>
              <c:pt idx="2">
                <c:v>15054037</c:v>
              </c:pt>
              <c:pt idx="3">
                <c:v>15173606</c:v>
              </c:pt>
              <c:pt idx="4">
                <c:v>16253151</c:v>
              </c:pt>
              <c:pt idx="5">
                <c:v>14998647</c:v>
              </c:pt>
              <c:pt idx="6">
                <c:v>15594584</c:v>
              </c:pt>
              <c:pt idx="7">
                <c:v>14884024</c:v>
              </c:pt>
              <c:pt idx="8">
                <c:v>14596147</c:v>
              </c:pt>
              <c:pt idx="9">
                <c:v>15258601</c:v>
              </c:pt>
              <c:pt idx="10">
                <c:v>15145040</c:v>
              </c:pt>
              <c:pt idx="11">
                <c:v>14649461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239-4C2D-8411-B4E596F3FF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942137"/>
        <c:axId val="14706363"/>
      </c:lineChart>
      <c:catAx>
        <c:axId val="6294213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4706363"/>
        <c:crosses val="autoZero"/>
        <c:auto val="1"/>
        <c:lblAlgn val="ctr"/>
        <c:lblOffset val="100"/>
        <c:noMultiLvlLbl val="0"/>
      </c:catAx>
      <c:valAx>
        <c:axId val="14706363"/>
        <c:scaling>
          <c:orientation val="minMax"/>
          <c:max val="18000000"/>
          <c:min val="13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2942137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1366699.5</c:v>
              </c:pt>
              <c:pt idx="1">
                <c:v>1383306.5</c:v>
              </c:pt>
              <c:pt idx="2">
                <c:v>1551809.25</c:v>
              </c:pt>
              <c:pt idx="3">
                <c:v>1586497</c:v>
              </c:pt>
              <c:pt idx="4">
                <c:v>1653007.25</c:v>
              </c:pt>
              <c:pt idx="5">
                <c:v>1600019.5</c:v>
              </c:pt>
              <c:pt idx="6">
                <c:v>1535250.5</c:v>
              </c:pt>
              <c:pt idx="7">
                <c:v>1548705.75</c:v>
              </c:pt>
              <c:pt idx="8">
                <c:v>1499527.5</c:v>
              </c:pt>
              <c:pt idx="9">
                <c:v>1541870</c:v>
              </c:pt>
              <c:pt idx="10">
                <c:v>1426436.75</c:v>
              </c:pt>
              <c:pt idx="11">
                <c:v>1421386.5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2D6-4E0D-B814-D4ABEFA00CF3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1271318.75</c:v>
              </c:pt>
              <c:pt idx="1">
                <c:v>1226278.5</c:v>
              </c:pt>
              <c:pt idx="2">
                <c:v>1373422.5</c:v>
              </c:pt>
              <c:pt idx="3">
                <c:v>1363423.5</c:v>
              </c:pt>
              <c:pt idx="4">
                <c:v>1473980.75</c:v>
              </c:pt>
              <c:pt idx="5">
                <c:v>1382848.25</c:v>
              </c:pt>
              <c:pt idx="6">
                <c:v>1440226.25</c:v>
              </c:pt>
              <c:pt idx="7">
                <c:v>1397412.75</c:v>
              </c:pt>
              <c:pt idx="8">
                <c:v>1335484.25</c:v>
              </c:pt>
              <c:pt idx="9">
                <c:v>1393155.25</c:v>
              </c:pt>
              <c:pt idx="10">
                <c:v>1381578</c:v>
              </c:pt>
              <c:pt idx="11">
                <c:v>1335501.75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2D6-4E0D-B814-D4ABEFA00C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624413"/>
        <c:axId val="56596226"/>
      </c:lineChart>
      <c:catAx>
        <c:axId val="2862441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6596226"/>
        <c:crosses val="autoZero"/>
        <c:auto val="1"/>
        <c:lblAlgn val="ctr"/>
        <c:lblOffset val="100"/>
        <c:noMultiLvlLbl val="0"/>
      </c:catAx>
      <c:valAx>
        <c:axId val="56596226"/>
        <c:scaling>
          <c:orientation val="minMax"/>
          <c:max val="1700000"/>
          <c:min val="12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8624413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4.2014295524421368E-2</c:v>
              </c:pt>
              <c:pt idx="1">
                <c:v>2.695931746710567E-2</c:v>
              </c:pt>
              <c:pt idx="2">
                <c:v>1.6002499347005591E-2</c:v>
              </c:pt>
              <c:pt idx="3">
                <c:v>2.4404066851186231E-2</c:v>
              </c:pt>
              <c:pt idx="4">
                <c:v>3.6254425843997178E-2</c:v>
              </c:pt>
              <c:pt idx="5">
                <c:v>3.5121784726558358E-2</c:v>
              </c:pt>
              <c:pt idx="6">
                <c:v>3.2042520884861148E-2</c:v>
              </c:pt>
              <c:pt idx="7">
                <c:v>3.2433455676740719E-2</c:v>
              </c:pt>
              <c:pt idx="8">
                <c:v>3.154358829557613E-2</c:v>
              </c:pt>
              <c:pt idx="9">
                <c:v>3.0328420094284159E-2</c:v>
              </c:pt>
              <c:pt idx="10">
                <c:v>2.7110562343099161E-2</c:v>
              </c:pt>
              <c:pt idx="11">
                <c:v>2.6827519490817849E-2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CED-4FD8-9806-187B18B4E697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-5.4339118045916623E-2</c:v>
              </c:pt>
              <c:pt idx="1">
                <c:v>-4.4564795151789682E-2</c:v>
              </c:pt>
              <c:pt idx="2">
                <c:v>-1.799940355325513E-2</c:v>
              </c:pt>
              <c:pt idx="3">
                <c:v>-2.311160742133234E-2</c:v>
              </c:pt>
              <c:pt idx="4">
                <c:v>-3.5776057497671543E-2</c:v>
              </c:pt>
              <c:pt idx="5">
                <c:v>-3.8805049222508603E-2</c:v>
              </c:pt>
              <c:pt idx="6">
                <c:v>-3.8844784255968712E-2</c:v>
              </c:pt>
              <c:pt idx="7">
                <c:v>-4.1412813789630583E-2</c:v>
              </c:pt>
              <c:pt idx="8">
                <c:v>-3.8097913232979057E-2</c:v>
              </c:pt>
              <c:pt idx="9">
                <c:v>-3.7805547102136787E-2</c:v>
              </c:pt>
              <c:pt idx="10">
                <c:v>-3.075182426859957E-2</c:v>
              </c:pt>
              <c:pt idx="11">
                <c:v>-3.2985610422739058E-2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CED-4FD8-9806-187B18B4E6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736049"/>
        <c:axId val="35518754"/>
      </c:lineChart>
      <c:catAx>
        <c:axId val="2573604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5518754"/>
        <c:crosses val="autoZero"/>
        <c:auto val="1"/>
        <c:lblAlgn val="ctr"/>
        <c:lblOffset val="100"/>
        <c:noMultiLvlLbl val="0"/>
      </c:catAx>
      <c:valAx>
        <c:axId val="3551875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573604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6.1844711957205187E-2</c:v>
              </c:pt>
              <c:pt idx="1">
                <c:v>1.8293941086796831E-2</c:v>
              </c:pt>
              <c:pt idx="2">
                <c:v>1.6720643527067262E-2</c:v>
              </c:pt>
              <c:pt idx="3">
                <c:v>1.4227398478723339E-2</c:v>
              </c:pt>
              <c:pt idx="4">
                <c:v>3.6459590183150148E-2</c:v>
              </c:pt>
              <c:pt idx="5">
                <c:v>4.6384423958342857E-2</c:v>
              </c:pt>
              <c:pt idx="6">
                <c:v>3.9838575694468137E-2</c:v>
              </c:pt>
              <c:pt idx="7">
                <c:v>3.9571558002563727E-2</c:v>
              </c:pt>
              <c:pt idx="8">
                <c:v>3.4710491959932373E-2</c:v>
              </c:pt>
              <c:pt idx="9">
                <c:v>2.7563440361203281E-2</c:v>
              </c:pt>
              <c:pt idx="10">
                <c:v>2.4749228399271409E-2</c:v>
              </c:pt>
              <c:pt idx="11">
                <c:v>2.3123164425740139E-2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F75-4758-A820-56F36F2524F0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-2.704418115115392E-2</c:v>
              </c:pt>
              <c:pt idx="1">
                <c:v>8.3114686092096157E-3</c:v>
              </c:pt>
              <c:pt idx="2">
                <c:v>2.5363291445568148E-3</c:v>
              </c:pt>
              <c:pt idx="3">
                <c:v>2.4086989849494418E-3</c:v>
              </c:pt>
              <c:pt idx="4">
                <c:v>-2.1705858763246821E-2</c:v>
              </c:pt>
              <c:pt idx="5">
                <c:v>-3.873587130896361E-2</c:v>
              </c:pt>
              <c:pt idx="6">
                <c:v>-4.5272056795500608E-2</c:v>
              </c:pt>
              <c:pt idx="7">
                <c:v>-4.7073320588467693E-2</c:v>
              </c:pt>
              <c:pt idx="8">
                <c:v>-3.7684790580330807E-2</c:v>
              </c:pt>
              <c:pt idx="9">
                <c:v>-3.5071093156988857E-2</c:v>
              </c:pt>
              <c:pt idx="10">
                <c:v>-3.1152569500416779E-2</c:v>
              </c:pt>
              <c:pt idx="11">
                <c:v>-3.7672729213677481E-2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F75-4758-A820-56F36F2524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73730"/>
        <c:axId val="11940446"/>
      </c:lineChart>
      <c:catAx>
        <c:axId val="3327373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1940446"/>
        <c:crosses val="autoZero"/>
        <c:auto val="1"/>
        <c:lblAlgn val="ctr"/>
        <c:lblOffset val="100"/>
        <c:noMultiLvlLbl val="0"/>
      </c:catAx>
      <c:valAx>
        <c:axId val="1194044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327373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-7.3057575418532084E-2</c:v>
              </c:pt>
              <c:pt idx="1">
                <c:v>-0.100707845006515</c:v>
              </c:pt>
              <c:pt idx="2">
                <c:v>-0.1372242311974696</c:v>
              </c:pt>
              <c:pt idx="3">
                <c:v>-0.1259436548994205</c:v>
              </c:pt>
              <c:pt idx="4">
                <c:v>-9.303165357881471E-2</c:v>
              </c:pt>
              <c:pt idx="5">
                <c:v>-0.1107388594476245</c:v>
              </c:pt>
              <c:pt idx="6">
                <c:v>-9.8806122914464889E-2</c:v>
              </c:pt>
              <c:pt idx="7">
                <c:v>-9.1464604789164738E-2</c:v>
              </c:pt>
              <c:pt idx="8">
                <c:v>-8.1831544301682935E-2</c:v>
              </c:pt>
              <c:pt idx="9">
                <c:v>-7.5184035689612072E-2</c:v>
              </c:pt>
              <c:pt idx="10">
                <c:v>-6.7442610535131453E-2</c:v>
              </c:pt>
              <c:pt idx="11">
                <c:v>-6.3704488250808655E-2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D21-4FAC-9489-7E1CDD599D80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-2.4341783607784159E-4</c:v>
              </c:pt>
              <c:pt idx="1">
                <c:v>-2.2457847229515378E-2</c:v>
              </c:pt>
              <c:pt idx="2">
                <c:v>5.0989918143079738E-2</c:v>
              </c:pt>
              <c:pt idx="3">
                <c:v>3.101261034126979E-2</c:v>
              </c:pt>
              <c:pt idx="4">
                <c:v>7.9347096393509453E-3</c:v>
              </c:pt>
              <c:pt idx="5">
                <c:v>1.9623814300195889E-2</c:v>
              </c:pt>
              <c:pt idx="6">
                <c:v>2.1235709741124879E-2</c:v>
              </c:pt>
              <c:pt idx="7">
                <c:v>8.4460806879200767E-3</c:v>
              </c:pt>
              <c:pt idx="8">
                <c:v>8.200304341103859E-4</c:v>
              </c:pt>
              <c:pt idx="9">
                <c:v>-1.846614428540028E-2</c:v>
              </c:pt>
              <c:pt idx="10">
                <c:v>-2.461183213941576E-2</c:v>
              </c:pt>
              <c:pt idx="11">
                <c:v>-3.6398469899770247E-2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D21-4FAC-9489-7E1CDD599D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967318"/>
        <c:axId val="42060544"/>
      </c:lineChart>
      <c:catAx>
        <c:axId val="5196731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060544"/>
        <c:crosses val="autoZero"/>
        <c:auto val="1"/>
        <c:lblAlgn val="ctr"/>
        <c:lblOffset val="100"/>
        <c:noMultiLvlLbl val="0"/>
      </c:catAx>
      <c:valAx>
        <c:axId val="4206054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196731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6.7007897392553861E-2</c:v>
              </c:pt>
              <c:pt idx="1">
                <c:v>7.4727591673790839E-2</c:v>
              </c:pt>
              <c:pt idx="2">
                <c:v>7.1025778903893055E-2</c:v>
              </c:pt>
              <c:pt idx="3">
                <c:v>8.3407136122813919E-2</c:v>
              </c:pt>
              <c:pt idx="4">
                <c:v>8.0226770372151979E-2</c:v>
              </c:pt>
              <c:pt idx="5">
                <c:v>7.8386993055560517E-2</c:v>
              </c:pt>
              <c:pt idx="6">
                <c:v>7.2093559564805121E-2</c:v>
              </c:pt>
              <c:pt idx="7">
                <c:v>7.1014788694482078E-2</c:v>
              </c:pt>
              <c:pt idx="8">
                <c:v>6.9274162151999663E-2</c:v>
              </c:pt>
              <c:pt idx="9">
                <c:v>6.8869046181194493E-2</c:v>
              </c:pt>
              <c:pt idx="10">
                <c:v>6.1583513561650267E-2</c:v>
              </c:pt>
              <c:pt idx="11">
                <c:v>6.148028869873224E-2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4E9-4E19-87C0-8B687E04B61C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-9.5488795364333301E-2</c:v>
              </c:pt>
              <c:pt idx="1">
                <c:v>-8.4014278636541095E-2</c:v>
              </c:pt>
              <c:pt idx="2">
                <c:v>-5.2937615434297307E-2</c:v>
              </c:pt>
              <c:pt idx="3">
                <c:v>-5.5647937272897963E-2</c:v>
              </c:pt>
              <c:pt idx="4">
                <c:v>-5.8309307935586967E-2</c:v>
              </c:pt>
              <c:pt idx="5">
                <c:v>-5.8236312732696471E-2</c:v>
              </c:pt>
              <c:pt idx="6">
                <c:v>-5.4364100814387917E-2</c:v>
              </c:pt>
              <c:pt idx="7">
                <c:v>-5.4910152495505682E-2</c:v>
              </c:pt>
              <c:pt idx="8">
                <c:v>-5.1392800364556852E-2</c:v>
              </c:pt>
              <c:pt idx="9">
                <c:v>-4.6038390192627787E-2</c:v>
              </c:pt>
              <c:pt idx="10">
                <c:v>-3.2663992509452511E-2</c:v>
              </c:pt>
              <c:pt idx="11">
                <c:v>-2.954558391092188E-2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4E9-4E19-87C0-8B687E04B6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163966"/>
        <c:axId val="12004968"/>
      </c:lineChart>
      <c:catAx>
        <c:axId val="6116396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2004968"/>
        <c:crosses val="autoZero"/>
        <c:auto val="1"/>
        <c:lblAlgn val="ctr"/>
        <c:lblOffset val="100"/>
        <c:noMultiLvlLbl val="0"/>
      </c:catAx>
      <c:valAx>
        <c:axId val="1200496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116396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7.0609216330671298E-2</c:v>
              </c:pt>
              <c:pt idx="1">
                <c:v>9.2232262649027064E-2</c:v>
              </c:pt>
              <c:pt idx="2">
                <c:v>0.1039654793797857</c:v>
              </c:pt>
              <c:pt idx="3">
                <c:v>0.1111516878609211</c:v>
              </c:pt>
              <c:pt idx="4">
                <c:v>0.10530295360897381</c:v>
              </c:pt>
              <c:pt idx="5">
                <c:v>0.1096375138494971</c:v>
              </c:pt>
              <c:pt idx="6">
                <c:v>0.1003176979749614</c:v>
              </c:pt>
              <c:pt idx="7">
                <c:v>9.9260440910167169E-2</c:v>
              </c:pt>
              <c:pt idx="8">
                <c:v>9.6231054843067598E-2</c:v>
              </c:pt>
              <c:pt idx="9">
                <c:v>9.2910449221937697E-2</c:v>
              </c:pt>
              <c:pt idx="10">
                <c:v>8.3335671295921898E-2</c:v>
              </c:pt>
              <c:pt idx="11">
                <c:v>8.0361011807204674E-2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EF2-4C8E-B435-8BC9A1D31458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-0.1286467946762351</c:v>
              </c:pt>
              <c:pt idx="1">
                <c:v>-0.11319100410912949</c:v>
              </c:pt>
              <c:pt idx="2">
                <c:v>-8.5398828819135963E-2</c:v>
              </c:pt>
              <c:pt idx="3">
                <c:v>-8.7083784752222226E-2</c:v>
              </c:pt>
              <c:pt idx="4">
                <c:v>-8.7712553928587123E-2</c:v>
              </c:pt>
              <c:pt idx="5">
                <c:v>-8.567313646633079E-2</c:v>
              </c:pt>
              <c:pt idx="6">
                <c:v>-8.1201576049966917E-2</c:v>
              </c:pt>
              <c:pt idx="7">
                <c:v>-8.202771649913565E-2</c:v>
              </c:pt>
              <c:pt idx="8">
                <c:v>-7.7077290041087099E-2</c:v>
              </c:pt>
              <c:pt idx="9">
                <c:v>-7.0041765229395425E-2</c:v>
              </c:pt>
              <c:pt idx="10">
                <c:v>-5.3512913757516989E-2</c:v>
              </c:pt>
              <c:pt idx="11">
                <c:v>-4.7110564268134418E-2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EF2-4C8E-B435-8BC9A1D314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4323449"/>
        <c:axId val="53958502"/>
      </c:lineChart>
      <c:catAx>
        <c:axId val="6432344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3958502"/>
        <c:crosses val="autoZero"/>
        <c:auto val="1"/>
        <c:lblAlgn val="ctr"/>
        <c:lblOffset val="100"/>
        <c:noMultiLvlLbl val="0"/>
      </c:catAx>
      <c:valAx>
        <c:axId val="5395850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432344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7.5025047809607059E-2</c:v>
              </c:pt>
              <c:pt idx="1">
                <c:v>0.1010606293708884</c:v>
              </c:pt>
              <c:pt idx="2">
                <c:v>0.1112873423081864</c:v>
              </c:pt>
              <c:pt idx="3">
                <c:v>0.12491662795274359</c:v>
              </c:pt>
              <c:pt idx="4">
                <c:v>0.1241566573609538</c:v>
              </c:pt>
              <c:pt idx="5">
                <c:v>0.12977770584842199</c:v>
              </c:pt>
              <c:pt idx="6">
                <c:v>0.120137562839673</c:v>
              </c:pt>
              <c:pt idx="7">
                <c:v>0.1186196840970779</c:v>
              </c:pt>
              <c:pt idx="8">
                <c:v>0.1190786166346316</c:v>
              </c:pt>
              <c:pt idx="9">
                <c:v>0.11782068611387</c:v>
              </c:pt>
              <c:pt idx="10">
                <c:v>0.1099798251278352</c:v>
              </c:pt>
              <c:pt idx="11">
                <c:v>0.1062549472490386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C27-42D4-BB6E-27D6D1FB1C35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-0.1213645291667013</c:v>
              </c:pt>
              <c:pt idx="1">
                <c:v>-0.10899675781985441</c:v>
              </c:pt>
              <c:pt idx="2">
                <c:v>-7.6320507751495015E-2</c:v>
              </c:pt>
              <c:pt idx="3">
                <c:v>-8.0736998936851934E-2</c:v>
              </c:pt>
              <c:pt idx="4">
                <c:v>-8.109011055603621E-2</c:v>
              </c:pt>
              <c:pt idx="5">
                <c:v>-7.7887139109481085E-2</c:v>
              </c:pt>
              <c:pt idx="6">
                <c:v>-7.5586894881925382E-2</c:v>
              </c:pt>
              <c:pt idx="7">
                <c:v>-7.6125247629228454E-2</c:v>
              </c:pt>
              <c:pt idx="8">
                <c:v>-7.2963013123775622E-2</c:v>
              </c:pt>
              <c:pt idx="9">
                <c:v>-6.5981406516669505E-2</c:v>
              </c:pt>
              <c:pt idx="10">
                <c:v>-5.1330159163408877E-2</c:v>
              </c:pt>
              <c:pt idx="11">
                <c:v>-4.5292756359000208E-2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C27-42D4-BB6E-27D6D1FB1C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3598"/>
        <c:axId val="35697117"/>
      </c:lineChart>
      <c:catAx>
        <c:axId val="46359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5697117"/>
        <c:crosses val="autoZero"/>
        <c:auto val="1"/>
        <c:lblAlgn val="ctr"/>
        <c:lblOffset val="100"/>
        <c:noMultiLvlLbl val="0"/>
      </c:catAx>
      <c:valAx>
        <c:axId val="3569711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6359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70D-491B-9269-A132046C4C9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70D-491B-9269-A132046C4C9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70D-491B-9269-A132046C4C9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70D-491B-9269-A132046C4C96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70D-491B-9269-A132046C4C96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70D-491B-9269-A132046C4C96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70D-491B-9269-A132046C4C96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70D-491B-9269-A132046C4C96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70D-491B-9269-A132046C4C96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70D-491B-9269-A132046C4C96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70D-491B-9269-A132046C4C96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ene.-24</c:v>
              </c:pt>
              <c:pt idx="1">
                <c:v>feb.-24</c:v>
              </c:pt>
              <c:pt idx="2">
                <c:v>mar.-24</c:v>
              </c:pt>
              <c:pt idx="3">
                <c:v>abr.-24</c:v>
              </c:pt>
              <c:pt idx="4">
                <c:v>may.-24</c:v>
              </c:pt>
              <c:pt idx="5">
                <c:v>jun.-24</c:v>
              </c:pt>
              <c:pt idx="6">
                <c:v>jul.-24</c:v>
              </c:pt>
              <c:pt idx="7">
                <c:v>ago.-24</c:v>
              </c:pt>
              <c:pt idx="8">
                <c:v>sep.-24</c:v>
              </c:pt>
              <c:pt idx="9">
                <c:v>oct.-24</c:v>
              </c:pt>
              <c:pt idx="10">
                <c:v>nov.-24</c:v>
              </c:pt>
              <c:pt idx="11">
                <c:v>dic.-24</c:v>
              </c:pt>
            </c:strLit>
          </c:cat>
          <c:val>
            <c:numLit>
              <c:formatCode>#,##0.00</c:formatCode>
              <c:ptCount val="12"/>
              <c:pt idx="0">
                <c:v>545.06490767100013</c:v>
              </c:pt>
              <c:pt idx="1">
                <c:v>545.54640826700006</c:v>
              </c:pt>
              <c:pt idx="2">
                <c:v>545.35724509100021</c:v>
              </c:pt>
              <c:pt idx="3">
                <c:v>547.6293625400001</c:v>
              </c:pt>
              <c:pt idx="4">
                <c:v>551.487674287</c:v>
              </c:pt>
              <c:pt idx="5">
                <c:v>552.83771885399983</c:v>
              </c:pt>
              <c:pt idx="6">
                <c:v>553.48378868700001</c:v>
              </c:pt>
              <c:pt idx="7">
                <c:v>555.06199877899974</c:v>
              </c:pt>
              <c:pt idx="8">
                <c:v>556.12670646899994</c:v>
              </c:pt>
              <c:pt idx="9">
                <c:v>556.99890217899986</c:v>
              </c:pt>
              <c:pt idx="10">
                <c:v>556.7570467490001</c:v>
              </c:pt>
              <c:pt idx="11">
                <c:v>557.78425277999997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E70D-491B-9269-A132046C4C9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6999155"/>
        <c:axId val="62165199"/>
      </c:lineChart>
      <c:catAx>
        <c:axId val="4699915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2165199"/>
        <c:crosses val="autoZero"/>
        <c:auto val="1"/>
        <c:lblAlgn val="ctr"/>
        <c:lblOffset val="100"/>
        <c:noMultiLvlLbl val="0"/>
      </c:catAx>
      <c:valAx>
        <c:axId val="62165199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699915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CEF-453D-AFCB-C85508C36787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CEF-453D-AFCB-C85508C36787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CEF-453D-AFCB-C85508C36787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CEF-453D-AFCB-C85508C36787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CEF-453D-AFCB-C85508C36787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CEF-453D-AFCB-C85508C36787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CEF-453D-AFCB-C85508C36787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CEF-453D-AFCB-C85508C36787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CEF-453D-AFCB-C85508C36787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CEF-453D-AFCB-C85508C36787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CEF-453D-AFCB-C85508C36787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ene.-24</c:v>
              </c:pt>
              <c:pt idx="1">
                <c:v>feb.-24</c:v>
              </c:pt>
              <c:pt idx="2">
                <c:v>mar.-24</c:v>
              </c:pt>
              <c:pt idx="3">
                <c:v>abr.-24</c:v>
              </c:pt>
              <c:pt idx="4">
                <c:v>may.-24</c:v>
              </c:pt>
              <c:pt idx="5">
                <c:v>jun.-24</c:v>
              </c:pt>
              <c:pt idx="6">
                <c:v>jul.-24</c:v>
              </c:pt>
              <c:pt idx="7">
                <c:v>ago.-24</c:v>
              </c:pt>
              <c:pt idx="8">
                <c:v>sep.-24</c:v>
              </c:pt>
              <c:pt idx="9">
                <c:v>oct.-24</c:v>
              </c:pt>
              <c:pt idx="10">
                <c:v>nov.-24</c:v>
              </c:pt>
              <c:pt idx="11">
                <c:v>dic.-24</c:v>
              </c:pt>
            </c:strLit>
          </c:cat>
          <c:val>
            <c:numLit>
              <c:formatCode>#,##0.00</c:formatCode>
              <c:ptCount val="12"/>
              <c:pt idx="0">
                <c:v>175.798271</c:v>
              </c:pt>
              <c:pt idx="1">
                <c:v>175.42110700000001</c:v>
              </c:pt>
              <c:pt idx="2">
                <c:v>175.624742</c:v>
              </c:pt>
              <c:pt idx="3">
                <c:v>175.73837499999999</c:v>
              </c:pt>
              <c:pt idx="4">
                <c:v>177.59480199999999</c:v>
              </c:pt>
              <c:pt idx="5">
                <c:v>178.956445</c:v>
              </c:pt>
              <c:pt idx="6">
                <c:v>178.974492</c:v>
              </c:pt>
              <c:pt idx="7">
                <c:v>179.52966799999999</c:v>
              </c:pt>
              <c:pt idx="8">
                <c:v>179.443749</c:v>
              </c:pt>
              <c:pt idx="9">
                <c:v>178.90412599999999</c:v>
              </c:pt>
              <c:pt idx="10">
                <c:v>178.852284</c:v>
              </c:pt>
              <c:pt idx="11">
                <c:v>178.92678799999999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CCEF-453D-AFCB-C85508C3678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0978442"/>
        <c:axId val="64828467"/>
      </c:lineChart>
      <c:catAx>
        <c:axId val="6097844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4828467"/>
        <c:crosses val="autoZero"/>
        <c:auto val="1"/>
        <c:lblAlgn val="ctr"/>
        <c:lblOffset val="100"/>
        <c:noMultiLvlLbl val="0"/>
      </c:catAx>
      <c:valAx>
        <c:axId val="6482846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097844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D65-4AFE-A289-0317405CBDE5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D65-4AFE-A289-0317405CBDE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D65-4AFE-A289-0317405CBDE5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D65-4AFE-A289-0317405CBDE5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D65-4AFE-A289-0317405CBDE5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D65-4AFE-A289-0317405CBDE5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D65-4AFE-A289-0317405CBDE5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D65-4AFE-A289-0317405CBDE5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D65-4AFE-A289-0317405CBDE5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D65-4AFE-A289-0317405CBDE5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D65-4AFE-A289-0317405CBDE5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ene.-24</c:v>
              </c:pt>
              <c:pt idx="1">
                <c:v>feb.-24</c:v>
              </c:pt>
              <c:pt idx="2">
                <c:v>mar.-24</c:v>
              </c:pt>
              <c:pt idx="3">
                <c:v>abr.-24</c:v>
              </c:pt>
              <c:pt idx="4">
                <c:v>may.-24</c:v>
              </c:pt>
              <c:pt idx="5">
                <c:v>jun.-24</c:v>
              </c:pt>
              <c:pt idx="6">
                <c:v>jul.-24</c:v>
              </c:pt>
              <c:pt idx="7">
                <c:v>ago.-24</c:v>
              </c:pt>
              <c:pt idx="8">
                <c:v>sep.-24</c:v>
              </c:pt>
              <c:pt idx="9">
                <c:v>oct.-24</c:v>
              </c:pt>
              <c:pt idx="10">
                <c:v>nov.-24</c:v>
              </c:pt>
              <c:pt idx="11">
                <c:v>dic.-24</c:v>
              </c:pt>
            </c:strLit>
          </c:cat>
          <c:val>
            <c:numLit>
              <c:formatCode>#,##0.00</c:formatCode>
              <c:ptCount val="12"/>
              <c:pt idx="0">
                <c:v>89.95035</c:v>
              </c:pt>
              <c:pt idx="1">
                <c:v>89.012658999999999</c:v>
              </c:pt>
              <c:pt idx="2">
                <c:v>87.316161999999991</c:v>
              </c:pt>
              <c:pt idx="3">
                <c:v>86.611908</c:v>
              </c:pt>
              <c:pt idx="4">
                <c:v>86.946770999999998</c:v>
              </c:pt>
              <c:pt idx="5">
                <c:v>85.321798000000001</c:v>
              </c:pt>
              <c:pt idx="6">
                <c:v>85.156076999999996</c:v>
              </c:pt>
              <c:pt idx="7">
                <c:v>84.871909000000002</c:v>
              </c:pt>
              <c:pt idx="8">
                <c:v>84.862613999999994</c:v>
              </c:pt>
              <c:pt idx="9">
                <c:v>84.787093999999996</c:v>
              </c:pt>
              <c:pt idx="10">
                <c:v>84.911373999999995</c:v>
              </c:pt>
              <c:pt idx="11">
                <c:v>84.77890699999999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7D65-4AFE-A289-0317405CBDE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3708610"/>
        <c:axId val="41922281"/>
      </c:lineChart>
      <c:catAx>
        <c:axId val="5370861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1922281"/>
        <c:crosses val="autoZero"/>
        <c:auto val="1"/>
        <c:lblAlgn val="ctr"/>
        <c:lblOffset val="100"/>
        <c:noMultiLvlLbl val="0"/>
      </c:catAx>
      <c:valAx>
        <c:axId val="4192228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370861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107-4330-8B3B-FC3E7347F8F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07-4330-8B3B-FC3E7347F8F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107-4330-8B3B-FC3E7347F8F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07-4330-8B3B-FC3E7347F8F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107-4330-8B3B-FC3E7347F8F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107-4330-8B3B-FC3E7347F8F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107-4330-8B3B-FC3E7347F8F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107-4330-8B3B-FC3E7347F8F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107-4330-8B3B-FC3E7347F8F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107-4330-8B3B-FC3E7347F8F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107-4330-8B3B-FC3E7347F8FC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ene.-24</c:v>
              </c:pt>
              <c:pt idx="1">
                <c:v>feb.-24</c:v>
              </c:pt>
              <c:pt idx="2">
                <c:v>mar.-24</c:v>
              </c:pt>
              <c:pt idx="3">
                <c:v>abr.-24</c:v>
              </c:pt>
              <c:pt idx="4">
                <c:v>may.-24</c:v>
              </c:pt>
              <c:pt idx="5">
                <c:v>jun.-24</c:v>
              </c:pt>
              <c:pt idx="6">
                <c:v>jul.-24</c:v>
              </c:pt>
              <c:pt idx="7">
                <c:v>ago.-24</c:v>
              </c:pt>
              <c:pt idx="8">
                <c:v>sep.-24</c:v>
              </c:pt>
              <c:pt idx="9">
                <c:v>oct.-24</c:v>
              </c:pt>
              <c:pt idx="10">
                <c:v>nov.-24</c:v>
              </c:pt>
              <c:pt idx="11">
                <c:v>dic.-24</c:v>
              </c:pt>
            </c:strLit>
          </c:cat>
          <c:val>
            <c:numLit>
              <c:formatCode>#,##0.00</c:formatCode>
              <c:ptCount val="12"/>
              <c:pt idx="0">
                <c:v>263.84658899999999</c:v>
              </c:pt>
              <c:pt idx="1">
                <c:v>265.48141399999997</c:v>
              </c:pt>
              <c:pt idx="2">
                <c:v>266.958934</c:v>
              </c:pt>
              <c:pt idx="3">
                <c:v>269.590844</c:v>
              </c:pt>
              <c:pt idx="4">
                <c:v>271.26279599999998</c:v>
              </c:pt>
              <c:pt idx="5">
                <c:v>272.834496</c:v>
              </c:pt>
              <c:pt idx="6">
                <c:v>273.65702299999998</c:v>
              </c:pt>
              <c:pt idx="7">
                <c:v>274.99856599999998</c:v>
              </c:pt>
              <c:pt idx="8">
                <c:v>276.176716</c:v>
              </c:pt>
              <c:pt idx="9">
                <c:v>277.62554899999998</c:v>
              </c:pt>
              <c:pt idx="10">
                <c:v>277.39610399999998</c:v>
              </c:pt>
              <c:pt idx="11">
                <c:v>278.64557200000002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F107-4330-8B3B-FC3E7347F8F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80708"/>
        <c:axId val="21614562"/>
      </c:lineChart>
      <c:catAx>
        <c:axId val="28070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1614562"/>
        <c:crosses val="autoZero"/>
        <c:auto val="1"/>
        <c:lblAlgn val="ctr"/>
        <c:lblOffset val="100"/>
        <c:noMultiLvlLbl val="0"/>
      </c:catAx>
      <c:valAx>
        <c:axId val="2161456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8070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282-4BDC-B31E-A1DCD43D5120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282-4BDC-B31E-A1DCD43D5120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282-4BDC-B31E-A1DCD43D5120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282-4BDC-B31E-A1DCD43D5120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282-4BDC-B31E-A1DCD43D5120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282-4BDC-B31E-A1DCD43D5120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282-4BDC-B31E-A1DCD43D5120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282-4BDC-B31E-A1DCD43D5120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282-4BDC-B31E-A1DCD43D5120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282-4BDC-B31E-A1DCD43D5120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282-4BDC-B31E-A1DCD43D5120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ene.-24</c:v>
              </c:pt>
              <c:pt idx="1">
                <c:v>feb.-24</c:v>
              </c:pt>
              <c:pt idx="2">
                <c:v>mar.-24</c:v>
              </c:pt>
              <c:pt idx="3">
                <c:v>abr.-24</c:v>
              </c:pt>
              <c:pt idx="4">
                <c:v>may.-24</c:v>
              </c:pt>
              <c:pt idx="5">
                <c:v>jun.-24</c:v>
              </c:pt>
              <c:pt idx="6">
                <c:v>jul.-24</c:v>
              </c:pt>
              <c:pt idx="7">
                <c:v>ago.-24</c:v>
              </c:pt>
              <c:pt idx="8">
                <c:v>sep.-24</c:v>
              </c:pt>
              <c:pt idx="9">
                <c:v>oct.-24</c:v>
              </c:pt>
              <c:pt idx="10">
                <c:v>nov.-24</c:v>
              </c:pt>
              <c:pt idx="11">
                <c:v>dic.-24</c:v>
              </c:pt>
            </c:strLit>
          </c:cat>
          <c:val>
            <c:numLit>
              <c:formatCode>#,##0.00</c:formatCode>
              <c:ptCount val="12"/>
              <c:pt idx="0">
                <c:v>179.691508</c:v>
              </c:pt>
              <c:pt idx="1">
                <c:v>181.217186</c:v>
              </c:pt>
              <c:pt idx="2">
                <c:v>183.100368</c:v>
              </c:pt>
              <c:pt idx="3">
                <c:v>185.08993599999999</c:v>
              </c:pt>
              <c:pt idx="4">
                <c:v>186.46609100000001</c:v>
              </c:pt>
              <c:pt idx="5">
                <c:v>188.42948699999999</c:v>
              </c:pt>
              <c:pt idx="6">
                <c:v>189.16826699999999</c:v>
              </c:pt>
              <c:pt idx="7">
                <c:v>190.53551300000001</c:v>
              </c:pt>
              <c:pt idx="8">
                <c:v>191.57941400000001</c:v>
              </c:pt>
              <c:pt idx="9">
                <c:v>192.55325300000001</c:v>
              </c:pt>
              <c:pt idx="10">
                <c:v>192.389477</c:v>
              </c:pt>
              <c:pt idx="11">
                <c:v>193.078678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9282-4BDC-B31E-A1DCD43D512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1714952"/>
        <c:axId val="29636130"/>
      </c:lineChart>
      <c:catAx>
        <c:axId val="1171495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9636130"/>
        <c:crosses val="autoZero"/>
        <c:auto val="1"/>
        <c:lblAlgn val="ctr"/>
        <c:lblOffset val="100"/>
        <c:noMultiLvlLbl val="0"/>
      </c:catAx>
      <c:valAx>
        <c:axId val="2963613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171495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91F-4088-95B4-9637B831B0F0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91F-4088-95B4-9637B831B0F0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91F-4088-95B4-9637B831B0F0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91F-4088-95B4-9637B831B0F0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91F-4088-95B4-9637B831B0F0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91F-4088-95B4-9637B831B0F0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91F-4088-95B4-9637B831B0F0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91F-4088-95B4-9637B831B0F0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91F-4088-95B4-9637B831B0F0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91F-4088-95B4-9637B831B0F0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91F-4088-95B4-9637B831B0F0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ene.-24</c:v>
              </c:pt>
              <c:pt idx="1">
                <c:v>feb.-24</c:v>
              </c:pt>
              <c:pt idx="2">
                <c:v>mar.-24</c:v>
              </c:pt>
              <c:pt idx="3">
                <c:v>abr.-24</c:v>
              </c:pt>
              <c:pt idx="4">
                <c:v>may.-24</c:v>
              </c:pt>
              <c:pt idx="5">
                <c:v>jun.-24</c:v>
              </c:pt>
              <c:pt idx="6">
                <c:v>jul.-24</c:v>
              </c:pt>
              <c:pt idx="7">
                <c:v>ago.-24</c:v>
              </c:pt>
              <c:pt idx="8">
                <c:v>sep.-24</c:v>
              </c:pt>
              <c:pt idx="9">
                <c:v>oct.-24</c:v>
              </c:pt>
              <c:pt idx="10">
                <c:v>nov.-24</c:v>
              </c:pt>
              <c:pt idx="11">
                <c:v>dic.-24</c:v>
              </c:pt>
            </c:strLit>
          </c:cat>
          <c:val>
            <c:numLit>
              <c:formatCode>#,##0.00</c:formatCode>
              <c:ptCount val="12"/>
              <c:pt idx="0">
                <c:v>16.470011249999999</c:v>
              </c:pt>
              <c:pt idx="1">
                <c:v>16.627039249999999</c:v>
              </c:pt>
              <c:pt idx="2">
                <c:v>16.805426000000001</c:v>
              </c:pt>
              <c:pt idx="3">
                <c:v>17.028499499999999</c:v>
              </c:pt>
              <c:pt idx="4">
                <c:v>17.207526000000001</c:v>
              </c:pt>
              <c:pt idx="5">
                <c:v>17.424697250000001</c:v>
              </c:pt>
              <c:pt idx="6">
                <c:v>17.519721499999999</c:v>
              </c:pt>
              <c:pt idx="7">
                <c:v>17.671014499999998</c:v>
              </c:pt>
              <c:pt idx="8">
                <c:v>17.835057750000001</c:v>
              </c:pt>
              <c:pt idx="9">
                <c:v>17.983772500000001</c:v>
              </c:pt>
              <c:pt idx="10">
                <c:v>18.02863125</c:v>
              </c:pt>
              <c:pt idx="11">
                <c:v>18.114515999999998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291F-4088-95B4-9637B831B0F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9357496"/>
        <c:axId val="7124491"/>
      </c:lineChart>
      <c:catAx>
        <c:axId val="5935749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124491"/>
        <c:crosses val="autoZero"/>
        <c:auto val="1"/>
        <c:lblAlgn val="ctr"/>
        <c:lblOffset val="100"/>
        <c:noMultiLvlLbl val="0"/>
      </c:catAx>
      <c:valAx>
        <c:axId val="712449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935749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B28-420E-88B5-076983F82E7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B28-420E-88B5-076983F82E7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B28-420E-88B5-076983F82E7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B28-420E-88B5-076983F82E7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B28-420E-88B5-076983F82E7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B28-420E-88B5-076983F82E7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B28-420E-88B5-076983F82E74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B28-420E-88B5-076983F82E74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B28-420E-88B5-076983F82E74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B28-420E-88B5-076983F82E74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B28-420E-88B5-076983F82E74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ene.-24</c:v>
              </c:pt>
              <c:pt idx="1">
                <c:v>feb.-24</c:v>
              </c:pt>
              <c:pt idx="2">
                <c:v>mar.-24</c:v>
              </c:pt>
              <c:pt idx="3">
                <c:v>abr.-24</c:v>
              </c:pt>
              <c:pt idx="4">
                <c:v>may.-24</c:v>
              </c:pt>
              <c:pt idx="5">
                <c:v>jun.-24</c:v>
              </c:pt>
              <c:pt idx="6">
                <c:v>jul.-24</c:v>
              </c:pt>
              <c:pt idx="7">
                <c:v>ago.-24</c:v>
              </c:pt>
              <c:pt idx="8">
                <c:v>sep.-24</c:v>
              </c:pt>
              <c:pt idx="9">
                <c:v>oct.-24</c:v>
              </c:pt>
              <c:pt idx="10">
                <c:v>nov.-24</c:v>
              </c:pt>
              <c:pt idx="11">
                <c:v>dic.-24</c:v>
              </c:pt>
            </c:strLit>
          </c:cat>
          <c:val>
            <c:numLit>
              <c:formatCode>0.00%</c:formatCode>
              <c:ptCount val="12"/>
              <c:pt idx="0">
                <c:v>-2.5286766731279151E-2</c:v>
              </c:pt>
              <c:pt idx="1">
                <c:v>-2.179310194856782E-2</c:v>
              </c:pt>
              <c:pt idx="2">
                <c:v>-2.4898532588768028E-2</c:v>
              </c:pt>
              <c:pt idx="3">
                <c:v>-1.7630248897024151E-2</c:v>
              </c:pt>
              <c:pt idx="4">
                <c:v>-3.2220527065261011E-3</c:v>
              </c:pt>
              <c:pt idx="5">
                <c:v>3.9270520176074913E-3</c:v>
              </c:pt>
              <c:pt idx="6">
                <c:v>8.5639819410292788E-3</c:v>
              </c:pt>
              <c:pt idx="7">
                <c:v>1.6680513851405891E-2</c:v>
              </c:pt>
              <c:pt idx="8">
                <c:v>1.9436480030422199E-2</c:v>
              </c:pt>
              <c:pt idx="9">
                <c:v>2.4123847745359719E-2</c:v>
              </c:pt>
              <c:pt idx="10">
                <c:v>1.9910877898786618E-2</c:v>
              </c:pt>
              <c:pt idx="11">
                <c:v>2.6827519490817561E-2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3B28-420E-88B5-076983F82E7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3030920"/>
        <c:axId val="25046543"/>
      </c:lineChart>
      <c:catAx>
        <c:axId val="4303092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5046543"/>
        <c:crosses val="autoZero"/>
        <c:auto val="1"/>
        <c:lblAlgn val="ctr"/>
        <c:lblOffset val="100"/>
        <c:noMultiLvlLbl val="0"/>
      </c:catAx>
      <c:valAx>
        <c:axId val="2504654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303092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4C4-4C00-ADC0-063BDC57EF4E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4C4-4C00-ADC0-063BDC57EF4E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4C4-4C00-ADC0-063BDC57EF4E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4C4-4C00-ADC0-063BDC57EF4E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4C4-4C00-ADC0-063BDC57EF4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4C4-4C00-ADC0-063BDC57EF4E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4C4-4C00-ADC0-063BDC57EF4E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4C4-4C00-ADC0-063BDC57EF4E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4C4-4C00-ADC0-063BDC57EF4E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4C4-4C00-ADC0-063BDC57EF4E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4C4-4C00-ADC0-063BDC57EF4E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ene.-24</c:v>
              </c:pt>
              <c:pt idx="1">
                <c:v>feb.-24</c:v>
              </c:pt>
              <c:pt idx="2">
                <c:v>mar.-24</c:v>
              </c:pt>
              <c:pt idx="3">
                <c:v>abr.-24</c:v>
              </c:pt>
              <c:pt idx="4">
                <c:v>may.-24</c:v>
              </c:pt>
              <c:pt idx="5">
                <c:v>jun.-24</c:v>
              </c:pt>
              <c:pt idx="6">
                <c:v>jul.-24</c:v>
              </c:pt>
              <c:pt idx="7">
                <c:v>ago.-24</c:v>
              </c:pt>
              <c:pt idx="8">
                <c:v>sep.-24</c:v>
              </c:pt>
              <c:pt idx="9">
                <c:v>oct.-24</c:v>
              </c:pt>
              <c:pt idx="10">
                <c:v>nov.-24</c:v>
              </c:pt>
              <c:pt idx="11">
                <c:v>dic.-24</c:v>
              </c:pt>
            </c:strLit>
          </c:cat>
          <c:val>
            <c:numLit>
              <c:formatCode>0.00%</c:formatCode>
              <c:ptCount val="12"/>
              <c:pt idx="0">
                <c:v>-3.044109578595498E-2</c:v>
              </c:pt>
              <c:pt idx="1">
                <c:v>-3.5997675989817852E-2</c:v>
              </c:pt>
              <c:pt idx="2">
                <c:v>-3.4187322334544329E-2</c:v>
              </c:pt>
              <c:pt idx="3">
                <c:v>-3.3733731810696797E-2</c:v>
              </c:pt>
              <c:pt idx="4">
                <c:v>-1.379435546670511E-2</c:v>
              </c:pt>
              <c:pt idx="5">
                <c:v>4.2996506953305409E-3</c:v>
              </c:pt>
              <c:pt idx="6">
                <c:v>1.1960831421123849E-2</c:v>
              </c:pt>
              <c:pt idx="7">
                <c:v>2.0469561356830611E-2</c:v>
              </c:pt>
              <c:pt idx="8">
                <c:v>1.6196856369187392E-2</c:v>
              </c:pt>
              <c:pt idx="9">
                <c:v>1.4041958002638249E-2</c:v>
              </c:pt>
              <c:pt idx="10">
                <c:v>1.2913069353869671E-2</c:v>
              </c:pt>
              <c:pt idx="11">
                <c:v>2.312316442574007E-2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B4C4-4C00-ADC0-063BDC57EF4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1991022"/>
        <c:axId val="15587119"/>
      </c:lineChart>
      <c:catAx>
        <c:axId val="2199102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5587119"/>
        <c:crosses val="autoZero"/>
        <c:auto val="1"/>
        <c:lblAlgn val="ctr"/>
        <c:lblOffset val="100"/>
        <c:noMultiLvlLbl val="0"/>
      </c:catAx>
      <c:valAx>
        <c:axId val="15587119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199102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2F5-44BD-ABC4-697A93B17A6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2F5-44BD-ABC4-697A93B17A6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F5-44BD-ABC4-697A93B17A6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2F5-44BD-ABC4-697A93B17A6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2F5-44BD-ABC4-697A93B17A6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2F5-44BD-ABC4-697A93B17A6F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2F5-44BD-ABC4-697A93B17A6F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2F5-44BD-ABC4-697A93B17A6F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2F5-44BD-ABC4-697A93B17A6F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2F5-44BD-ABC4-697A93B17A6F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2F5-44BD-ABC4-697A93B17A6F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ene.-24</c:v>
              </c:pt>
              <c:pt idx="1">
                <c:v>feb.-24</c:v>
              </c:pt>
              <c:pt idx="2">
                <c:v>mar.-24</c:v>
              </c:pt>
              <c:pt idx="3">
                <c:v>abr.-24</c:v>
              </c:pt>
              <c:pt idx="4">
                <c:v>may.-24</c:v>
              </c:pt>
              <c:pt idx="5">
                <c:v>jun.-24</c:v>
              </c:pt>
              <c:pt idx="6">
                <c:v>jul.-24</c:v>
              </c:pt>
              <c:pt idx="7">
                <c:v>ago.-24</c:v>
              </c:pt>
              <c:pt idx="8">
                <c:v>sep.-24</c:v>
              </c:pt>
              <c:pt idx="9">
                <c:v>oct.-24</c:v>
              </c:pt>
              <c:pt idx="10">
                <c:v>nov.-24</c:v>
              </c:pt>
              <c:pt idx="11">
                <c:v>dic.-24</c:v>
              </c:pt>
            </c:strLit>
          </c:cat>
          <c:val>
            <c:numLit>
              <c:formatCode>0.00%</c:formatCode>
              <c:ptCount val="12"/>
              <c:pt idx="0">
                <c:v>-4.2729535164254519E-2</c:v>
              </c:pt>
              <c:pt idx="1">
                <c:v>-4.9186624338629761E-2</c:v>
              </c:pt>
              <c:pt idx="2">
                <c:v>-8.1943314930877975E-2</c:v>
              </c:pt>
              <c:pt idx="3">
                <c:v>-8.7405368334245503E-2</c:v>
              </c:pt>
              <c:pt idx="4">
                <c:v>-7.7704113118259657E-2</c:v>
              </c:pt>
              <c:pt idx="5">
                <c:v>-0.1006981510893291</c:v>
              </c:pt>
              <c:pt idx="6">
                <c:v>-0.10458177989183511</c:v>
              </c:pt>
              <c:pt idx="7">
                <c:v>-0.101762115339363</c:v>
              </c:pt>
              <c:pt idx="8">
                <c:v>-9.7440102674671847E-2</c:v>
              </c:pt>
              <c:pt idx="9">
                <c:v>-8.3641091620485455E-2</c:v>
              </c:pt>
              <c:pt idx="10">
                <c:v>-7.563231262373532E-2</c:v>
              </c:pt>
              <c:pt idx="11">
                <c:v>-6.3704488250808683E-2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22F5-44BD-ABC4-697A93B17A6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790215"/>
        <c:axId val="53084549"/>
      </c:lineChart>
      <c:catAx>
        <c:axId val="679021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3084549"/>
        <c:crosses val="autoZero"/>
        <c:auto val="1"/>
        <c:lblAlgn val="ctr"/>
        <c:lblOffset val="100"/>
        <c:noMultiLvlLbl val="0"/>
      </c:catAx>
      <c:valAx>
        <c:axId val="53084549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79021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01B-4232-8995-F2D5FA10F2C7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1B-4232-8995-F2D5FA10F2C7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01B-4232-8995-F2D5FA10F2C7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01B-4232-8995-F2D5FA10F2C7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01B-4232-8995-F2D5FA10F2C7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1B-4232-8995-F2D5FA10F2C7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01B-4232-8995-F2D5FA10F2C7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01B-4232-8995-F2D5FA10F2C7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01B-4232-8995-F2D5FA10F2C7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01B-4232-8995-F2D5FA10F2C7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01B-4232-8995-F2D5FA10F2C7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ene.-24</c:v>
              </c:pt>
              <c:pt idx="1">
                <c:v>feb.-24</c:v>
              </c:pt>
              <c:pt idx="2">
                <c:v>mar.-24</c:v>
              </c:pt>
              <c:pt idx="3">
                <c:v>abr.-24</c:v>
              </c:pt>
              <c:pt idx="4">
                <c:v>may.-24</c:v>
              </c:pt>
              <c:pt idx="5">
                <c:v>jun.-24</c:v>
              </c:pt>
              <c:pt idx="6">
                <c:v>jul.-24</c:v>
              </c:pt>
              <c:pt idx="7">
                <c:v>ago.-24</c:v>
              </c:pt>
              <c:pt idx="8">
                <c:v>sep.-24</c:v>
              </c:pt>
              <c:pt idx="9">
                <c:v>oct.-24</c:v>
              </c:pt>
              <c:pt idx="10">
                <c:v>nov.-24</c:v>
              </c:pt>
              <c:pt idx="11">
                <c:v>dic.-24</c:v>
              </c:pt>
            </c:strLit>
          </c:cat>
          <c:val>
            <c:numLit>
              <c:formatCode>0.00%</c:formatCode>
              <c:ptCount val="12"/>
              <c:pt idx="0">
                <c:v>-1.6919208675644209E-2</c:v>
              </c:pt>
              <c:pt idx="1">
                <c:v>-5.1188140683694839E-3</c:v>
              </c:pt>
              <c:pt idx="2">
                <c:v>-1.338715827656744E-4</c:v>
              </c:pt>
              <c:pt idx="3">
                <c:v>1.54325183774951E-2</c:v>
              </c:pt>
              <c:pt idx="4">
                <c:v>2.8521557473617652E-2</c:v>
              </c:pt>
              <c:pt idx="5">
                <c:v>3.9958977128407368E-2</c:v>
              </c:pt>
              <c:pt idx="6">
                <c:v>4.6061714459444923E-2</c:v>
              </c:pt>
              <c:pt idx="7">
                <c:v>5.6555574826802839E-2</c:v>
              </c:pt>
              <c:pt idx="8">
                <c:v>6.30045083119989E-2</c:v>
              </c:pt>
              <c:pt idx="9">
                <c:v>6.8185099026440044E-2</c:v>
              </c:pt>
              <c:pt idx="10">
                <c:v>5.7413583872055772E-2</c:v>
              </c:pt>
              <c:pt idx="11">
                <c:v>6.148028869873215E-2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601B-4232-8995-F2D5FA10F2C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9858938"/>
        <c:axId val="17436894"/>
      </c:lineChart>
      <c:catAx>
        <c:axId val="2985893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7436894"/>
        <c:crosses val="autoZero"/>
        <c:auto val="1"/>
        <c:lblAlgn val="ctr"/>
        <c:lblOffset val="100"/>
        <c:noMultiLvlLbl val="0"/>
      </c:catAx>
      <c:valAx>
        <c:axId val="1743689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985893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35C-41DB-B6F3-283FB7BC7E50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35C-41DB-B6F3-283FB7BC7E50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35C-41DB-B6F3-283FB7BC7E50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35C-41DB-B6F3-283FB7BC7E50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35C-41DB-B6F3-283FB7BC7E50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35C-41DB-B6F3-283FB7BC7E50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35C-41DB-B6F3-283FB7BC7E50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35C-41DB-B6F3-283FB7BC7E50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35C-41DB-B6F3-283FB7BC7E50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35C-41DB-B6F3-283FB7BC7E50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35C-41DB-B6F3-283FB7BC7E50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ene.-24</c:v>
              </c:pt>
              <c:pt idx="1">
                <c:v>feb.-24</c:v>
              </c:pt>
              <c:pt idx="2">
                <c:v>mar.-24</c:v>
              </c:pt>
              <c:pt idx="3">
                <c:v>abr.-24</c:v>
              </c:pt>
              <c:pt idx="4">
                <c:v>may.-24</c:v>
              </c:pt>
              <c:pt idx="5">
                <c:v>jun.-24</c:v>
              </c:pt>
              <c:pt idx="6">
                <c:v>jul.-24</c:v>
              </c:pt>
              <c:pt idx="7">
                <c:v>ago.-24</c:v>
              </c:pt>
              <c:pt idx="8">
                <c:v>sep.-24</c:v>
              </c:pt>
              <c:pt idx="9">
                <c:v>oct.-24</c:v>
              </c:pt>
              <c:pt idx="10">
                <c:v>nov.-24</c:v>
              </c:pt>
              <c:pt idx="11">
                <c:v>dic.-24</c:v>
              </c:pt>
            </c:strLit>
          </c:cat>
          <c:val>
            <c:numLit>
              <c:formatCode>0.00%</c:formatCode>
              <c:ptCount val="12"/>
              <c:pt idx="0">
                <c:v>-3.1388255377407623E-2</c:v>
              </c:pt>
              <c:pt idx="1">
                <c:v>-1.561778520883274E-2</c:v>
              </c:pt>
              <c:pt idx="2">
                <c:v>-2.8059926414092328E-3</c:v>
              </c:pt>
              <c:pt idx="3">
                <c:v>1.6513631856727731E-2</c:v>
              </c:pt>
              <c:pt idx="4">
                <c:v>3.3184078221459253E-2</c:v>
              </c:pt>
              <c:pt idx="5">
                <c:v>5.1200762905047492E-2</c:v>
              </c:pt>
              <c:pt idx="6">
                <c:v>6.0687335839580803E-2</c:v>
              </c:pt>
              <c:pt idx="7">
                <c:v>7.7001575769432978E-2</c:v>
              </c:pt>
              <c:pt idx="8">
                <c:v>8.6114635016546121E-2</c:v>
              </c:pt>
              <c:pt idx="9">
                <c:v>9.1967158560780637E-2</c:v>
              </c:pt>
              <c:pt idx="10">
                <c:v>7.9163992565365007E-2</c:v>
              </c:pt>
              <c:pt idx="11">
                <c:v>8.036101180720466E-2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935C-41DB-B6F3-283FB7BC7E5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7436485"/>
        <c:axId val="432126"/>
      </c:lineChart>
      <c:catAx>
        <c:axId val="1743648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32126"/>
        <c:crosses val="autoZero"/>
        <c:auto val="1"/>
        <c:lblAlgn val="ctr"/>
        <c:lblOffset val="100"/>
        <c:noMultiLvlLbl val="0"/>
      </c:catAx>
      <c:valAx>
        <c:axId val="43212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743648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9D3-495C-ADF0-67FF1E94CC9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9D3-495C-ADF0-67FF1E94CC9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9D3-495C-ADF0-67FF1E94CC9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9D3-495C-ADF0-67FF1E94CC9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9D3-495C-ADF0-67FF1E94CC9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9D3-495C-ADF0-67FF1E94CC9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9D3-495C-ADF0-67FF1E94CC9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9D3-495C-ADF0-67FF1E94CC9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9D3-495C-ADF0-67FF1E94CC9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9D3-495C-ADF0-67FF1E94CC9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9D3-495C-ADF0-67FF1E94CC9C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ene.-24</c:v>
              </c:pt>
              <c:pt idx="1">
                <c:v>feb.-24</c:v>
              </c:pt>
              <c:pt idx="2">
                <c:v>mar.-24</c:v>
              </c:pt>
              <c:pt idx="3">
                <c:v>abr.-24</c:v>
              </c:pt>
              <c:pt idx="4">
                <c:v>may.-24</c:v>
              </c:pt>
              <c:pt idx="5">
                <c:v>jun.-24</c:v>
              </c:pt>
              <c:pt idx="6">
                <c:v>jul.-24</c:v>
              </c:pt>
              <c:pt idx="7">
                <c:v>ago.-24</c:v>
              </c:pt>
              <c:pt idx="8">
                <c:v>sep.-24</c:v>
              </c:pt>
              <c:pt idx="9">
                <c:v>oct.-24</c:v>
              </c:pt>
              <c:pt idx="10">
                <c:v>nov.-24</c:v>
              </c:pt>
              <c:pt idx="11">
                <c:v>dic.-24</c:v>
              </c:pt>
            </c:strLit>
          </c:cat>
          <c:val>
            <c:numLit>
              <c:formatCode>0.00%</c:formatCode>
              <c:ptCount val="12"/>
              <c:pt idx="0">
                <c:v>-2.9798265036607121E-2</c:v>
              </c:pt>
              <c:pt idx="1">
                <c:v>-1.2994024389532651E-2</c:v>
              </c:pt>
              <c:pt idx="2">
                <c:v>-1.556148625873382E-3</c:v>
              </c:pt>
              <c:pt idx="3">
                <c:v>2.017538647752198E-2</c:v>
              </c:pt>
              <c:pt idx="4">
                <c:v>3.9134676738341888E-2</c:v>
              </c:pt>
              <c:pt idx="5">
                <c:v>5.809234355479935E-2</c:v>
              </c:pt>
              <c:pt idx="6">
                <c:v>7.0096071661906081E-2</c:v>
              </c:pt>
              <c:pt idx="7">
                <c:v>8.7383509498937278E-2</c:v>
              </c:pt>
              <c:pt idx="8">
                <c:v>0.101868731809726</c:v>
              </c:pt>
              <c:pt idx="9">
                <c:v>0.1110240023666396</c:v>
              </c:pt>
              <c:pt idx="10">
                <c:v>0.10349616636036151</c:v>
              </c:pt>
              <c:pt idx="11">
                <c:v>0.10625494724903869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09D3-495C-ADF0-67FF1E94CC9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9535674"/>
        <c:axId val="56150541"/>
      </c:lineChart>
      <c:catAx>
        <c:axId val="4953567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6150541"/>
        <c:crosses val="autoZero"/>
        <c:auto val="1"/>
        <c:lblAlgn val="ctr"/>
        <c:lblOffset val="100"/>
        <c:noMultiLvlLbl val="0"/>
      </c:catAx>
      <c:valAx>
        <c:axId val="5615054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953567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6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7.xml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image" Target="../media/image9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image" Target="../media/image9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image" Target="../media/image9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1.xml"/><Relationship Id="rId1" Type="http://schemas.openxmlformats.org/officeDocument/2006/relationships/image" Target="../media/image9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image" Target="../media/image9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3.xml"/><Relationship Id="rId1" Type="http://schemas.openxmlformats.org/officeDocument/2006/relationships/image" Target="../media/image9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image" Target="../media/image9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7" Type="http://schemas.openxmlformats.org/officeDocument/2006/relationships/chart" Target="../charts/chart40.xml"/><Relationship Id="rId2" Type="http://schemas.openxmlformats.org/officeDocument/2006/relationships/chart" Target="../charts/chart35.xml"/><Relationship Id="rId1" Type="http://schemas.openxmlformats.org/officeDocument/2006/relationships/image" Target="../media/image11.png"/><Relationship Id="rId6" Type="http://schemas.openxmlformats.org/officeDocument/2006/relationships/chart" Target="../charts/chart39.xml"/><Relationship Id="rId5" Type="http://schemas.openxmlformats.org/officeDocument/2006/relationships/chart" Target="../charts/chart38.xml"/><Relationship Id="rId4" Type="http://schemas.openxmlformats.org/officeDocument/2006/relationships/chart" Target="../charts/chart37.xml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7" Type="http://schemas.openxmlformats.org/officeDocument/2006/relationships/chart" Target="../charts/chart46.xml"/><Relationship Id="rId2" Type="http://schemas.openxmlformats.org/officeDocument/2006/relationships/chart" Target="../charts/chart41.xml"/><Relationship Id="rId1" Type="http://schemas.openxmlformats.org/officeDocument/2006/relationships/image" Target="../media/image12.png"/><Relationship Id="rId6" Type="http://schemas.openxmlformats.org/officeDocument/2006/relationships/chart" Target="../charts/chart45.xml"/><Relationship Id="rId5" Type="http://schemas.openxmlformats.org/officeDocument/2006/relationships/chart" Target="../charts/chart44.xml"/><Relationship Id="rId4" Type="http://schemas.openxmlformats.org/officeDocument/2006/relationships/chart" Target="../charts/chart43.xml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7" Type="http://schemas.openxmlformats.org/officeDocument/2006/relationships/chart" Target="../charts/chart52.xml"/><Relationship Id="rId2" Type="http://schemas.openxmlformats.org/officeDocument/2006/relationships/chart" Target="../charts/chart47.xml"/><Relationship Id="rId1" Type="http://schemas.openxmlformats.org/officeDocument/2006/relationships/image" Target="../media/image13.png"/><Relationship Id="rId6" Type="http://schemas.openxmlformats.org/officeDocument/2006/relationships/chart" Target="../charts/chart51.xml"/><Relationship Id="rId5" Type="http://schemas.openxmlformats.org/officeDocument/2006/relationships/chart" Target="../charts/chart50.xml"/><Relationship Id="rId4" Type="http://schemas.openxmlformats.org/officeDocument/2006/relationships/chart" Target="../charts/chart49.xml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4.xml"/><Relationship Id="rId7" Type="http://schemas.openxmlformats.org/officeDocument/2006/relationships/chart" Target="../charts/chart58.xml"/><Relationship Id="rId2" Type="http://schemas.openxmlformats.org/officeDocument/2006/relationships/chart" Target="../charts/chart53.xml"/><Relationship Id="rId1" Type="http://schemas.openxmlformats.org/officeDocument/2006/relationships/image" Target="../media/image13.png"/><Relationship Id="rId6" Type="http://schemas.openxmlformats.org/officeDocument/2006/relationships/chart" Target="../charts/chart57.xml"/><Relationship Id="rId5" Type="http://schemas.openxmlformats.org/officeDocument/2006/relationships/chart" Target="../charts/chart56.xml"/><Relationship Id="rId4" Type="http://schemas.openxmlformats.org/officeDocument/2006/relationships/chart" Target="../charts/chart5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800100"/>
          <a:ext cx="4972050" cy="4381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782050"/>
          <a:ext cx="4953000" cy="2857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686752</xdr:colOff>
      <xdr:row>3</xdr:row>
      <xdr:rowOff>140813</xdr:rowOff>
    </xdr:from>
    <xdr:to>
      <xdr:col>11</xdr:col>
      <xdr:colOff>2430</xdr:colOff>
      <xdr:row>6</xdr:row>
      <xdr:rowOff>138649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219575" cy="571500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8667750" y="0"/>
          <a:ext cx="0" cy="941070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9525" y="1943100"/>
          <a:ext cx="12934950" cy="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0" y="8458200"/>
          <a:ext cx="12944475" cy="1905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26</xdr:row>
      <xdr:rowOff>138260</xdr:rowOff>
    </xdr:to>
    <xdr:sp macro="" textlink="">
      <xdr:nvSpPr>
        <xdr:cNvPr id="10" name="CuadroText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4552950"/>
          <a:ext cx="9982200" cy="53340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DEL TRÁFICO PORTUARIO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</xdr:colOff>
      <xdr:row>0</xdr:row>
      <xdr:rowOff>7620</xdr:rowOff>
    </xdr:from>
    <xdr:to>
      <xdr:col>8</xdr:col>
      <xdr:colOff>777240</xdr:colOff>
      <xdr:row>2</xdr:row>
      <xdr:rowOff>98880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0" y="9525"/>
          <a:ext cx="3705225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878885</xdr:colOff>
      <xdr:row>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550" y="0"/>
          <a:ext cx="3371850" cy="514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314324</xdr:colOff>
      <xdr:row>0</xdr:row>
      <xdr:rowOff>0</xdr:rowOff>
    </xdr:from>
    <xdr:to>
      <xdr:col>13</xdr:col>
      <xdr:colOff>362849</xdr:colOff>
      <xdr:row>2</xdr:row>
      <xdr:rowOff>78076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8700" y="0"/>
          <a:ext cx="3657600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114299</xdr:colOff>
      <xdr:row>0</xdr:row>
      <xdr:rowOff>0</xdr:rowOff>
    </xdr:from>
    <xdr:to>
      <xdr:col>13</xdr:col>
      <xdr:colOff>751259</xdr:colOff>
      <xdr:row>2</xdr:row>
      <xdr:rowOff>84268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753109</xdr:colOff>
      <xdr:row>33</xdr:row>
      <xdr:rowOff>146685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117812</xdr:colOff>
      <xdr:row>0</xdr:row>
      <xdr:rowOff>848</xdr:rowOff>
    </xdr:from>
    <xdr:to>
      <xdr:col>13</xdr:col>
      <xdr:colOff>755361</xdr:colOff>
      <xdr:row>2</xdr:row>
      <xdr:rowOff>82792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751204</xdr:colOff>
      <xdr:row>33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113661</xdr:colOff>
      <xdr:row>0</xdr:row>
      <xdr:rowOff>1</xdr:rowOff>
    </xdr:from>
    <xdr:to>
      <xdr:col>13</xdr:col>
      <xdr:colOff>750621</xdr:colOff>
      <xdr:row>2</xdr:row>
      <xdr:rowOff>81864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749299</xdr:colOff>
      <xdr:row>33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140970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139065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2" name="Imagen 1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8411F7C2-CDE4-4804-A769-09C86559AB1B}"/>
            </a:ext>
          </a:extLst>
        </xdr:cNvPr>
        <xdr:cNvSpPr txBox="1"/>
      </xdr:nvSpPr>
      <xdr:spPr>
        <a:xfrm>
          <a:off x="16193" y="802007"/>
          <a:ext cx="4973334" cy="44084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3" name="CuadroTexto 10">
          <a:extLst>
            <a:ext uri="{FF2B5EF4-FFF2-40B4-BE49-F238E27FC236}">
              <a16:creationId xmlns:a16="http://schemas.microsoft.com/office/drawing/2014/main" id="{E7BDF881-B54C-4966-BB32-0C06B1A4993D}"/>
            </a:ext>
          </a:extLst>
        </xdr:cNvPr>
        <xdr:cNvSpPr txBox="1"/>
      </xdr:nvSpPr>
      <xdr:spPr>
        <a:xfrm>
          <a:off x="0" y="8844439"/>
          <a:ext cx="4954285" cy="28517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oneCellAnchor>
    <xdr:from>
      <xdr:col>6</xdr:col>
      <xdr:colOff>685800</xdr:colOff>
      <xdr:row>3</xdr:row>
      <xdr:rowOff>142875</xdr:rowOff>
    </xdr:from>
    <xdr:ext cx="4333875" cy="571500"/>
    <xdr:pic>
      <xdr:nvPicPr>
        <xdr:cNvPr id="4" name="Imagen 3">
          <a:extLst>
            <a:ext uri="{FF2B5EF4-FFF2-40B4-BE49-F238E27FC236}">
              <a16:creationId xmlns:a16="http://schemas.microsoft.com/office/drawing/2014/main" id="{D123E0BF-8289-421D-A7A4-AF274F6A5286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333875" cy="571500"/>
        </a:xfrm>
        <a:prstGeom prst="rect">
          <a:avLst/>
        </a:prstGeom>
      </xdr:spPr>
    </xdr:pic>
    <xdr:clientData/>
  </xdr:one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467CAD06-0837-42F3-AF5C-B6E486465C64}"/>
            </a:ext>
          </a:extLst>
        </xdr:cNvPr>
        <xdr:cNvCxnSpPr/>
      </xdr:nvCxnSpPr>
      <xdr:spPr>
        <a:xfrm flipH="1">
          <a:off x="8672164" y="0"/>
          <a:ext cx="2253" cy="9477375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989D9BB6-6B5B-4247-B644-8B82BF2D1912}"/>
            </a:ext>
          </a:extLst>
        </xdr:cNvPr>
        <xdr:cNvCxnSpPr/>
      </xdr:nvCxnSpPr>
      <xdr:spPr>
        <a:xfrm flipH="1" flipV="1">
          <a:off x="11907" y="1944528"/>
          <a:ext cx="12934473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E9527C0C-552F-4FD7-9A8F-9B9A704086FD}"/>
            </a:ext>
          </a:extLst>
        </xdr:cNvPr>
        <xdr:cNvCxnSpPr/>
      </xdr:nvCxnSpPr>
      <xdr:spPr>
        <a:xfrm flipH="1">
          <a:off x="0" y="8524875"/>
          <a:ext cx="12944475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27</xdr:row>
      <xdr:rowOff>5399</xdr:rowOff>
    </xdr:to>
    <xdr:sp macro="" textlink="">
      <xdr:nvSpPr>
        <xdr:cNvPr id="8" name="CuadroTexto 8">
          <a:extLst>
            <a:ext uri="{FF2B5EF4-FFF2-40B4-BE49-F238E27FC236}">
              <a16:creationId xmlns:a16="http://schemas.microsoft.com/office/drawing/2014/main" id="{DE89CB30-9175-41D9-A56E-ED1C292397BA}"/>
            </a:ext>
          </a:extLst>
        </xdr:cNvPr>
        <xdr:cNvSpPr txBox="1"/>
      </xdr:nvSpPr>
      <xdr:spPr>
        <a:xfrm>
          <a:off x="0" y="4556288"/>
          <a:ext cx="9980082" cy="59261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 IMPORT-EXPORT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76201</xdr:colOff>
      <xdr:row>0</xdr:row>
      <xdr:rowOff>6132</xdr:rowOff>
    </xdr:from>
    <xdr:to>
      <xdr:col>13</xdr:col>
      <xdr:colOff>701040</xdr:colOff>
      <xdr:row>2</xdr:row>
      <xdr:rowOff>93372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EEDEF11-5FD4-41A9-A322-CD41BE1348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1" y="6132"/>
          <a:ext cx="3672839" cy="515865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CA39DDB-6BD3-4133-877E-3FA6DC99CC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77015</xdr:colOff>
      <xdr:row>0</xdr:row>
      <xdr:rowOff>0</xdr:rowOff>
    </xdr:from>
    <xdr:to>
      <xdr:col>13</xdr:col>
      <xdr:colOff>703175</xdr:colOff>
      <xdr:row>2</xdr:row>
      <xdr:rowOff>88149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962370B-3EED-4D9F-9E88-60433F92B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2715" y="0"/>
          <a:ext cx="3674160" cy="516774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5D74FF3-D581-4F71-9CB1-8E2E8DACDF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F44CDB4-506B-4044-8101-0A171118E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734059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AB6FE72-C16D-4685-9138-4A55BC7007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3843</xdr:rowOff>
    </xdr:from>
    <xdr:to>
      <xdr:col>13</xdr:col>
      <xdr:colOff>703296</xdr:colOff>
      <xdr:row>2</xdr:row>
      <xdr:rowOff>92123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D3AFC07-9EA2-40D5-B5AF-7198D90B3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3843"/>
          <a:ext cx="3675096" cy="516905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735964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C9511FF-32E0-46CF-ABF1-1A4A6BA45C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E17D06-EB94-40EB-8614-89C239455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086D47F-90C1-4A8E-BF41-46EFBE3817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ACDD76-1C1E-4FAA-925A-F927501E0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743584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BD27DBB-DEC1-43C7-BF6E-C0C2ADC68B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355133F-714C-41CD-B72A-76402B025B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A4CBBA3-AA90-43CD-9E79-411560C029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05F6ABB-9FE4-4685-9FD6-8061F7A968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73CDA81-0F15-43B6-A785-5ED9176B2F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2124C7F3-8E29-414D-B12A-0B0F546D8579}"/>
            </a:ext>
          </a:extLst>
        </xdr:cNvPr>
        <xdr:cNvSpPr txBox="1"/>
      </xdr:nvSpPr>
      <xdr:spPr>
        <a:xfrm>
          <a:off x="16193" y="802007"/>
          <a:ext cx="4973334" cy="44084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24</xdr:row>
      <xdr:rowOff>157164</xdr:rowOff>
    </xdr:from>
    <xdr:to>
      <xdr:col>6</xdr:col>
      <xdr:colOff>403436</xdr:colOff>
      <xdr:row>27</xdr:row>
      <xdr:rowOff>123176</xdr:rowOff>
    </xdr:to>
    <xdr:sp macro="" textlink="">
      <xdr:nvSpPr>
        <xdr:cNvPr id="3" name="CuadroTexto 8">
          <a:extLst>
            <a:ext uri="{FF2B5EF4-FFF2-40B4-BE49-F238E27FC236}">
              <a16:creationId xmlns:a16="http://schemas.microsoft.com/office/drawing/2014/main" id="{D1160E05-D384-4464-8E2D-AF4F1B247CBA}"/>
            </a:ext>
          </a:extLst>
        </xdr:cNvPr>
        <xdr:cNvSpPr txBox="1"/>
      </xdr:nvSpPr>
      <xdr:spPr>
        <a:xfrm>
          <a:off x="0" y="4729164"/>
          <a:ext cx="8442536" cy="53751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80000"/>
            </a:lnSpc>
          </a:pPr>
          <a:r>
            <a:rPr lang="es-ES" sz="3600" spc="-150">
              <a:solidFill>
                <a:srgbClr val="0A0943"/>
              </a:solidFill>
              <a:latin typeface="Archivo" pitchFamily="2" charset="77"/>
              <a:cs typeface="Archivo" pitchFamily="2" charset="77"/>
            </a:rPr>
            <a:t>GRÁFICOS DEL TRÁFICO PORTUARIO</a:t>
          </a: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182B08A3-2686-400A-AAFB-3E681C9BFFB5}"/>
            </a:ext>
          </a:extLst>
        </xdr:cNvPr>
        <xdr:cNvSpPr txBox="1"/>
      </xdr:nvSpPr>
      <xdr:spPr>
        <a:xfrm>
          <a:off x="0" y="8844439"/>
          <a:ext cx="4954285" cy="28517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698490</xdr:colOff>
      <xdr:row>3</xdr:row>
      <xdr:rowOff>137159</xdr:rowOff>
    </xdr:from>
    <xdr:to>
      <xdr:col>11</xdr:col>
      <xdr:colOff>0</xdr:colOff>
      <xdr:row>6</xdr:row>
      <xdr:rowOff>172784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F298653-79E7-44FE-9EC3-B45B39B902C7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37590" y="708659"/>
          <a:ext cx="4206885" cy="60712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A5D5F440-C316-46C6-8AF0-306326DA5541}"/>
            </a:ext>
          </a:extLst>
        </xdr:cNvPr>
        <xdr:cNvCxnSpPr/>
      </xdr:nvCxnSpPr>
      <xdr:spPr>
        <a:xfrm flipH="1">
          <a:off x="8672164" y="0"/>
          <a:ext cx="2253" cy="9477375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25214E5F-618B-447E-A426-EEB00612049C}"/>
            </a:ext>
          </a:extLst>
        </xdr:cNvPr>
        <xdr:cNvCxnSpPr/>
      </xdr:nvCxnSpPr>
      <xdr:spPr>
        <a:xfrm flipH="1" flipV="1">
          <a:off x="11907" y="1944528"/>
          <a:ext cx="12934473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787BBCA7-F07E-47BF-871D-474692178169}"/>
            </a:ext>
          </a:extLst>
        </xdr:cNvPr>
        <xdr:cNvCxnSpPr/>
      </xdr:nvCxnSpPr>
      <xdr:spPr>
        <a:xfrm flipH="1">
          <a:off x="0" y="8524875"/>
          <a:ext cx="12944475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119744</xdr:colOff>
      <xdr:row>0</xdr:row>
      <xdr:rowOff>10886</xdr:rowOff>
    </xdr:from>
    <xdr:to>
      <xdr:col>23</xdr:col>
      <xdr:colOff>766134</xdr:colOff>
      <xdr:row>3</xdr:row>
      <xdr:rowOff>41540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EDACA02-983D-4BB8-94EA-6E4A5E2DB8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6394" y="10886"/>
          <a:ext cx="5523190" cy="745029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F04A95D-C122-4EF8-9453-5A731C12E3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92B25FF7-6CD7-4F86-99CA-F48DFDADE8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3970C601-9D28-4B9B-B415-6F21E8FB10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FF8B0D92-6426-4C5E-AAA2-CC29EE74E2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85F46E9C-5A90-462D-8FBC-259F6DFED4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517CA1DF-41C3-420D-A0AF-D07CCF9099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31567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C387D9C-EE6E-4E49-B9FB-45D6A94E0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4198" y="0"/>
          <a:ext cx="5518843" cy="74594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4185561-8E4E-4771-A262-429C79ECD4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B10B269D-81F8-4E62-9262-0E9EA78027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53499175-A804-41EF-895E-71E3D57F7D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37F9BA3A-04D2-469A-A046-FBDD01101B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90F4CF47-AA20-4DA0-9FBD-A096EFE699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6AD7D6A6-2F7C-4751-8831-FC2E20EC87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116758</xdr:colOff>
      <xdr:row>0</xdr:row>
      <xdr:rowOff>0</xdr:rowOff>
    </xdr:from>
    <xdr:to>
      <xdr:col>23</xdr:col>
      <xdr:colOff>758801</xdr:colOff>
      <xdr:row>3</xdr:row>
      <xdr:rowOff>31567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C86133-40E5-4639-8F95-C6E92F4A9B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3408" y="0"/>
          <a:ext cx="5518843" cy="74594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9A4B950-243E-49BE-9405-7352ABEBC6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4FCED58-F1E7-432E-814C-4988CA2B1F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FF8D8149-2337-475E-B2B2-16BE383870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EB0ED28C-3BE1-4F05-A30E-C23A15FE03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7308C43F-F79D-4B68-AFEB-06F07A5FC3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6A1E9413-3AA9-4206-B34A-E35F41C4FA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411480</xdr:colOff>
      <xdr:row>6</xdr:row>
      <xdr:rowOff>106680</xdr:rowOff>
    </xdr:from>
    <xdr:to>
      <xdr:col>9</xdr:col>
      <xdr:colOff>205740</xdr:colOff>
      <xdr:row>31</xdr:row>
      <xdr:rowOff>55245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D9A9B6C5-B63E-4E75-BD7A-2C2BB68DE359}"/>
            </a:ext>
          </a:extLst>
        </xdr:cNvPr>
        <xdr:cNvSpPr>
          <a:spLocks noChangeAspect="1" noChangeArrowheads="1"/>
        </xdr:cNvSpPr>
      </xdr:nvSpPr>
      <xdr:spPr bwMode="auto">
        <a:xfrm>
          <a:off x="659130" y="1392555"/>
          <a:ext cx="5442585" cy="4711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31567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5E59FA9-A329-40E6-9EB1-DE2BC5414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4198" y="0"/>
          <a:ext cx="5518843" cy="74594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94078253-154F-4F49-AE61-EC0249C1EF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CB8AED65-EAD0-4BE5-B76A-48A71FE2E1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580C9197-2B90-439C-99A2-0ACC73978E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9CA98F0-DADE-40E4-9BCB-6939B29642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67E5A092-5EE9-4E3B-B8E3-E90CA8A305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4D6515C4-31AC-4BDB-96B1-BF4E7CD5F0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48EA6-9F5A-4C98-AA2B-15D4C312C38B}">
  <sheetPr codeName="Hoja1">
    <pageSetUpPr fitToPage="1"/>
  </sheetPr>
  <dimension ref="A1:K51"/>
  <sheetViews>
    <sheetView tabSelected="1" zoomScale="80" zoomScaleNormal="80" workbookViewId="0"/>
  </sheetViews>
  <sheetFormatPr baseColWidth="10" defaultColWidth="11.42578125" defaultRowHeight="15" x14ac:dyDescent="0.25"/>
  <cols>
    <col min="1" max="1" width="32.85546875" customWidth="1"/>
    <col min="2" max="2" width="18.7109375" customWidth="1"/>
    <col min="3" max="3" width="22.5703125" customWidth="1"/>
    <col min="4" max="5" width="15.42578125" customWidth="1"/>
    <col min="6" max="6" width="15.5703125" customWidth="1"/>
    <col min="7" max="10" width="15.42578125" customWidth="1"/>
    <col min="11" max="11" width="11.85546875" customWidth="1"/>
  </cols>
  <sheetData>
    <row r="1" spans="1:11" x14ac:dyDescent="0.25">
      <c r="A1" s="15"/>
      <c r="B1" s="16"/>
      <c r="C1" s="16"/>
      <c r="D1" s="17"/>
      <c r="E1" s="18"/>
      <c r="F1" s="17"/>
      <c r="H1" s="19"/>
      <c r="J1" s="19"/>
      <c r="K1" s="19"/>
    </row>
    <row r="2" spans="1:11" x14ac:dyDescent="0.25">
      <c r="A2" s="20"/>
      <c r="B2" s="17"/>
      <c r="C2" s="21"/>
      <c r="D2" s="17"/>
      <c r="E2" s="20"/>
      <c r="F2" s="17"/>
      <c r="G2" s="22"/>
      <c r="H2" s="17"/>
      <c r="I2" s="22"/>
      <c r="J2" s="17"/>
      <c r="K2" s="17"/>
    </row>
    <row r="3" spans="1:11" x14ac:dyDescent="0.25">
      <c r="A3" s="20"/>
      <c r="B3" s="16"/>
      <c r="C3" s="21"/>
      <c r="D3" s="17"/>
      <c r="E3" s="22"/>
      <c r="F3" s="17"/>
      <c r="G3" s="22"/>
      <c r="H3" s="17"/>
      <c r="I3" s="22"/>
      <c r="J3" s="17"/>
      <c r="K3" s="17"/>
    </row>
    <row r="4" spans="1:11" x14ac:dyDescent="0.25">
      <c r="A4" s="20"/>
      <c r="B4" s="17"/>
      <c r="C4" s="21"/>
      <c r="D4" s="19"/>
      <c r="E4" s="23"/>
      <c r="F4" s="17"/>
      <c r="G4" s="23"/>
      <c r="H4" s="19"/>
      <c r="I4" s="23"/>
      <c r="J4" s="19"/>
      <c r="K4" s="19"/>
    </row>
    <row r="5" spans="1:11" x14ac:dyDescent="0.25">
      <c r="A5" s="20"/>
      <c r="B5" s="17"/>
      <c r="C5" s="24"/>
      <c r="D5" s="17"/>
      <c r="E5" s="22"/>
      <c r="F5" s="17"/>
      <c r="G5" s="22"/>
      <c r="H5" s="17"/>
      <c r="I5" s="22"/>
      <c r="J5" s="17"/>
      <c r="K5" s="17"/>
    </row>
    <row r="6" spans="1:11" x14ac:dyDescent="0.25">
      <c r="A6" s="20"/>
      <c r="B6" s="17"/>
      <c r="C6" s="6"/>
      <c r="D6" s="17"/>
      <c r="E6" s="22"/>
      <c r="F6" s="17"/>
      <c r="G6" s="22"/>
      <c r="H6" s="17"/>
      <c r="I6" s="22"/>
      <c r="J6" s="17"/>
      <c r="K6" s="17"/>
    </row>
    <row r="7" spans="1:11" x14ac:dyDescent="0.25">
      <c r="A7" s="20"/>
      <c r="B7" s="17"/>
      <c r="C7" s="21"/>
      <c r="D7" s="17"/>
      <c r="E7" s="21"/>
      <c r="F7" s="17"/>
      <c r="G7" s="22"/>
      <c r="H7" s="17"/>
      <c r="I7" s="22"/>
      <c r="J7" s="17"/>
      <c r="K7" s="17"/>
    </row>
    <row r="8" spans="1:11" x14ac:dyDescent="0.25">
      <c r="A8" s="20"/>
      <c r="B8" s="17"/>
      <c r="C8" s="21"/>
      <c r="D8" s="19"/>
      <c r="E8" s="25"/>
      <c r="F8" s="17"/>
      <c r="G8" s="23"/>
      <c r="H8" s="19"/>
      <c r="I8" s="23"/>
      <c r="J8" s="19"/>
      <c r="K8" s="19"/>
    </row>
    <row r="9" spans="1:11" x14ac:dyDescent="0.25">
      <c r="A9" s="20"/>
      <c r="B9" s="17"/>
      <c r="C9" s="24"/>
      <c r="D9" s="17"/>
      <c r="E9" s="21"/>
      <c r="F9" s="17"/>
      <c r="G9" s="22"/>
      <c r="H9" s="17"/>
      <c r="I9" s="22"/>
      <c r="J9" s="17"/>
      <c r="K9" s="17"/>
    </row>
    <row r="10" spans="1:11" x14ac:dyDescent="0.25">
      <c r="A10" s="20"/>
      <c r="B10" s="17"/>
      <c r="C10" s="25"/>
      <c r="D10" s="19"/>
      <c r="E10" s="25"/>
      <c r="F10" s="17"/>
      <c r="G10" s="23"/>
      <c r="H10" s="19"/>
      <c r="I10" s="23"/>
      <c r="J10" s="19"/>
      <c r="K10" s="19"/>
    </row>
    <row r="11" spans="1:11" x14ac:dyDescent="0.25">
      <c r="A11" s="17"/>
      <c r="B11" s="17"/>
      <c r="C11" s="21"/>
      <c r="D11" s="17"/>
      <c r="E11" s="21"/>
      <c r="F11" s="17"/>
      <c r="G11" s="20"/>
      <c r="H11" s="17"/>
      <c r="I11" s="22"/>
      <c r="J11" s="17"/>
      <c r="K11" s="17"/>
    </row>
    <row r="12" spans="1:11" x14ac:dyDescent="0.25">
      <c r="A12" s="15"/>
      <c r="B12" s="16"/>
      <c r="C12" s="24"/>
      <c r="D12" s="16"/>
      <c r="E12" s="24"/>
      <c r="F12" s="16"/>
      <c r="G12" s="15"/>
      <c r="H12" s="16"/>
      <c r="I12" s="26"/>
      <c r="J12" s="16"/>
      <c r="K12" s="16"/>
    </row>
    <row r="13" spans="1:11" x14ac:dyDescent="0.25">
      <c r="A13" s="20"/>
      <c r="B13" s="17"/>
      <c r="C13" s="6"/>
      <c r="D13" s="27"/>
      <c r="E13" s="6"/>
      <c r="F13" s="17"/>
      <c r="G13" s="28"/>
      <c r="H13" s="27"/>
      <c r="J13" s="27"/>
      <c r="K13" s="27"/>
    </row>
    <row r="14" spans="1:11" x14ac:dyDescent="0.25">
      <c r="A14" s="20"/>
      <c r="B14" s="17"/>
      <c r="C14" s="21"/>
      <c r="D14" s="19"/>
      <c r="E14" s="25"/>
      <c r="F14" s="17"/>
      <c r="G14" s="18"/>
      <c r="H14" s="19"/>
      <c r="I14" s="23"/>
      <c r="J14" s="19"/>
      <c r="K14" s="19"/>
    </row>
    <row r="15" spans="1:11" x14ac:dyDescent="0.25">
      <c r="A15" s="20"/>
      <c r="B15" s="17"/>
      <c r="C15" s="21"/>
      <c r="D15" s="17"/>
      <c r="E15" s="21"/>
      <c r="F15" s="17"/>
      <c r="G15" s="20"/>
      <c r="H15" s="17"/>
      <c r="I15" s="22"/>
      <c r="J15" s="17"/>
      <c r="K15" s="17"/>
    </row>
    <row r="16" spans="1:11" x14ac:dyDescent="0.25">
      <c r="A16" s="20"/>
      <c r="B16" s="17"/>
      <c r="C16" s="24"/>
      <c r="D16" s="27"/>
      <c r="E16" s="6"/>
      <c r="F16" s="17"/>
      <c r="H16" s="27"/>
      <c r="J16" s="27"/>
      <c r="K16" s="27"/>
    </row>
    <row r="17" spans="1:11" x14ac:dyDescent="0.25">
      <c r="A17" s="20"/>
      <c r="B17" s="17"/>
      <c r="C17" s="21"/>
      <c r="D17" s="19"/>
      <c r="E17" s="25"/>
      <c r="F17" s="17"/>
      <c r="G17" s="23"/>
      <c r="H17" s="19"/>
      <c r="I17" s="23"/>
      <c r="J17" s="19"/>
      <c r="K17" s="19"/>
    </row>
    <row r="18" spans="1:11" x14ac:dyDescent="0.25">
      <c r="A18" s="20"/>
      <c r="B18" s="17"/>
      <c r="C18" s="21"/>
      <c r="D18" s="17"/>
      <c r="E18" s="17"/>
      <c r="F18" s="17"/>
      <c r="G18" s="22"/>
      <c r="H18" s="17"/>
      <c r="I18" s="22"/>
      <c r="J18" s="17"/>
      <c r="K18" s="17"/>
    </row>
    <row r="19" spans="1:11" x14ac:dyDescent="0.25">
      <c r="A19" s="20"/>
      <c r="B19" s="17"/>
      <c r="C19" s="21"/>
      <c r="D19" s="16"/>
      <c r="E19" s="16"/>
      <c r="F19" s="27"/>
      <c r="H19" s="27"/>
      <c r="J19" s="27"/>
      <c r="K19" s="27"/>
    </row>
    <row r="20" spans="1:11" x14ac:dyDescent="0.25">
      <c r="A20" s="20"/>
      <c r="B20" s="17"/>
      <c r="C20" s="21"/>
      <c r="D20" s="17"/>
      <c r="E20" s="21"/>
      <c r="F20" s="17"/>
      <c r="G20" s="22"/>
      <c r="H20" s="17"/>
      <c r="I20" s="22"/>
      <c r="J20" s="17"/>
      <c r="K20" s="17"/>
    </row>
    <row r="21" spans="1:11" x14ac:dyDescent="0.25">
      <c r="A21" s="20"/>
      <c r="B21" s="17"/>
      <c r="C21" s="26"/>
      <c r="D21" s="27"/>
      <c r="E21" s="6"/>
      <c r="F21" s="27"/>
      <c r="H21" s="27"/>
      <c r="J21" s="27"/>
      <c r="K21" s="27"/>
    </row>
    <row r="22" spans="1:11" x14ac:dyDescent="0.25">
      <c r="A22" s="20"/>
      <c r="B22" s="17"/>
      <c r="C22" s="21"/>
      <c r="D22" s="17"/>
      <c r="E22" s="21"/>
      <c r="F22" s="17"/>
      <c r="G22" s="22"/>
      <c r="H22" s="17"/>
      <c r="I22" s="22"/>
      <c r="J22" s="17"/>
      <c r="K22" s="17"/>
    </row>
    <row r="23" spans="1:11" x14ac:dyDescent="0.25">
      <c r="A23" s="20"/>
      <c r="B23" s="17"/>
      <c r="C23" s="21"/>
      <c r="D23" s="27"/>
      <c r="E23" s="6"/>
      <c r="F23" s="27"/>
      <c r="H23" s="27"/>
      <c r="J23" s="27"/>
      <c r="K23" s="27"/>
    </row>
    <row r="24" spans="1:11" x14ac:dyDescent="0.25">
      <c r="A24" s="20"/>
      <c r="B24" s="17"/>
      <c r="C24" s="21"/>
      <c r="D24" s="17"/>
      <c r="E24" s="21"/>
      <c r="F24" s="17"/>
      <c r="G24" s="22"/>
      <c r="H24" s="17"/>
      <c r="I24" s="22"/>
      <c r="J24" s="17"/>
      <c r="K24" s="17"/>
    </row>
    <row r="25" spans="1:11" x14ac:dyDescent="0.25">
      <c r="A25" s="20"/>
      <c r="B25" s="17"/>
      <c r="C25" s="21"/>
      <c r="D25" s="27"/>
      <c r="E25" s="6"/>
      <c r="F25" s="27"/>
      <c r="H25" s="27"/>
      <c r="J25" s="27"/>
      <c r="K25" s="27"/>
    </row>
    <row r="26" spans="1:11" x14ac:dyDescent="0.25">
      <c r="A26" s="20"/>
      <c r="B26" s="17"/>
      <c r="C26" s="26"/>
      <c r="D26" s="19"/>
      <c r="E26" s="25"/>
      <c r="F26" s="19"/>
      <c r="G26" s="23"/>
      <c r="H26" s="19"/>
      <c r="I26" s="23"/>
      <c r="J26" s="19"/>
      <c r="K26" s="19"/>
    </row>
    <row r="27" spans="1:11" x14ac:dyDescent="0.25">
      <c r="A27" s="20"/>
      <c r="B27" s="17"/>
      <c r="C27" s="25"/>
      <c r="D27" s="17"/>
      <c r="E27" s="21"/>
      <c r="F27" s="17"/>
      <c r="G27" s="22"/>
      <c r="H27" s="17"/>
      <c r="I27" s="22"/>
      <c r="J27" s="17"/>
      <c r="K27" s="17"/>
    </row>
    <row r="28" spans="1:11" ht="39" x14ac:dyDescent="0.7">
      <c r="A28" s="29" t="s">
        <v>169</v>
      </c>
      <c r="B28" s="17"/>
      <c r="C28" s="21"/>
      <c r="D28" s="19"/>
      <c r="E28" s="25"/>
      <c r="F28" s="19"/>
      <c r="G28" s="23"/>
      <c r="H28" s="19"/>
      <c r="I28" s="23"/>
      <c r="J28" s="19"/>
      <c r="K28" s="19"/>
    </row>
    <row r="29" spans="1:11" ht="25.5" x14ac:dyDescent="0.45">
      <c r="A29" s="190" t="s">
        <v>184</v>
      </c>
      <c r="B29" s="17"/>
      <c r="C29" s="21"/>
      <c r="D29" s="17"/>
      <c r="E29" s="21"/>
      <c r="F29" s="17"/>
      <c r="G29" s="20"/>
      <c r="H29" s="17"/>
      <c r="I29" s="22"/>
      <c r="J29" s="17"/>
      <c r="K29" s="17"/>
    </row>
    <row r="30" spans="1:11" x14ac:dyDescent="0.25">
      <c r="A30" s="20"/>
      <c r="B30" s="17"/>
      <c r="C30" s="24"/>
      <c r="D30" s="16"/>
      <c r="E30" s="24"/>
      <c r="F30" s="16"/>
      <c r="G30" s="15"/>
      <c r="H30" s="16"/>
      <c r="I30" s="26"/>
      <c r="J30" s="16"/>
      <c r="K30" s="16"/>
    </row>
    <row r="31" spans="1:11" x14ac:dyDescent="0.25">
      <c r="A31" s="20"/>
      <c r="B31" s="17"/>
      <c r="C31" s="21"/>
      <c r="D31" s="27"/>
      <c r="E31" s="6"/>
      <c r="F31" s="27"/>
      <c r="G31" s="28"/>
      <c r="H31" s="27"/>
      <c r="J31" s="27"/>
      <c r="K31" s="27"/>
    </row>
    <row r="32" spans="1:11" x14ac:dyDescent="0.25">
      <c r="A32" s="20"/>
      <c r="B32" s="17"/>
      <c r="C32" s="26"/>
      <c r="D32" s="19"/>
      <c r="E32" s="25"/>
      <c r="F32" s="19"/>
      <c r="G32" s="18"/>
      <c r="H32" s="19"/>
      <c r="I32" s="23"/>
      <c r="J32" s="19"/>
      <c r="K32" s="19"/>
    </row>
    <row r="33" spans="1:11" x14ac:dyDescent="0.25">
      <c r="A33" s="20"/>
      <c r="B33" s="17"/>
      <c r="C33" s="25"/>
      <c r="D33" s="17"/>
      <c r="E33" s="21"/>
      <c r="F33" s="17"/>
      <c r="G33" s="20"/>
      <c r="H33" s="17"/>
      <c r="I33" s="22"/>
      <c r="J33" s="17"/>
      <c r="K33" s="17"/>
    </row>
    <row r="34" spans="1:11" x14ac:dyDescent="0.25">
      <c r="A34" s="20"/>
      <c r="B34" s="17"/>
      <c r="C34" s="21"/>
      <c r="D34" s="17"/>
      <c r="E34" s="21"/>
      <c r="F34" s="17"/>
      <c r="G34" s="20"/>
      <c r="H34" s="17"/>
      <c r="I34" s="22"/>
      <c r="J34" s="17"/>
      <c r="K34" s="17"/>
    </row>
    <row r="35" spans="1:11" x14ac:dyDescent="0.25">
      <c r="A35" s="20"/>
      <c r="B35" s="17"/>
      <c r="D35" s="16"/>
      <c r="E35" s="24"/>
      <c r="F35" s="16"/>
      <c r="G35" s="15"/>
      <c r="H35" s="16"/>
      <c r="I35" s="26"/>
      <c r="J35" s="16"/>
      <c r="K35" s="16"/>
    </row>
    <row r="36" spans="1:11" x14ac:dyDescent="0.25">
      <c r="A36" s="20"/>
      <c r="B36" s="17"/>
      <c r="C36" s="21"/>
      <c r="D36" s="16"/>
      <c r="E36" s="24"/>
      <c r="F36" s="17"/>
      <c r="G36" s="20"/>
      <c r="H36" s="17"/>
      <c r="I36" s="20"/>
      <c r="J36" s="17"/>
      <c r="K36" s="17"/>
    </row>
    <row r="37" spans="1:11" x14ac:dyDescent="0.25">
      <c r="A37" s="20"/>
      <c r="B37" s="17"/>
      <c r="C37" s="21"/>
      <c r="D37" s="16"/>
      <c r="E37" s="24"/>
      <c r="F37" s="16"/>
      <c r="G37" s="15"/>
      <c r="H37" s="27"/>
      <c r="I37" s="28"/>
      <c r="J37" s="27"/>
      <c r="K37" s="27"/>
    </row>
    <row r="38" spans="1:11" x14ac:dyDescent="0.25">
      <c r="A38" s="20"/>
      <c r="B38" s="17"/>
      <c r="C38" s="6"/>
      <c r="D38" s="27"/>
      <c r="E38" s="6"/>
      <c r="F38" s="27"/>
      <c r="G38" s="28"/>
      <c r="H38" s="19"/>
      <c r="I38" s="17"/>
      <c r="J38" s="17"/>
      <c r="K38" s="17"/>
    </row>
    <row r="39" spans="1:11" x14ac:dyDescent="0.25">
      <c r="A39" s="20"/>
      <c r="B39" s="17"/>
      <c r="C39" s="17"/>
      <c r="D39" s="19"/>
      <c r="E39" s="17"/>
      <c r="F39" s="17"/>
      <c r="G39" s="20"/>
      <c r="H39" s="17"/>
      <c r="I39" s="26"/>
      <c r="J39" s="16"/>
      <c r="K39" s="16"/>
    </row>
    <row r="40" spans="1:11" x14ac:dyDescent="0.25">
      <c r="A40" s="20"/>
      <c r="B40" s="17"/>
      <c r="C40" s="17"/>
      <c r="D40" s="17"/>
      <c r="E40" s="16"/>
      <c r="F40" s="16"/>
      <c r="G40" s="15"/>
      <c r="H40" s="27"/>
      <c r="J40" s="27"/>
      <c r="K40" s="27"/>
    </row>
    <row r="41" spans="1:11" x14ac:dyDescent="0.25">
      <c r="A41" s="20"/>
      <c r="B41" s="17"/>
      <c r="C41" s="27"/>
      <c r="D41" s="16"/>
      <c r="F41" s="27"/>
      <c r="G41" s="28"/>
      <c r="H41" s="17"/>
      <c r="I41" s="22"/>
      <c r="J41" s="17"/>
      <c r="K41" s="17"/>
    </row>
    <row r="42" spans="1:11" x14ac:dyDescent="0.25">
      <c r="A42" s="20"/>
      <c r="B42" s="17"/>
      <c r="C42" s="17"/>
      <c r="D42" s="17"/>
      <c r="E42" s="21"/>
      <c r="F42" s="17"/>
      <c r="G42" s="20"/>
      <c r="H42" s="17"/>
      <c r="I42" s="22"/>
      <c r="J42" s="17"/>
      <c r="K42" s="17"/>
    </row>
    <row r="43" spans="1:11" x14ac:dyDescent="0.25">
      <c r="A43" s="15"/>
      <c r="B43" s="17"/>
      <c r="C43" s="19"/>
      <c r="D43" s="25"/>
      <c r="E43" s="27"/>
      <c r="F43" s="27"/>
      <c r="G43" s="20"/>
      <c r="H43" s="17"/>
      <c r="I43" s="22"/>
      <c r="J43" s="17"/>
      <c r="K43" s="17"/>
    </row>
    <row r="44" spans="1:11" x14ac:dyDescent="0.25">
      <c r="A44" s="20"/>
      <c r="B44" s="17"/>
      <c r="C44" s="17"/>
      <c r="D44" s="21"/>
      <c r="E44" s="17"/>
      <c r="F44" s="17"/>
      <c r="G44" s="15"/>
      <c r="H44" s="16"/>
      <c r="I44" s="26"/>
      <c r="J44" s="16"/>
      <c r="K44" s="16"/>
    </row>
    <row r="45" spans="1:11" x14ac:dyDescent="0.25">
      <c r="A45" s="20"/>
      <c r="B45" s="17"/>
      <c r="C45" s="16"/>
      <c r="D45" s="24"/>
      <c r="E45" s="16"/>
      <c r="F45" s="16"/>
      <c r="G45" s="15"/>
      <c r="H45" s="17"/>
      <c r="I45" s="17"/>
      <c r="J45" s="17"/>
      <c r="K45" s="17"/>
    </row>
    <row r="46" spans="1:11" x14ac:dyDescent="0.25">
      <c r="A46" s="18"/>
      <c r="B46" s="19"/>
      <c r="C46" s="19"/>
      <c r="D46" s="25"/>
      <c r="E46" s="19"/>
      <c r="F46" s="19"/>
      <c r="G46" s="18"/>
      <c r="H46" s="19"/>
      <c r="I46" s="23"/>
      <c r="J46" s="19"/>
      <c r="K46" s="19"/>
    </row>
    <row r="47" spans="1:11" x14ac:dyDescent="0.25">
      <c r="A47" s="17"/>
      <c r="B47" s="17"/>
      <c r="C47" s="17"/>
      <c r="D47" s="21"/>
      <c r="E47" s="17"/>
      <c r="F47" s="17"/>
      <c r="G47" s="22"/>
      <c r="H47" s="17"/>
      <c r="I47" s="22"/>
      <c r="J47" s="17"/>
      <c r="K47" s="17"/>
    </row>
    <row r="48" spans="1:11" x14ac:dyDescent="0.25">
      <c r="A48" s="148"/>
      <c r="B48" s="149"/>
      <c r="C48" s="149"/>
      <c r="D48" s="25"/>
      <c r="E48" s="19"/>
      <c r="F48" s="19"/>
      <c r="G48" s="149"/>
      <c r="H48" s="149"/>
      <c r="I48" s="149"/>
      <c r="J48" s="149"/>
      <c r="K48" s="149"/>
    </row>
    <row r="51" spans="8:8" x14ac:dyDescent="0.25">
      <c r="H51" s="150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F3E49-5A9B-4FBB-94D5-073A66A2B3D5}">
  <sheetPr codeName="Hoja2">
    <pageSetUpPr fitToPage="1"/>
  </sheetPr>
  <dimension ref="B1:M34"/>
  <sheetViews>
    <sheetView workbookViewId="0"/>
  </sheetViews>
  <sheetFormatPr baseColWidth="10" defaultColWidth="8.85546875" defaultRowHeight="15" x14ac:dyDescent="0.25"/>
  <cols>
    <col min="1" max="1" width="11" customWidth="1"/>
    <col min="2" max="2" width="12.42578125" customWidth="1"/>
    <col min="3" max="3" width="12.85546875" customWidth="1"/>
    <col min="4" max="4" width="11.42578125" customWidth="1"/>
    <col min="12" max="12" width="3.28515625" customWidth="1"/>
  </cols>
  <sheetData>
    <row r="1" spans="2:13" ht="21" x14ac:dyDescent="0.35">
      <c r="E1" s="5"/>
      <c r="H1" s="191"/>
      <c r="I1" s="191"/>
      <c r="J1" s="191"/>
      <c r="K1" s="191"/>
      <c r="L1" s="191"/>
      <c r="M1" s="191"/>
    </row>
    <row r="2" spans="2:13" ht="18.75" x14ac:dyDescent="0.3">
      <c r="H2" s="192"/>
      <c r="I2" s="192"/>
      <c r="J2" s="192"/>
      <c r="K2" s="192"/>
      <c r="L2" s="192"/>
      <c r="M2" s="192"/>
    </row>
    <row r="5" spans="2:13" ht="15.75" x14ac:dyDescent="0.25">
      <c r="F5" s="11"/>
    </row>
    <row r="7" spans="2:13" ht="15.75" x14ac:dyDescent="0.25">
      <c r="B7" s="9"/>
      <c r="C7" s="9"/>
    </row>
    <row r="8" spans="2:13" ht="15.75" x14ac:dyDescent="0.25">
      <c r="B8" s="9"/>
      <c r="C8" s="9"/>
    </row>
    <row r="9" spans="2:13" ht="15.75" x14ac:dyDescent="0.25">
      <c r="B9" s="9"/>
      <c r="C9" s="9"/>
    </row>
    <row r="10" spans="2:13" ht="15.75" x14ac:dyDescent="0.25">
      <c r="B10" s="10"/>
      <c r="C10" s="10"/>
    </row>
    <row r="11" spans="2:13" ht="15.75" x14ac:dyDescent="0.25">
      <c r="B11" s="9"/>
      <c r="C11" s="9"/>
    </row>
    <row r="12" spans="2:13" ht="15.75" x14ac:dyDescent="0.25">
      <c r="B12" s="9"/>
      <c r="C12" s="9"/>
    </row>
    <row r="13" spans="2:13" ht="15.75" x14ac:dyDescent="0.25">
      <c r="B13" s="9"/>
      <c r="C13" s="9"/>
    </row>
    <row r="14" spans="2:13" ht="15.75" x14ac:dyDescent="0.25">
      <c r="B14" s="10"/>
      <c r="C14" s="10"/>
    </row>
    <row r="15" spans="2:13" ht="17.45" customHeight="1" x14ac:dyDescent="0.25">
      <c r="B15" s="9"/>
      <c r="C15" s="9"/>
    </row>
    <row r="16" spans="2:13" ht="16.149999999999999" customHeight="1" x14ac:dyDescent="0.5">
      <c r="B16" s="9"/>
      <c r="C16" s="12"/>
      <c r="G16" s="1"/>
    </row>
    <row r="17" spans="2:13" ht="17.45" customHeight="1" x14ac:dyDescent="0.35">
      <c r="B17" s="10"/>
      <c r="C17" s="10"/>
      <c r="G17" s="2"/>
    </row>
    <row r="18" spans="2:13" ht="15.75" x14ac:dyDescent="0.25">
      <c r="B18" s="9"/>
      <c r="C18" s="9"/>
    </row>
    <row r="19" spans="2:13" ht="15.75" x14ac:dyDescent="0.25">
      <c r="B19" s="9"/>
      <c r="C19" s="9"/>
    </row>
    <row r="20" spans="2:13" ht="15.75" x14ac:dyDescent="0.25">
      <c r="B20" s="10"/>
      <c r="C20" s="10"/>
    </row>
    <row r="21" spans="2:13" ht="15.75" x14ac:dyDescent="0.25">
      <c r="B21" s="9"/>
      <c r="C21" s="9"/>
    </row>
    <row r="22" spans="2:13" ht="15.75" x14ac:dyDescent="0.25">
      <c r="B22" s="10"/>
      <c r="C22" s="10"/>
    </row>
    <row r="23" spans="2:13" ht="15.75" x14ac:dyDescent="0.25">
      <c r="B23" s="9"/>
      <c r="C23" s="9"/>
    </row>
    <row r="24" spans="2:13" ht="15.75" x14ac:dyDescent="0.25">
      <c r="B24" s="10"/>
      <c r="C24" s="10"/>
    </row>
    <row r="25" spans="2:13" ht="15.75" x14ac:dyDescent="0.25">
      <c r="B25" s="10"/>
      <c r="C25" s="10"/>
    </row>
    <row r="26" spans="2:13" ht="15.75" x14ac:dyDescent="0.25">
      <c r="B26" s="10"/>
      <c r="C26" s="10"/>
    </row>
    <row r="27" spans="2:13" ht="15.75" x14ac:dyDescent="0.25">
      <c r="B27" s="10"/>
      <c r="C27" s="10"/>
    </row>
    <row r="28" spans="2:13" ht="15.75" x14ac:dyDescent="0.25">
      <c r="B28" s="9"/>
      <c r="C28" s="9"/>
    </row>
    <row r="29" spans="2:13" ht="15.75" x14ac:dyDescent="0.25">
      <c r="B29" s="10"/>
      <c r="C29" s="10"/>
      <c r="M29" s="8"/>
    </row>
    <row r="30" spans="2:13" ht="15.75" x14ac:dyDescent="0.25">
      <c r="B30" s="9"/>
      <c r="C30" s="9"/>
    </row>
    <row r="31" spans="2:13" ht="15.75" x14ac:dyDescent="0.25">
      <c r="B31" s="9"/>
      <c r="C31" s="9"/>
    </row>
    <row r="32" spans="2:13" ht="15.75" x14ac:dyDescent="0.25">
      <c r="B32" s="9"/>
      <c r="C32" s="9"/>
    </row>
    <row r="33" spans="2:3" ht="15.75" x14ac:dyDescent="0.25">
      <c r="B33" s="10"/>
      <c r="C33" s="10"/>
    </row>
    <row r="34" spans="2:3" ht="15.75" x14ac:dyDescent="0.25">
      <c r="B34" s="10"/>
      <c r="C34" s="10"/>
    </row>
  </sheetData>
  <mergeCells count="2">
    <mergeCell ref="H1:M1"/>
    <mergeCell ref="H2:M2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7E9E0-79F6-4C19-AFA3-2BC7BACD3B0B}">
  <sheetPr codeName="Hoja3">
    <pageSetUpPr fitToPage="1"/>
  </sheetPr>
  <dimension ref="A1:O39"/>
  <sheetViews>
    <sheetView workbookViewId="0"/>
  </sheetViews>
  <sheetFormatPr baseColWidth="10" defaultColWidth="8.85546875" defaultRowHeight="15" x14ac:dyDescent="0.25"/>
  <cols>
    <col min="1" max="1" width="32.85546875" customWidth="1"/>
    <col min="2" max="2" width="18.7109375" customWidth="1"/>
    <col min="3" max="3" width="22.5703125" customWidth="1"/>
    <col min="4" max="8" width="15.42578125" customWidth="1"/>
    <col min="9" max="9" width="11.85546875" customWidth="1"/>
    <col min="10" max="10" width="10.5703125" customWidth="1"/>
    <col min="11" max="11" width="11.140625" customWidth="1"/>
  </cols>
  <sheetData>
    <row r="1" spans="1:15" ht="19.149999999999999" customHeight="1" x14ac:dyDescent="0.35">
      <c r="A1" s="31" t="s">
        <v>20</v>
      </c>
      <c r="B1" s="13"/>
      <c r="C1" s="13"/>
      <c r="D1" s="13"/>
      <c r="E1" s="5"/>
      <c r="G1" s="4"/>
      <c r="H1" s="4"/>
      <c r="I1" s="4"/>
      <c r="J1" s="14"/>
      <c r="K1" s="14"/>
      <c r="L1" s="4"/>
    </row>
    <row r="2" spans="1:15" ht="15" customHeigh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3"/>
    </row>
    <row r="3" spans="1:15" ht="15" customHeight="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3"/>
    </row>
    <row r="4" spans="1:15" ht="15" customHeight="1" x14ac:dyDescent="0.25">
      <c r="A4" s="30" t="s">
        <v>19</v>
      </c>
      <c r="B4" s="13"/>
      <c r="C4" s="13"/>
      <c r="D4" s="13"/>
      <c r="E4" s="13"/>
      <c r="F4" s="13"/>
      <c r="G4" s="13"/>
      <c r="H4" s="32"/>
      <c r="I4" s="33" t="s">
        <v>172</v>
      </c>
      <c r="J4" s="13"/>
      <c r="K4" s="13"/>
    </row>
    <row r="5" spans="1:15" ht="15" customHeight="1" x14ac:dyDescent="0.25">
      <c r="A5" s="199" t="s">
        <v>15</v>
      </c>
      <c r="B5" s="199"/>
      <c r="C5" s="199"/>
      <c r="D5" s="197" t="s">
        <v>159</v>
      </c>
      <c r="E5" s="197"/>
      <c r="F5" s="198" t="s">
        <v>0</v>
      </c>
      <c r="G5" s="198"/>
      <c r="H5" s="197" t="s">
        <v>12</v>
      </c>
      <c r="I5" s="197"/>
      <c r="J5" s="36"/>
      <c r="K5" s="7"/>
    </row>
    <row r="6" spans="1:15" ht="15" customHeight="1" x14ac:dyDescent="0.25">
      <c r="A6" s="199"/>
      <c r="B6" s="199"/>
      <c r="C6" s="199"/>
      <c r="D6" s="163">
        <v>2023</v>
      </c>
      <c r="E6" s="163">
        <v>2024</v>
      </c>
      <c r="F6" s="163">
        <v>2023</v>
      </c>
      <c r="G6" s="163">
        <v>2024</v>
      </c>
      <c r="H6" s="163" t="s">
        <v>13</v>
      </c>
      <c r="I6" s="169" t="s">
        <v>14</v>
      </c>
      <c r="J6" s="165"/>
      <c r="K6" s="13"/>
    </row>
    <row r="7" spans="1:15" ht="15" customHeight="1" x14ac:dyDescent="0.25">
      <c r="A7" s="200" t="s">
        <v>16</v>
      </c>
      <c r="B7" s="154" t="s">
        <v>21</v>
      </c>
      <c r="C7" s="147" t="s">
        <v>2</v>
      </c>
      <c r="D7" s="52" cm="1">
        <f t="array" ref="D7:G7">Líquidos!B35:E35</f>
        <v>14500446</v>
      </c>
      <c r="E7" s="52">
        <v>14574950</v>
      </c>
      <c r="F7" s="52">
        <v>174882941</v>
      </c>
      <c r="G7" s="52">
        <v>178926788</v>
      </c>
      <c r="H7" s="164">
        <f>G7-F7</f>
        <v>4043847</v>
      </c>
      <c r="I7" s="141">
        <f>((G7*100/F7)-100)</f>
        <v>2.3123164425740015</v>
      </c>
      <c r="J7" s="170"/>
      <c r="K7" s="13"/>
    </row>
    <row r="8" spans="1:15" ht="15" customHeight="1" x14ac:dyDescent="0.25">
      <c r="A8" s="200"/>
      <c r="B8" s="41" t="s">
        <v>22</v>
      </c>
      <c r="C8" s="41" t="s">
        <v>2</v>
      </c>
      <c r="D8" s="52" cm="1">
        <f t="array" ref="D8:G8">Sólidos!B35:E35</f>
        <v>6982876</v>
      </c>
      <c r="E8" s="52">
        <v>6850409</v>
      </c>
      <c r="F8" s="54">
        <v>90547168</v>
      </c>
      <c r="G8" s="52">
        <v>84778907</v>
      </c>
      <c r="H8" s="46">
        <f t="shared" ref="H8:H18" si="0">G8-F8</f>
        <v>-5768261</v>
      </c>
      <c r="I8" s="140">
        <f>((G8*100/F8)-100)</f>
        <v>-6.3704488250808708</v>
      </c>
      <c r="J8" s="36"/>
      <c r="K8" s="13"/>
    </row>
    <row r="9" spans="1:15" ht="15" customHeight="1" x14ac:dyDescent="0.25">
      <c r="A9" s="200"/>
      <c r="B9" s="193" t="s">
        <v>23</v>
      </c>
      <c r="C9" s="42" t="s">
        <v>2</v>
      </c>
      <c r="D9" s="52" cm="1">
        <f t="array" ref="D9:G9">'Mercancía general'!B35:E35</f>
        <v>20729009</v>
      </c>
      <c r="E9" s="65">
        <v>21978477</v>
      </c>
      <c r="F9" s="52">
        <v>262506591</v>
      </c>
      <c r="G9" s="66">
        <v>278645572</v>
      </c>
      <c r="H9" s="46">
        <f t="shared" si="0"/>
        <v>16138981</v>
      </c>
      <c r="I9" s="141">
        <f t="shared" ref="I9:I30" si="1">((G9*100/F9)-100)</f>
        <v>6.1480288698732153</v>
      </c>
      <c r="J9" s="36"/>
      <c r="K9" s="13"/>
    </row>
    <row r="10" spans="1:15" ht="15" customHeight="1" x14ac:dyDescent="0.25">
      <c r="A10" s="200"/>
      <c r="B10" s="193"/>
      <c r="C10" s="35" t="s">
        <v>24</v>
      </c>
      <c r="D10" s="55" cm="1">
        <f t="array" ref="D10:G10">'Mercancías contenedores'!B35:E35</f>
        <v>14649461</v>
      </c>
      <c r="E10" s="55">
        <v>15338662</v>
      </c>
      <c r="F10" s="67">
        <v>178716814</v>
      </c>
      <c r="G10" s="55">
        <v>193078678</v>
      </c>
      <c r="H10" s="47">
        <f t="shared" si="0"/>
        <v>14361864</v>
      </c>
      <c r="I10" s="142">
        <f t="shared" si="1"/>
        <v>8.0361011807204648</v>
      </c>
      <c r="J10" s="36"/>
      <c r="K10" s="13"/>
    </row>
    <row r="11" spans="1:15" ht="15" customHeight="1" x14ac:dyDescent="0.25">
      <c r="A11" s="200"/>
      <c r="B11" s="193"/>
      <c r="C11" s="35" t="s">
        <v>25</v>
      </c>
      <c r="D11" s="68">
        <f>D9-D10</f>
        <v>6079548</v>
      </c>
      <c r="E11" s="68">
        <f t="shared" ref="E11:G11" si="2">E9-E10</f>
        <v>6639815</v>
      </c>
      <c r="F11" s="69">
        <f t="shared" si="2"/>
        <v>83789777</v>
      </c>
      <c r="G11" s="70">
        <f t="shared" si="2"/>
        <v>85566894</v>
      </c>
      <c r="H11" s="47">
        <f t="shared" si="0"/>
        <v>1777117</v>
      </c>
      <c r="I11" s="143">
        <f t="shared" si="1"/>
        <v>2.1209234152753567</v>
      </c>
      <c r="J11" s="36"/>
      <c r="K11" s="13"/>
    </row>
    <row r="12" spans="1:15" ht="15" customHeight="1" x14ac:dyDescent="0.25">
      <c r="A12" s="200"/>
      <c r="B12" s="39"/>
      <c r="C12" s="40" t="s">
        <v>26</v>
      </c>
      <c r="D12" s="48">
        <f>SUM(D7,D8,D9)</f>
        <v>42212331</v>
      </c>
      <c r="E12" s="48">
        <f>SUM(E7,E8,E9)</f>
        <v>43403836</v>
      </c>
      <c r="F12" s="48">
        <f>SUM(F7,F8,F9)</f>
        <v>527936700</v>
      </c>
      <c r="G12" s="48">
        <f>SUM(G7,G8,G9)</f>
        <v>542351267</v>
      </c>
      <c r="H12" s="49">
        <f t="shared" si="0"/>
        <v>14414567</v>
      </c>
      <c r="I12" s="144">
        <f t="shared" si="1"/>
        <v>2.7303589615952006</v>
      </c>
      <c r="J12" s="36"/>
      <c r="K12" s="13"/>
    </row>
    <row r="13" spans="1:15" ht="15" customHeight="1" x14ac:dyDescent="0.25">
      <c r="A13" s="195" t="s">
        <v>17</v>
      </c>
      <c r="B13" s="41" t="s">
        <v>27</v>
      </c>
      <c r="C13" s="42" t="s">
        <v>2</v>
      </c>
      <c r="D13" s="50" cm="1">
        <f t="array" ref="D13:G13">Pesca!B35:E35</f>
        <v>6907.3009999999986</v>
      </c>
      <c r="E13" s="51">
        <v>6921.3320000000003</v>
      </c>
      <c r="F13" s="52">
        <v>131327.58199999999</v>
      </c>
      <c r="G13" s="53">
        <v>127307.78</v>
      </c>
      <c r="H13" s="52">
        <f>G13-F13</f>
        <v>-4019.801999999996</v>
      </c>
      <c r="I13" s="145">
        <f t="shared" si="1"/>
        <v>-3.0608969865903646</v>
      </c>
      <c r="J13" s="37"/>
      <c r="K13" s="13"/>
    </row>
    <row r="14" spans="1:15" ht="15" customHeight="1" x14ac:dyDescent="0.25">
      <c r="A14" s="195"/>
      <c r="B14" s="193" t="s">
        <v>28</v>
      </c>
      <c r="C14" s="42" t="s">
        <v>2</v>
      </c>
      <c r="D14" s="54" cm="1">
        <f t="array" ref="D14:G14">Avituallamiento!B35:E35</f>
        <v>952458</v>
      </c>
      <c r="E14" s="52">
        <v>936221</v>
      </c>
      <c r="F14" s="52">
        <v>11062054</v>
      </c>
      <c r="G14" s="51">
        <v>11720458</v>
      </c>
      <c r="H14" s="52">
        <f>G14-F14</f>
        <v>658404</v>
      </c>
      <c r="I14" s="141">
        <f t="shared" si="1"/>
        <v>5.9519145359442263</v>
      </c>
      <c r="J14" s="13"/>
      <c r="K14" s="13"/>
    </row>
    <row r="15" spans="1:15" ht="15" customHeight="1" x14ac:dyDescent="0.25">
      <c r="A15" s="195"/>
      <c r="B15" s="193"/>
      <c r="C15" s="35" t="s">
        <v>29</v>
      </c>
      <c r="D15" s="55" cm="1">
        <f t="array" ref="D15:G15">'Avi. combustibles'!B35:E35</f>
        <v>768061</v>
      </c>
      <c r="E15" s="56">
        <v>766042</v>
      </c>
      <c r="F15" s="57">
        <v>9043666</v>
      </c>
      <c r="G15" s="57">
        <v>9776504</v>
      </c>
      <c r="H15" s="55">
        <f>G15-F15</f>
        <v>732838</v>
      </c>
      <c r="I15" s="146">
        <f t="shared" si="1"/>
        <v>8.1033288933934529</v>
      </c>
      <c r="J15" s="13"/>
      <c r="K15" s="13"/>
      <c r="L15" s="38"/>
      <c r="O15" s="38"/>
    </row>
    <row r="16" spans="1:15" ht="15" customHeight="1" x14ac:dyDescent="0.25">
      <c r="A16" s="195"/>
      <c r="B16" s="41" t="s">
        <v>30</v>
      </c>
      <c r="C16" s="42" t="s">
        <v>2</v>
      </c>
      <c r="D16" s="58" cm="1">
        <f t="array" ref="D16:G16">'Tráfico interior'!B35:E35</f>
        <v>389115</v>
      </c>
      <c r="E16" s="59">
        <v>241039</v>
      </c>
      <c r="F16" s="50">
        <v>4081161</v>
      </c>
      <c r="G16" s="51">
        <v>3585220</v>
      </c>
      <c r="H16" s="52">
        <f>G16-F16</f>
        <v>-495941</v>
      </c>
      <c r="I16" s="140">
        <f t="shared" si="1"/>
        <v>-12.151958719589842</v>
      </c>
      <c r="J16" s="13"/>
      <c r="K16" s="13"/>
    </row>
    <row r="17" spans="1:14" ht="15" customHeight="1" x14ac:dyDescent="0.25">
      <c r="A17" s="195"/>
      <c r="B17" s="44"/>
      <c r="C17" s="44" t="s">
        <v>26</v>
      </c>
      <c r="D17" s="156">
        <f>SUM(D13,D14,D16)</f>
        <v>1348480.301</v>
      </c>
      <c r="E17" s="157">
        <f t="shared" ref="E17:G17" si="3">SUM(E13,E14,E16)</f>
        <v>1184181.3319999999</v>
      </c>
      <c r="F17" s="157">
        <f t="shared" si="3"/>
        <v>15274542.582</v>
      </c>
      <c r="G17" s="157">
        <f t="shared" si="3"/>
        <v>15432985.779999999</v>
      </c>
      <c r="H17" s="158">
        <f>G17-F17</f>
        <v>158443.19799999893</v>
      </c>
      <c r="I17" s="144">
        <f t="shared" si="1"/>
        <v>1.0373024079078732</v>
      </c>
      <c r="J17" s="13"/>
      <c r="K17" s="13"/>
    </row>
    <row r="18" spans="1:14" ht="15" customHeight="1" x14ac:dyDescent="0.25">
      <c r="A18" s="196" t="s">
        <v>31</v>
      </c>
      <c r="B18" s="196"/>
      <c r="C18" s="196"/>
      <c r="D18" s="152">
        <f>D12+D17</f>
        <v>43560811.300999999</v>
      </c>
      <c r="E18" s="171">
        <f>E12+E17</f>
        <v>44588017.332000002</v>
      </c>
      <c r="F18" s="171">
        <f>F12+F17</f>
        <v>543211242.58200002</v>
      </c>
      <c r="G18" s="171">
        <f>G12+G17</f>
        <v>557784252.77999997</v>
      </c>
      <c r="H18" s="173">
        <f t="shared" si="0"/>
        <v>14573010.197999954</v>
      </c>
      <c r="I18" s="172">
        <f t="shared" si="1"/>
        <v>2.6827519490817906</v>
      </c>
      <c r="J18" s="36"/>
      <c r="K18" s="13"/>
    </row>
    <row r="19" spans="1:14" ht="15" customHeight="1" x14ac:dyDescent="0.25">
      <c r="A19" s="160"/>
      <c r="B19" s="162"/>
      <c r="C19" s="159"/>
      <c r="D19" s="161"/>
      <c r="E19" s="166"/>
      <c r="F19" s="167"/>
      <c r="G19" s="167"/>
      <c r="H19" s="168"/>
      <c r="I19" s="168"/>
      <c r="J19" s="36"/>
      <c r="K19" s="13"/>
      <c r="N19" s="38"/>
    </row>
    <row r="20" spans="1:14" ht="15" customHeight="1" x14ac:dyDescent="0.25">
      <c r="A20" s="194" t="s">
        <v>50</v>
      </c>
      <c r="B20" s="193" t="s">
        <v>32</v>
      </c>
      <c r="C20" s="41" t="s">
        <v>2</v>
      </c>
      <c r="D20" s="52" cm="1">
        <f t="array" ref="D20:G20">'Mercancías tránsito'!B35:E35</f>
        <v>11374243</v>
      </c>
      <c r="E20" s="52">
        <v>11614691</v>
      </c>
      <c r="F20" s="52">
        <v>142014590</v>
      </c>
      <c r="G20" s="52">
        <v>149861873</v>
      </c>
      <c r="H20" s="60">
        <f>G20-F20</f>
        <v>7847283</v>
      </c>
      <c r="I20" s="61">
        <f t="shared" si="1"/>
        <v>5.5256878888288838</v>
      </c>
      <c r="J20" s="13"/>
      <c r="K20" s="13"/>
      <c r="L20" s="13"/>
      <c r="M20" s="13"/>
    </row>
    <row r="21" spans="1:14" ht="15" customHeight="1" x14ac:dyDescent="0.25">
      <c r="A21" s="194"/>
      <c r="B21" s="193"/>
      <c r="C21" s="34" t="s">
        <v>24</v>
      </c>
      <c r="D21" s="62" cm="1">
        <f t="array" ref="D21:G21">'Mercan. contene. tránsito'!B35:E35</f>
        <v>8891200</v>
      </c>
      <c r="E21" s="62">
        <v>8986343</v>
      </c>
      <c r="F21" s="62">
        <v>106494537</v>
      </c>
      <c r="G21" s="62">
        <v>117398741</v>
      </c>
      <c r="H21" s="63">
        <f>G21-F21</f>
        <v>10904204</v>
      </c>
      <c r="I21" s="64">
        <f t="shared" si="1"/>
        <v>10.239214430313922</v>
      </c>
      <c r="J21" s="13"/>
      <c r="K21" s="13"/>
      <c r="L21" s="13"/>
      <c r="M21" s="13"/>
    </row>
    <row r="22" spans="1:14" ht="15" customHeight="1" x14ac:dyDescent="0.25">
      <c r="A22" s="194"/>
      <c r="B22" s="193" t="s">
        <v>33</v>
      </c>
      <c r="C22" s="41" t="s">
        <v>34</v>
      </c>
      <c r="D22" s="52" cm="1">
        <f t="array" ref="D22:G22">'Ro-Ro'!B35:E35</f>
        <v>5280946</v>
      </c>
      <c r="E22" s="52">
        <v>5526056</v>
      </c>
      <c r="F22" s="52">
        <v>71906673</v>
      </c>
      <c r="G22" s="52">
        <v>72681110</v>
      </c>
      <c r="H22" s="60">
        <f t="shared" ref="H22:H30" si="4">G22-F22</f>
        <v>774437</v>
      </c>
      <c r="I22" s="61">
        <f t="shared" si="1"/>
        <v>1.0770029646622703</v>
      </c>
      <c r="J22" s="13"/>
      <c r="K22" s="13"/>
      <c r="L22" s="13"/>
      <c r="M22" s="13"/>
    </row>
    <row r="23" spans="1:14" ht="15" customHeight="1" x14ac:dyDescent="0.25">
      <c r="A23" s="194"/>
      <c r="B23" s="193"/>
      <c r="C23" s="43" t="s">
        <v>35</v>
      </c>
      <c r="D23" s="62" cm="1">
        <f t="array" ref="D23:G23">'Ro-Ro UTIS'!B35:E35</f>
        <v>220051</v>
      </c>
      <c r="E23" s="62">
        <v>232098</v>
      </c>
      <c r="F23" s="62">
        <v>2996800</v>
      </c>
      <c r="G23" s="62">
        <v>3119121</v>
      </c>
      <c r="H23" s="63">
        <f t="shared" si="4"/>
        <v>122321</v>
      </c>
      <c r="I23" s="64">
        <f t="shared" si="1"/>
        <v>4.0817205018686593</v>
      </c>
      <c r="J23" s="13"/>
      <c r="K23" s="13"/>
      <c r="L23" s="13"/>
      <c r="M23" s="13"/>
    </row>
    <row r="24" spans="1:14" ht="15" customHeight="1" x14ac:dyDescent="0.25">
      <c r="A24" s="194"/>
      <c r="B24" s="193" t="s">
        <v>36</v>
      </c>
      <c r="C24" s="41" t="s">
        <v>2</v>
      </c>
      <c r="D24" s="52" cm="1">
        <f t="array" ref="D24:G24">TEUS!B35:E35</f>
        <v>1335501.75</v>
      </c>
      <c r="E24" s="52">
        <v>1421386.5</v>
      </c>
      <c r="F24" s="52">
        <v>16374630.5</v>
      </c>
      <c r="G24" s="52">
        <v>18114516</v>
      </c>
      <c r="H24" s="60">
        <f t="shared" si="4"/>
        <v>1739885.5</v>
      </c>
      <c r="I24" s="61">
        <f t="shared" si="1"/>
        <v>10.625494724903874</v>
      </c>
      <c r="J24" s="13"/>
      <c r="K24" s="13"/>
      <c r="L24" s="13"/>
      <c r="M24" s="13"/>
    </row>
    <row r="25" spans="1:14" ht="15" customHeight="1" x14ac:dyDescent="0.25">
      <c r="A25" s="194"/>
      <c r="B25" s="193"/>
      <c r="C25" s="34" t="s">
        <v>40</v>
      </c>
      <c r="D25" s="62" cm="1">
        <f t="array" ref="D25:G25">'TEUS tránsito'!B35:E35</f>
        <v>692271.25</v>
      </c>
      <c r="E25" s="62">
        <v>723747.75</v>
      </c>
      <c r="F25" s="62">
        <v>8393490.25</v>
      </c>
      <c r="G25" s="62">
        <v>9662338.75</v>
      </c>
      <c r="H25" s="63">
        <f t="shared" si="4"/>
        <v>1268848.5</v>
      </c>
      <c r="I25" s="64">
        <f t="shared" si="1"/>
        <v>15.117054553080578</v>
      </c>
      <c r="J25" s="13"/>
      <c r="K25" s="13"/>
      <c r="L25" s="13"/>
      <c r="M25" s="13"/>
    </row>
    <row r="26" spans="1:14" ht="15" customHeight="1" x14ac:dyDescent="0.25">
      <c r="A26" s="194"/>
      <c r="B26" s="193"/>
      <c r="C26" s="34" t="s">
        <v>41</v>
      </c>
      <c r="D26" s="62" cm="1">
        <f t="array" ref="D26:G26">'TEUS nacional'!B35:E35</f>
        <v>175871.75</v>
      </c>
      <c r="E26" s="62">
        <v>177215.75</v>
      </c>
      <c r="F26" s="62">
        <v>2085750.75</v>
      </c>
      <c r="G26" s="62">
        <v>2137431.25</v>
      </c>
      <c r="H26" s="63">
        <f t="shared" si="4"/>
        <v>51680.5</v>
      </c>
      <c r="I26" s="64">
        <f t="shared" si="1"/>
        <v>2.4777888729034316</v>
      </c>
      <c r="J26" s="13"/>
      <c r="K26" s="13"/>
      <c r="L26" s="13"/>
      <c r="M26" s="13"/>
    </row>
    <row r="27" spans="1:14" ht="15" customHeight="1" x14ac:dyDescent="0.25">
      <c r="A27" s="194"/>
      <c r="B27" s="193"/>
      <c r="C27" s="34" t="s">
        <v>42</v>
      </c>
      <c r="D27" s="62" cm="1">
        <f t="array" ref="D27:G27">'TEUS exterior'!B35:E35</f>
        <v>467358.75</v>
      </c>
      <c r="E27" s="62">
        <v>520423</v>
      </c>
      <c r="F27" s="62">
        <v>5895389.5</v>
      </c>
      <c r="G27" s="62">
        <v>6314746</v>
      </c>
      <c r="H27" s="63">
        <f t="shared" si="4"/>
        <v>419356.5</v>
      </c>
      <c r="I27" s="64">
        <f t="shared" si="1"/>
        <v>7.1132959069116595</v>
      </c>
      <c r="J27" s="13"/>
      <c r="K27" s="13"/>
      <c r="L27" s="13"/>
      <c r="M27" s="13"/>
    </row>
    <row r="28" spans="1:14" ht="15" customHeight="1" x14ac:dyDescent="0.25">
      <c r="A28" s="194"/>
      <c r="B28" s="193" t="s">
        <v>37</v>
      </c>
      <c r="C28" s="41" t="s">
        <v>43</v>
      </c>
      <c r="D28" s="52" cm="1">
        <f t="array" ref="D28:G28">'Buques número'!B35:E35</f>
        <v>12065</v>
      </c>
      <c r="E28" s="52">
        <v>12396</v>
      </c>
      <c r="F28" s="52">
        <v>164470</v>
      </c>
      <c r="G28" s="52">
        <v>166129</v>
      </c>
      <c r="H28" s="60">
        <f t="shared" si="4"/>
        <v>1659</v>
      </c>
      <c r="I28" s="61">
        <f t="shared" si="1"/>
        <v>1.0086945947589214</v>
      </c>
      <c r="J28" s="13"/>
      <c r="K28" s="13"/>
      <c r="L28" s="13"/>
      <c r="M28" s="13"/>
    </row>
    <row r="29" spans="1:14" ht="15" customHeight="1" x14ac:dyDescent="0.25">
      <c r="A29" s="194"/>
      <c r="B29" s="193"/>
      <c r="C29" s="41" t="s">
        <v>44</v>
      </c>
      <c r="D29" s="52" cm="1">
        <f t="array" ref="D29:G29">'Buques GT'!B35:E35</f>
        <v>206976127</v>
      </c>
      <c r="E29" s="52">
        <v>211085000</v>
      </c>
      <c r="F29" s="52">
        <v>2639048034</v>
      </c>
      <c r="G29" s="52">
        <v>2705322476</v>
      </c>
      <c r="H29" s="60">
        <f t="shared" si="4"/>
        <v>66274442</v>
      </c>
      <c r="I29" s="61">
        <f t="shared" si="1"/>
        <v>2.5113010883529796</v>
      </c>
      <c r="J29" s="13"/>
      <c r="K29" s="13"/>
      <c r="L29" s="13"/>
      <c r="M29" s="13"/>
    </row>
    <row r="30" spans="1:14" ht="15" customHeight="1" x14ac:dyDescent="0.25">
      <c r="A30" s="194"/>
      <c r="B30" s="193"/>
      <c r="C30" s="34" t="s">
        <v>45</v>
      </c>
      <c r="D30" s="62" cm="1">
        <f t="array" ref="D30:G30">Cruceros!B35:E35</f>
        <v>295</v>
      </c>
      <c r="E30" s="62">
        <v>371</v>
      </c>
      <c r="F30" s="62">
        <v>4500</v>
      </c>
      <c r="G30" s="62">
        <v>4700</v>
      </c>
      <c r="H30" s="63">
        <f t="shared" si="4"/>
        <v>200</v>
      </c>
      <c r="I30" s="64">
        <f t="shared" si="1"/>
        <v>4.4444444444444429</v>
      </c>
      <c r="J30" s="13"/>
      <c r="K30" s="13"/>
      <c r="L30" s="13"/>
      <c r="M30" s="13"/>
    </row>
    <row r="31" spans="1:14" ht="15" customHeight="1" x14ac:dyDescent="0.25">
      <c r="A31" s="194"/>
      <c r="B31" s="193" t="s">
        <v>38</v>
      </c>
      <c r="C31" s="41" t="s">
        <v>2</v>
      </c>
      <c r="D31" s="52" cm="1">
        <f t="array" ref="D31:G31">'Pasajeros total'!B35:E35</f>
        <v>2480934</v>
      </c>
      <c r="E31" s="52">
        <v>2715008</v>
      </c>
      <c r="F31" s="52">
        <v>39298909</v>
      </c>
      <c r="G31" s="52">
        <v>40849849</v>
      </c>
      <c r="H31" s="60">
        <f>G31-F31</f>
        <v>1550940</v>
      </c>
      <c r="I31" s="61">
        <f>((G31*100/F31)-100)</f>
        <v>3.946521772398313</v>
      </c>
      <c r="J31" s="13"/>
      <c r="K31" s="13"/>
      <c r="L31" s="13"/>
      <c r="M31" s="13"/>
    </row>
    <row r="32" spans="1:14" ht="15" customHeight="1" x14ac:dyDescent="0.25">
      <c r="A32" s="194"/>
      <c r="B32" s="193"/>
      <c r="C32" s="34" t="s">
        <v>46</v>
      </c>
      <c r="D32" s="62" cm="1">
        <f t="array" ref="D32:G32">'Pasajeros regulares'!B35:E35</f>
        <v>1741279</v>
      </c>
      <c r="E32" s="62">
        <v>1800540</v>
      </c>
      <c r="F32" s="62">
        <v>27273030</v>
      </c>
      <c r="G32" s="62">
        <v>28012299</v>
      </c>
      <c r="H32" s="63">
        <f>G32-F32</f>
        <v>739269</v>
      </c>
      <c r="I32" s="64">
        <f>((G32*100/F32)-100)</f>
        <v>2.7106229120856824</v>
      </c>
      <c r="J32" s="13"/>
      <c r="K32" s="13"/>
      <c r="L32" s="13"/>
      <c r="M32" s="13"/>
    </row>
    <row r="33" spans="1:13" ht="15" customHeight="1" x14ac:dyDescent="0.25">
      <c r="A33" s="194"/>
      <c r="B33" s="193"/>
      <c r="C33" s="34" t="s">
        <v>47</v>
      </c>
      <c r="D33" s="62" cm="1">
        <f t="array" ref="D33:G33">'Pasajeros crucero'!B35:E35</f>
        <v>739655</v>
      </c>
      <c r="E33" s="62">
        <v>914468</v>
      </c>
      <c r="F33" s="62">
        <v>12025879</v>
      </c>
      <c r="G33" s="62">
        <v>12837550</v>
      </c>
      <c r="H33" s="63">
        <f>G33-F33</f>
        <v>811671</v>
      </c>
      <c r="I33" s="64">
        <f>((G33*100/F33)-100)</f>
        <v>6.7493694223931584</v>
      </c>
      <c r="J33" s="13"/>
      <c r="K33" s="13"/>
      <c r="L33" s="13"/>
      <c r="M33" s="13"/>
    </row>
    <row r="34" spans="1:13" ht="15" customHeight="1" x14ac:dyDescent="0.25">
      <c r="A34" s="194"/>
      <c r="B34" s="193" t="s">
        <v>39</v>
      </c>
      <c r="C34" s="41" t="s">
        <v>48</v>
      </c>
      <c r="D34" s="52" cm="1">
        <f t="array" ref="D34:G34">'Automóviles régimen pasaje'!B35:E35</f>
        <v>491626</v>
      </c>
      <c r="E34" s="52">
        <v>519160</v>
      </c>
      <c r="F34" s="52">
        <v>6858393</v>
      </c>
      <c r="G34" s="52">
        <v>7234057</v>
      </c>
      <c r="H34" s="60">
        <f>G34-F34</f>
        <v>375664</v>
      </c>
      <c r="I34" s="61">
        <f>((G34*100/F34)-100)</f>
        <v>5.4774347285143961</v>
      </c>
      <c r="J34" s="13"/>
      <c r="K34" s="13"/>
      <c r="L34" s="13"/>
      <c r="M34" s="13"/>
    </row>
    <row r="35" spans="1:13" ht="15" customHeight="1" x14ac:dyDescent="0.25">
      <c r="A35" s="194"/>
      <c r="B35" s="193"/>
      <c r="C35" s="41" t="s">
        <v>170</v>
      </c>
      <c r="D35" s="52" cm="1">
        <f t="array" ref="D35:G35">'Automóviles régimen mercancía'!B35:E35</f>
        <v>317699</v>
      </c>
      <c r="E35" s="52">
        <v>337373</v>
      </c>
      <c r="F35" s="52">
        <v>3912618</v>
      </c>
      <c r="G35" s="52">
        <v>3668917</v>
      </c>
      <c r="H35" s="60">
        <f>G35-F35</f>
        <v>-243701</v>
      </c>
      <c r="I35" s="61">
        <f>((G35*100/F35)-100)</f>
        <v>-6.2285916999819619</v>
      </c>
      <c r="J35" s="13"/>
      <c r="K35" s="13"/>
      <c r="L35" s="13"/>
      <c r="M35" s="13"/>
    </row>
    <row r="36" spans="1:13" ht="15" customHeight="1" x14ac:dyDescent="0.25">
      <c r="A36" s="72" t="s">
        <v>51</v>
      </c>
      <c r="J36" s="13"/>
      <c r="K36" s="13"/>
      <c r="L36" s="13"/>
      <c r="M36" s="13"/>
    </row>
    <row r="37" spans="1:13" x14ac:dyDescent="0.25">
      <c r="A37" s="4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 x14ac:dyDescent="0.25"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3" x14ac:dyDescent="0.25">
      <c r="J39" s="13"/>
      <c r="K39" s="13"/>
    </row>
  </sheetData>
  <mergeCells count="16">
    <mergeCell ref="D5:E5"/>
    <mergeCell ref="F5:G5"/>
    <mergeCell ref="H5:I5"/>
    <mergeCell ref="A5:C6"/>
    <mergeCell ref="B9:B11"/>
    <mergeCell ref="A7:A12"/>
    <mergeCell ref="B14:B15"/>
    <mergeCell ref="A13:A17"/>
    <mergeCell ref="A18:C18"/>
    <mergeCell ref="B20:B21"/>
    <mergeCell ref="B22:B23"/>
    <mergeCell ref="B24:B27"/>
    <mergeCell ref="B28:B30"/>
    <mergeCell ref="B31:B33"/>
    <mergeCell ref="A20:A35"/>
    <mergeCell ref="B34:B35"/>
  </mergeCells>
  <conditionalFormatting sqref="H7:I35">
    <cfRule type="expression" dxfId="73" priority="1">
      <formula>H7&lt;0</formula>
    </cfRule>
  </conditionalFormatting>
  <pageMargins left="0.62992125984252001" right="0.23622047244094499" top="0.78740157480314998" bottom="0.23622047244094499" header="0.31496062992126" footer="0.1574803149606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5EA46-E2A4-406F-B43A-9B95934B1AF7}">
  <sheetPr codeName="Hoja4"/>
  <dimension ref="A1:O49"/>
  <sheetViews>
    <sheetView zoomScale="75" zoomScaleNormal="75" workbookViewId="0"/>
  </sheetViews>
  <sheetFormatPr baseColWidth="10" defaultColWidth="11.42578125" defaultRowHeight="15" x14ac:dyDescent="0.25"/>
  <cols>
    <col min="1" max="1" width="20.85546875" customWidth="1"/>
    <col min="2" max="2" width="46" customWidth="1"/>
    <col min="3" max="5" width="14.7109375" customWidth="1"/>
    <col min="6" max="6" width="8" customWidth="1"/>
    <col min="7" max="9" width="14.7109375" customWidth="1"/>
    <col min="10" max="10" width="8" customWidth="1"/>
    <col min="11" max="13" width="14.7109375" customWidth="1"/>
    <col min="14" max="14" width="8" customWidth="1"/>
  </cols>
  <sheetData>
    <row r="1" spans="1:15" ht="20.25" x14ac:dyDescent="0.25">
      <c r="A1" s="31" t="s">
        <v>49</v>
      </c>
      <c r="B1" s="31"/>
      <c r="C1" s="81"/>
      <c r="D1" s="31"/>
      <c r="E1" s="31"/>
      <c r="H1" s="31"/>
      <c r="I1" s="31"/>
      <c r="L1" s="31"/>
      <c r="M1" s="31"/>
    </row>
    <row r="2" spans="1:15" ht="20.25" x14ac:dyDescent="0.25">
      <c r="A2" s="78"/>
      <c r="B2" s="78"/>
      <c r="C2" s="81"/>
    </row>
    <row r="3" spans="1:15" ht="20.25" x14ac:dyDescent="0.25">
      <c r="A3" s="81"/>
      <c r="B3" s="81"/>
      <c r="C3" s="81"/>
    </row>
    <row r="4" spans="1:15" x14ac:dyDescent="0.25">
      <c r="A4" s="82" t="s">
        <v>53</v>
      </c>
      <c r="B4" s="30"/>
      <c r="N4" s="112" t="s">
        <v>172</v>
      </c>
    </row>
    <row r="5" spans="1:15" x14ac:dyDescent="0.25">
      <c r="A5" s="82"/>
      <c r="B5" s="82"/>
      <c r="C5" s="206" t="s">
        <v>3</v>
      </c>
      <c r="D5" s="206"/>
      <c r="E5" s="206"/>
      <c r="F5" s="206"/>
      <c r="G5" s="206" t="s">
        <v>4</v>
      </c>
      <c r="H5" s="206"/>
      <c r="I5" s="206"/>
      <c r="J5" s="206"/>
      <c r="K5" s="206" t="s">
        <v>5</v>
      </c>
      <c r="L5" s="206"/>
      <c r="M5" s="206"/>
      <c r="N5" s="206"/>
    </row>
    <row r="6" spans="1:15" x14ac:dyDescent="0.25">
      <c r="A6" s="204" t="s">
        <v>93</v>
      </c>
      <c r="B6" s="204"/>
      <c r="C6" s="207" t="s">
        <v>94</v>
      </c>
      <c r="D6" s="207"/>
      <c r="E6" s="208" t="s">
        <v>12</v>
      </c>
      <c r="F6" s="208"/>
      <c r="G6" s="208" t="s">
        <v>94</v>
      </c>
      <c r="H6" s="208"/>
      <c r="I6" s="208" t="s">
        <v>12</v>
      </c>
      <c r="J6" s="208"/>
      <c r="K6" s="208" t="s">
        <v>94</v>
      </c>
      <c r="L6" s="208"/>
      <c r="M6" s="208" t="s">
        <v>12</v>
      </c>
      <c r="N6" s="208"/>
    </row>
    <row r="7" spans="1:15" x14ac:dyDescent="0.25">
      <c r="A7" s="204"/>
      <c r="B7" s="204"/>
      <c r="C7" s="179">
        <v>2023</v>
      </c>
      <c r="D7" s="179">
        <v>2024</v>
      </c>
      <c r="E7" s="87" t="s">
        <v>13</v>
      </c>
      <c r="F7" s="87" t="s">
        <v>14</v>
      </c>
      <c r="G7" s="179">
        <v>2023</v>
      </c>
      <c r="H7" s="179">
        <v>2024</v>
      </c>
      <c r="I7" s="87" t="s">
        <v>13</v>
      </c>
      <c r="J7" s="87" t="s">
        <v>14</v>
      </c>
      <c r="K7" s="179">
        <v>2023</v>
      </c>
      <c r="L7" s="179">
        <v>2024</v>
      </c>
      <c r="M7" s="87" t="s">
        <v>13</v>
      </c>
      <c r="N7" s="87" t="s">
        <v>14</v>
      </c>
    </row>
    <row r="8" spans="1:15" x14ac:dyDescent="0.25">
      <c r="A8" s="205" t="s">
        <v>95</v>
      </c>
      <c r="B8" s="101" t="s">
        <v>96</v>
      </c>
      <c r="C8" s="102"/>
      <c r="D8" s="91"/>
      <c r="E8" s="97">
        <f>D8-C8</f>
        <v>0</v>
      </c>
      <c r="F8" s="103" t="e">
        <f>((D8*100/C8)-100)</f>
        <v>#DIV/0!</v>
      </c>
      <c r="G8" s="90"/>
      <c r="H8" s="91"/>
      <c r="I8" s="97">
        <f>H8-G8</f>
        <v>0</v>
      </c>
      <c r="J8" s="103" t="e">
        <f>((H8*100/G8)-100)</f>
        <v>#DIV/0!</v>
      </c>
      <c r="K8" s="90"/>
      <c r="L8" s="91"/>
      <c r="M8" s="97">
        <f>L8-K8</f>
        <v>0</v>
      </c>
      <c r="N8" s="103" t="e">
        <f>((L8*100/K8)-100)</f>
        <v>#DIV/0!</v>
      </c>
      <c r="O8" s="131"/>
    </row>
    <row r="9" spans="1:15" x14ac:dyDescent="0.25">
      <c r="A9" s="205"/>
      <c r="B9" s="115" t="s">
        <v>97</v>
      </c>
      <c r="C9" s="116"/>
      <c r="D9" s="114"/>
      <c r="E9" s="85">
        <f>D9-C9</f>
        <v>0</v>
      </c>
      <c r="F9" s="86" t="e">
        <f>((D9*100/C9)-100)</f>
        <v>#DIV/0!</v>
      </c>
      <c r="G9" s="127"/>
      <c r="H9" s="114"/>
      <c r="I9" s="85">
        <f>H9-G9</f>
        <v>0</v>
      </c>
      <c r="J9" s="86" t="e">
        <f>((H9*100/G9)-100)</f>
        <v>#DIV/0!</v>
      </c>
      <c r="K9" s="127"/>
      <c r="L9" s="114"/>
      <c r="M9" s="85">
        <f>L9-K9</f>
        <v>0</v>
      </c>
      <c r="N9" s="88" t="e">
        <f>((L9*100/K9)-100)</f>
        <v>#DIV/0!</v>
      </c>
    </row>
    <row r="10" spans="1:15" x14ac:dyDescent="0.25">
      <c r="A10" s="205"/>
      <c r="B10" s="89" t="s">
        <v>98</v>
      </c>
      <c r="C10" s="92"/>
      <c r="D10" s="93"/>
      <c r="E10" s="85">
        <f t="shared" ref="E10:E15" si="0">D10-C10</f>
        <v>0</v>
      </c>
      <c r="F10" s="86" t="e">
        <f t="shared" ref="F10:F16" si="1">((D10*100/C10)-100)</f>
        <v>#DIV/0!</v>
      </c>
      <c r="G10" s="94"/>
      <c r="H10" s="93"/>
      <c r="I10" s="85">
        <f t="shared" ref="I10:I15" si="2">H10-G10</f>
        <v>0</v>
      </c>
      <c r="J10" s="86" t="e">
        <f t="shared" ref="J10:J16" si="3">((H10*100/G10)-100)</f>
        <v>#DIV/0!</v>
      </c>
      <c r="K10" s="94"/>
      <c r="L10" s="93"/>
      <c r="M10" s="85">
        <f t="shared" ref="M10:M15" si="4">L10-K10</f>
        <v>0</v>
      </c>
      <c r="N10" s="88" t="e">
        <f t="shared" ref="N10:N16" si="5">((L10*100/K10)-100)</f>
        <v>#DIV/0!</v>
      </c>
    </row>
    <row r="11" spans="1:15" x14ac:dyDescent="0.25">
      <c r="A11" s="205"/>
      <c r="B11" s="115" t="s">
        <v>99</v>
      </c>
      <c r="C11" s="116"/>
      <c r="D11" s="114"/>
      <c r="E11" s="85">
        <f t="shared" si="0"/>
        <v>0</v>
      </c>
      <c r="F11" s="86" t="e">
        <f t="shared" si="1"/>
        <v>#DIV/0!</v>
      </c>
      <c r="G11" s="127"/>
      <c r="H11" s="114"/>
      <c r="I11" s="85">
        <f t="shared" si="2"/>
        <v>0</v>
      </c>
      <c r="J11" s="86" t="e">
        <f t="shared" si="3"/>
        <v>#DIV/0!</v>
      </c>
      <c r="K11" s="127"/>
      <c r="L11" s="114"/>
      <c r="M11" s="85">
        <f t="shared" si="4"/>
        <v>0</v>
      </c>
      <c r="N11" s="88" t="e">
        <f t="shared" si="5"/>
        <v>#DIV/0!</v>
      </c>
    </row>
    <row r="12" spans="1:15" x14ac:dyDescent="0.25">
      <c r="A12" s="205"/>
      <c r="B12" s="89" t="s">
        <v>100</v>
      </c>
      <c r="C12" s="92"/>
      <c r="D12" s="93"/>
      <c r="E12" s="85">
        <f t="shared" si="0"/>
        <v>0</v>
      </c>
      <c r="F12" s="86" t="e">
        <f t="shared" si="1"/>
        <v>#DIV/0!</v>
      </c>
      <c r="G12" s="94"/>
      <c r="H12" s="93"/>
      <c r="I12" s="85">
        <f t="shared" si="2"/>
        <v>0</v>
      </c>
      <c r="J12" s="86" t="e">
        <f t="shared" si="3"/>
        <v>#DIV/0!</v>
      </c>
      <c r="K12" s="94"/>
      <c r="L12" s="93"/>
      <c r="M12" s="85">
        <f t="shared" si="4"/>
        <v>0</v>
      </c>
      <c r="N12" s="88" t="e">
        <f t="shared" si="5"/>
        <v>#DIV/0!</v>
      </c>
    </row>
    <row r="13" spans="1:15" x14ac:dyDescent="0.25">
      <c r="A13" s="205"/>
      <c r="B13" s="115" t="s">
        <v>101</v>
      </c>
      <c r="C13" s="116"/>
      <c r="D13" s="114"/>
      <c r="E13" s="85">
        <f t="shared" si="0"/>
        <v>0</v>
      </c>
      <c r="F13" s="86" t="e">
        <f t="shared" si="1"/>
        <v>#DIV/0!</v>
      </c>
      <c r="G13" s="127"/>
      <c r="H13" s="114"/>
      <c r="I13" s="85">
        <f t="shared" si="2"/>
        <v>0</v>
      </c>
      <c r="J13" s="86" t="e">
        <f t="shared" si="3"/>
        <v>#DIV/0!</v>
      </c>
      <c r="K13" s="127"/>
      <c r="L13" s="114"/>
      <c r="M13" s="85">
        <f t="shared" si="4"/>
        <v>0</v>
      </c>
      <c r="N13" s="88" t="e">
        <f t="shared" si="5"/>
        <v>#DIV/0!</v>
      </c>
    </row>
    <row r="14" spans="1:15" x14ac:dyDescent="0.25">
      <c r="A14" s="205"/>
      <c r="B14" s="89" t="s">
        <v>102</v>
      </c>
      <c r="C14" s="92"/>
      <c r="D14" s="93"/>
      <c r="E14" s="85">
        <f t="shared" si="0"/>
        <v>0</v>
      </c>
      <c r="F14" s="86" t="e">
        <f t="shared" si="1"/>
        <v>#DIV/0!</v>
      </c>
      <c r="G14" s="94"/>
      <c r="H14" s="93"/>
      <c r="I14" s="85">
        <f t="shared" si="2"/>
        <v>0</v>
      </c>
      <c r="J14" s="86" t="e">
        <f t="shared" si="3"/>
        <v>#DIV/0!</v>
      </c>
      <c r="K14" s="94"/>
      <c r="L14" s="93"/>
      <c r="M14" s="85">
        <f t="shared" si="4"/>
        <v>0</v>
      </c>
      <c r="N14" s="88" t="e">
        <f t="shared" si="5"/>
        <v>#DIV/0!</v>
      </c>
    </row>
    <row r="15" spans="1:15" x14ac:dyDescent="0.25">
      <c r="A15" s="205"/>
      <c r="B15" s="115" t="s">
        <v>103</v>
      </c>
      <c r="C15" s="116"/>
      <c r="D15" s="114"/>
      <c r="E15" s="85">
        <f t="shared" si="0"/>
        <v>0</v>
      </c>
      <c r="F15" s="86" t="e">
        <f t="shared" si="1"/>
        <v>#DIV/0!</v>
      </c>
      <c r="G15" s="127"/>
      <c r="H15" s="114"/>
      <c r="I15" s="85">
        <f t="shared" si="2"/>
        <v>0</v>
      </c>
      <c r="J15" s="86" t="e">
        <f t="shared" si="3"/>
        <v>#DIV/0!</v>
      </c>
      <c r="K15" s="127"/>
      <c r="L15" s="114"/>
      <c r="M15" s="85">
        <f t="shared" si="4"/>
        <v>0</v>
      </c>
      <c r="N15" s="88" t="e">
        <f t="shared" si="5"/>
        <v>#DIV/0!</v>
      </c>
    </row>
    <row r="16" spans="1:15" x14ac:dyDescent="0.25">
      <c r="A16" s="205"/>
      <c r="B16" s="104" t="s">
        <v>104</v>
      </c>
      <c r="C16" s="105"/>
      <c r="D16" s="96"/>
      <c r="E16" s="99">
        <f>D16-C16</f>
        <v>0</v>
      </c>
      <c r="F16" s="86" t="e">
        <f t="shared" si="1"/>
        <v>#DIV/0!</v>
      </c>
      <c r="G16" s="95"/>
      <c r="H16" s="96"/>
      <c r="I16" s="99">
        <f>H16-G16</f>
        <v>0</v>
      </c>
      <c r="J16" s="86" t="e">
        <f t="shared" si="3"/>
        <v>#DIV/0!</v>
      </c>
      <c r="K16" s="95"/>
      <c r="L16" s="96"/>
      <c r="M16" s="99">
        <f>L16-K16</f>
        <v>0</v>
      </c>
      <c r="N16" s="88" t="e">
        <f t="shared" si="5"/>
        <v>#DIV/0!</v>
      </c>
    </row>
    <row r="17" spans="1:14" x14ac:dyDescent="0.25">
      <c r="A17" s="201" t="s">
        <v>105</v>
      </c>
      <c r="B17" s="117" t="s">
        <v>106</v>
      </c>
      <c r="C17" s="118"/>
      <c r="D17" s="119"/>
      <c r="E17" s="97">
        <f>D17-C17</f>
        <v>0</v>
      </c>
      <c r="F17" s="103" t="e">
        <f>((D17*100/C17)-100)</f>
        <v>#DIV/0!</v>
      </c>
      <c r="G17" s="128"/>
      <c r="H17" s="119"/>
      <c r="I17" s="97">
        <f>H17-G17</f>
        <v>0</v>
      </c>
      <c r="J17" s="103" t="e">
        <f>((H17*100/G17)-100)</f>
        <v>#DIV/0!</v>
      </c>
      <c r="K17" s="128"/>
      <c r="L17" s="119"/>
      <c r="M17" s="97">
        <f>L17-K17</f>
        <v>0</v>
      </c>
      <c r="N17" s="98" t="e">
        <f>((L17*100/K17)-100)</f>
        <v>#DIV/0!</v>
      </c>
    </row>
    <row r="18" spans="1:14" x14ac:dyDescent="0.25">
      <c r="A18" s="201"/>
      <c r="B18" s="89" t="s">
        <v>107</v>
      </c>
      <c r="C18" s="92"/>
      <c r="D18" s="93"/>
      <c r="E18" s="85">
        <f>D18-C18</f>
        <v>0</v>
      </c>
      <c r="F18" s="86" t="e">
        <f>((D18*100/C18)-100)</f>
        <v>#DIV/0!</v>
      </c>
      <c r="G18" s="94"/>
      <c r="H18" s="93"/>
      <c r="I18" s="85">
        <f>H18-G18</f>
        <v>0</v>
      </c>
      <c r="J18" s="86" t="e">
        <f>((H18*100/G18)-100)</f>
        <v>#DIV/0!</v>
      </c>
      <c r="K18" s="94"/>
      <c r="L18" s="93"/>
      <c r="M18" s="85">
        <f>L18-K18</f>
        <v>0</v>
      </c>
      <c r="N18" s="88" t="e">
        <f>((L18*100/K18)-100)</f>
        <v>#DIV/0!</v>
      </c>
    </row>
    <row r="19" spans="1:14" x14ac:dyDescent="0.25">
      <c r="A19" s="201"/>
      <c r="B19" s="115" t="s">
        <v>108</v>
      </c>
      <c r="C19" s="116"/>
      <c r="D19" s="114"/>
      <c r="E19" s="85">
        <f t="shared" ref="E19:E20" si="6">D19-C19</f>
        <v>0</v>
      </c>
      <c r="F19" s="86" t="e">
        <f t="shared" ref="F19:F20" si="7">((D19*100/C19)-100)</f>
        <v>#DIV/0!</v>
      </c>
      <c r="G19" s="127"/>
      <c r="H19" s="114"/>
      <c r="I19" s="85">
        <f t="shared" ref="I19:I20" si="8">H19-G19</f>
        <v>0</v>
      </c>
      <c r="J19" s="86" t="e">
        <f t="shared" ref="J19:J20" si="9">((H19*100/G19)-100)</f>
        <v>#DIV/0!</v>
      </c>
      <c r="K19" s="127"/>
      <c r="L19" s="114"/>
      <c r="M19" s="85">
        <f t="shared" ref="M19:M20" si="10">L19-K19</f>
        <v>0</v>
      </c>
      <c r="N19" s="88" t="e">
        <f t="shared" ref="N19:N20" si="11">((L19*100/K19)-100)</f>
        <v>#DIV/0!</v>
      </c>
    </row>
    <row r="20" spans="1:14" x14ac:dyDescent="0.25">
      <c r="A20" s="201"/>
      <c r="B20" s="89" t="s">
        <v>109</v>
      </c>
      <c r="C20" s="92"/>
      <c r="D20" s="93"/>
      <c r="E20" s="85">
        <f t="shared" si="6"/>
        <v>0</v>
      </c>
      <c r="F20" s="86" t="e">
        <f t="shared" si="7"/>
        <v>#DIV/0!</v>
      </c>
      <c r="G20" s="94"/>
      <c r="H20" s="93"/>
      <c r="I20" s="85">
        <f t="shared" si="8"/>
        <v>0</v>
      </c>
      <c r="J20" s="86" t="e">
        <f t="shared" si="9"/>
        <v>#DIV/0!</v>
      </c>
      <c r="K20" s="94"/>
      <c r="L20" s="93"/>
      <c r="M20" s="85">
        <f t="shared" si="10"/>
        <v>0</v>
      </c>
      <c r="N20" s="88" t="e">
        <f t="shared" si="11"/>
        <v>#DIV/0!</v>
      </c>
    </row>
    <row r="21" spans="1:14" x14ac:dyDescent="0.25">
      <c r="A21" s="201"/>
      <c r="B21" s="120" t="s">
        <v>110</v>
      </c>
      <c r="C21" s="121"/>
      <c r="D21" s="122"/>
      <c r="E21" s="99">
        <f t="shared" ref="E21:E32" si="12">D21-C21</f>
        <v>0</v>
      </c>
      <c r="F21" s="86" t="e">
        <f t="shared" ref="F21:F32" si="13">((D21*100/C21)-100)</f>
        <v>#DIV/0!</v>
      </c>
      <c r="G21" s="129"/>
      <c r="H21" s="122"/>
      <c r="I21" s="99">
        <f t="shared" ref="I21:I32" si="14">H21-G21</f>
        <v>0</v>
      </c>
      <c r="J21" s="86" t="e">
        <f t="shared" ref="J21:J32" si="15">((H21*100/G21)-100)</f>
        <v>#DIV/0!</v>
      </c>
      <c r="K21" s="129"/>
      <c r="L21" s="122"/>
      <c r="M21" s="99">
        <f t="shared" ref="M21:M32" si="16">L21-K21</f>
        <v>0</v>
      </c>
      <c r="N21" s="88" t="e">
        <f t="shared" ref="N21:N32" si="17">((L21*100/K21)-100)</f>
        <v>#DIV/0!</v>
      </c>
    </row>
    <row r="22" spans="1:14" x14ac:dyDescent="0.25">
      <c r="A22" s="201" t="s">
        <v>111</v>
      </c>
      <c r="B22" s="101" t="s">
        <v>112</v>
      </c>
      <c r="C22" s="102"/>
      <c r="D22" s="91"/>
      <c r="E22" s="97">
        <f t="shared" si="12"/>
        <v>0</v>
      </c>
      <c r="F22" s="103" t="e">
        <f t="shared" si="13"/>
        <v>#DIV/0!</v>
      </c>
      <c r="G22" s="90"/>
      <c r="H22" s="91"/>
      <c r="I22" s="97">
        <f t="shared" si="14"/>
        <v>0</v>
      </c>
      <c r="J22" s="103" t="e">
        <f t="shared" si="15"/>
        <v>#DIV/0!</v>
      </c>
      <c r="K22" s="90"/>
      <c r="L22" s="91"/>
      <c r="M22" s="97">
        <f t="shared" si="16"/>
        <v>0</v>
      </c>
      <c r="N22" s="98" t="e">
        <f t="shared" si="17"/>
        <v>#DIV/0!</v>
      </c>
    </row>
    <row r="23" spans="1:14" x14ac:dyDescent="0.25">
      <c r="A23" s="201"/>
      <c r="B23" s="120" t="s">
        <v>113</v>
      </c>
      <c r="C23" s="121"/>
      <c r="D23" s="122"/>
      <c r="E23" s="99">
        <f t="shared" si="12"/>
        <v>0</v>
      </c>
      <c r="F23" s="106" t="e">
        <f t="shared" si="13"/>
        <v>#DIV/0!</v>
      </c>
      <c r="G23" s="129"/>
      <c r="H23" s="122"/>
      <c r="I23" s="99">
        <f t="shared" si="14"/>
        <v>0</v>
      </c>
      <c r="J23" s="106" t="e">
        <f t="shared" si="15"/>
        <v>#DIV/0!</v>
      </c>
      <c r="K23" s="129"/>
      <c r="L23" s="122"/>
      <c r="M23" s="99">
        <f t="shared" si="16"/>
        <v>0</v>
      </c>
      <c r="N23" s="100" t="e">
        <f t="shared" si="17"/>
        <v>#DIV/0!</v>
      </c>
    </row>
    <row r="24" spans="1:14" x14ac:dyDescent="0.25">
      <c r="A24" s="201" t="s">
        <v>114</v>
      </c>
      <c r="B24" s="101" t="s">
        <v>115</v>
      </c>
      <c r="C24" s="102"/>
      <c r="D24" s="91"/>
      <c r="E24" s="97">
        <f t="shared" si="12"/>
        <v>0</v>
      </c>
      <c r="F24" s="103" t="e">
        <f t="shared" si="13"/>
        <v>#DIV/0!</v>
      </c>
      <c r="G24" s="90"/>
      <c r="H24" s="91"/>
      <c r="I24" s="97">
        <f t="shared" si="14"/>
        <v>0</v>
      </c>
      <c r="J24" s="103" t="e">
        <f t="shared" si="15"/>
        <v>#DIV/0!</v>
      </c>
      <c r="K24" s="90"/>
      <c r="L24" s="91"/>
      <c r="M24" s="97">
        <f t="shared" si="16"/>
        <v>0</v>
      </c>
      <c r="N24" s="98" t="e">
        <f t="shared" si="17"/>
        <v>#DIV/0!</v>
      </c>
    </row>
    <row r="25" spans="1:14" x14ac:dyDescent="0.25">
      <c r="A25" s="201"/>
      <c r="B25" s="115" t="s">
        <v>116</v>
      </c>
      <c r="C25" s="116"/>
      <c r="D25" s="114"/>
      <c r="E25" s="85">
        <f t="shared" si="12"/>
        <v>0</v>
      </c>
      <c r="F25" s="86" t="e">
        <f t="shared" si="13"/>
        <v>#DIV/0!</v>
      </c>
      <c r="G25" s="127"/>
      <c r="H25" s="114"/>
      <c r="I25" s="85">
        <f t="shared" si="14"/>
        <v>0</v>
      </c>
      <c r="J25" s="86" t="e">
        <f t="shared" si="15"/>
        <v>#DIV/0!</v>
      </c>
      <c r="K25" s="127"/>
      <c r="L25" s="114"/>
      <c r="M25" s="85">
        <f t="shared" si="16"/>
        <v>0</v>
      </c>
      <c r="N25" s="88" t="e">
        <f t="shared" si="17"/>
        <v>#DIV/0!</v>
      </c>
    </row>
    <row r="26" spans="1:14" x14ac:dyDescent="0.25">
      <c r="A26" s="201"/>
      <c r="B26" s="107" t="s">
        <v>117</v>
      </c>
      <c r="C26" s="105"/>
      <c r="D26" s="96"/>
      <c r="E26" s="99">
        <f t="shared" si="12"/>
        <v>0</v>
      </c>
      <c r="F26" s="86" t="e">
        <f t="shared" si="13"/>
        <v>#DIV/0!</v>
      </c>
      <c r="G26" s="95"/>
      <c r="H26" s="96"/>
      <c r="I26" s="99">
        <f t="shared" si="14"/>
        <v>0</v>
      </c>
      <c r="J26" s="86" t="e">
        <f t="shared" si="15"/>
        <v>#DIV/0!</v>
      </c>
      <c r="K26" s="95"/>
      <c r="L26" s="96"/>
      <c r="M26" s="99">
        <f t="shared" si="16"/>
        <v>0</v>
      </c>
      <c r="N26" s="88" t="e">
        <f t="shared" si="17"/>
        <v>#DIV/0!</v>
      </c>
    </row>
    <row r="27" spans="1:14" ht="25.5" x14ac:dyDescent="0.25">
      <c r="A27" s="111" t="s">
        <v>118</v>
      </c>
      <c r="B27" s="123" t="s">
        <v>119</v>
      </c>
      <c r="C27" s="124"/>
      <c r="D27" s="125"/>
      <c r="E27" s="108">
        <f t="shared" si="12"/>
        <v>0</v>
      </c>
      <c r="F27" s="109" t="e">
        <f t="shared" si="13"/>
        <v>#DIV/0!</v>
      </c>
      <c r="G27" s="130"/>
      <c r="H27" s="125"/>
      <c r="I27" s="108">
        <f t="shared" si="14"/>
        <v>0</v>
      </c>
      <c r="J27" s="109" t="e">
        <f t="shared" si="15"/>
        <v>#DIV/0!</v>
      </c>
      <c r="K27" s="130"/>
      <c r="L27" s="125"/>
      <c r="M27" s="108">
        <f t="shared" si="16"/>
        <v>0</v>
      </c>
      <c r="N27" s="110" t="e">
        <f t="shared" si="17"/>
        <v>#DIV/0!</v>
      </c>
    </row>
    <row r="28" spans="1:14" x14ac:dyDescent="0.25">
      <c r="A28" s="201" t="s">
        <v>120</v>
      </c>
      <c r="B28" s="101" t="s">
        <v>121</v>
      </c>
      <c r="C28" s="102"/>
      <c r="D28" s="91"/>
      <c r="E28" s="85">
        <f t="shared" si="12"/>
        <v>0</v>
      </c>
      <c r="F28" s="103" t="e">
        <f t="shared" si="13"/>
        <v>#DIV/0!</v>
      </c>
      <c r="G28" s="90"/>
      <c r="H28" s="91"/>
      <c r="I28" s="85">
        <f t="shared" si="14"/>
        <v>0</v>
      </c>
      <c r="J28" s="103" t="e">
        <f t="shared" si="15"/>
        <v>#DIV/0!</v>
      </c>
      <c r="K28" s="90"/>
      <c r="L28" s="91"/>
      <c r="M28" s="85">
        <f t="shared" si="16"/>
        <v>0</v>
      </c>
      <c r="N28" s="98" t="e">
        <f t="shared" si="17"/>
        <v>#DIV/0!</v>
      </c>
    </row>
    <row r="29" spans="1:14" x14ac:dyDescent="0.25">
      <c r="A29" s="201"/>
      <c r="B29" s="115" t="s">
        <v>122</v>
      </c>
      <c r="C29" s="116"/>
      <c r="D29" s="114"/>
      <c r="E29" s="85">
        <f t="shared" si="12"/>
        <v>0</v>
      </c>
      <c r="F29" s="86" t="e">
        <f t="shared" si="13"/>
        <v>#DIV/0!</v>
      </c>
      <c r="G29" s="127"/>
      <c r="H29" s="114"/>
      <c r="I29" s="85">
        <f t="shared" si="14"/>
        <v>0</v>
      </c>
      <c r="J29" s="86" t="e">
        <f t="shared" si="15"/>
        <v>#DIV/0!</v>
      </c>
      <c r="K29" s="127"/>
      <c r="L29" s="114"/>
      <c r="M29" s="85">
        <f t="shared" si="16"/>
        <v>0</v>
      </c>
      <c r="N29" s="88" t="e">
        <f t="shared" si="17"/>
        <v>#DIV/0!</v>
      </c>
    </row>
    <row r="30" spans="1:14" x14ac:dyDescent="0.25">
      <c r="A30" s="201"/>
      <c r="B30" s="104" t="s">
        <v>123</v>
      </c>
      <c r="C30" s="105"/>
      <c r="D30" s="96"/>
      <c r="E30" s="99">
        <f t="shared" si="12"/>
        <v>0</v>
      </c>
      <c r="F30" s="106" t="e">
        <f t="shared" si="13"/>
        <v>#DIV/0!</v>
      </c>
      <c r="G30" s="95"/>
      <c r="H30" s="96"/>
      <c r="I30" s="99">
        <f t="shared" si="14"/>
        <v>0</v>
      </c>
      <c r="J30" s="106" t="e">
        <f t="shared" si="15"/>
        <v>#DIV/0!</v>
      </c>
      <c r="K30" s="95"/>
      <c r="L30" s="96"/>
      <c r="M30" s="99">
        <f t="shared" si="16"/>
        <v>0</v>
      </c>
      <c r="N30" s="100" t="e">
        <f t="shared" si="17"/>
        <v>#DIV/0!</v>
      </c>
    </row>
    <row r="31" spans="1:14" x14ac:dyDescent="0.25">
      <c r="A31" s="201" t="s">
        <v>124</v>
      </c>
      <c r="B31" s="117" t="s">
        <v>125</v>
      </c>
      <c r="C31" s="118"/>
      <c r="D31" s="119"/>
      <c r="E31" s="85">
        <f t="shared" si="12"/>
        <v>0</v>
      </c>
      <c r="F31" s="103" t="e">
        <f t="shared" si="13"/>
        <v>#DIV/0!</v>
      </c>
      <c r="G31" s="128"/>
      <c r="H31" s="119"/>
      <c r="I31" s="85">
        <f t="shared" si="14"/>
        <v>0</v>
      </c>
      <c r="J31" s="103" t="e">
        <f t="shared" si="15"/>
        <v>#DIV/0!</v>
      </c>
      <c r="K31" s="128"/>
      <c r="L31" s="119"/>
      <c r="M31" s="85">
        <f t="shared" si="16"/>
        <v>0</v>
      </c>
      <c r="N31" s="98" t="e">
        <f t="shared" si="17"/>
        <v>#DIV/0!</v>
      </c>
    </row>
    <row r="32" spans="1:14" x14ac:dyDescent="0.25">
      <c r="A32" s="201"/>
      <c r="B32" s="89" t="s">
        <v>126</v>
      </c>
      <c r="C32" s="92"/>
      <c r="D32" s="93"/>
      <c r="E32" s="85">
        <f t="shared" si="12"/>
        <v>0</v>
      </c>
      <c r="F32" s="86" t="e">
        <f t="shared" si="13"/>
        <v>#DIV/0!</v>
      </c>
      <c r="G32" s="94"/>
      <c r="H32" s="93"/>
      <c r="I32" s="85">
        <f t="shared" si="14"/>
        <v>0</v>
      </c>
      <c r="J32" s="86" t="e">
        <f t="shared" si="15"/>
        <v>#DIV/0!</v>
      </c>
      <c r="K32" s="94"/>
      <c r="L32" s="93"/>
      <c r="M32" s="85">
        <f t="shared" si="16"/>
        <v>0</v>
      </c>
      <c r="N32" s="88" t="e">
        <f t="shared" si="17"/>
        <v>#DIV/0!</v>
      </c>
    </row>
    <row r="33" spans="1:14" x14ac:dyDescent="0.25">
      <c r="A33" s="201"/>
      <c r="B33" s="115" t="s">
        <v>127</v>
      </c>
      <c r="C33" s="116"/>
      <c r="D33" s="114"/>
      <c r="E33" s="85">
        <f t="shared" ref="E33:E39" si="18">D33-C33</f>
        <v>0</v>
      </c>
      <c r="F33" s="86" t="e">
        <f t="shared" ref="F33:F40" si="19">((D33*100/C33)-100)</f>
        <v>#DIV/0!</v>
      </c>
      <c r="G33" s="127"/>
      <c r="H33" s="114"/>
      <c r="I33" s="85">
        <f t="shared" ref="I33:I39" si="20">H33-G33</f>
        <v>0</v>
      </c>
      <c r="J33" s="86" t="e">
        <f t="shared" ref="J33:J40" si="21">((H33*100/G33)-100)</f>
        <v>#DIV/0!</v>
      </c>
      <c r="K33" s="127"/>
      <c r="L33" s="114"/>
      <c r="M33" s="85">
        <f t="shared" ref="M33:M39" si="22">L33-K33</f>
        <v>0</v>
      </c>
      <c r="N33" s="88" t="e">
        <f t="shared" ref="N33:N40" si="23">((L33*100/K33)-100)</f>
        <v>#DIV/0!</v>
      </c>
    </row>
    <row r="34" spans="1:14" x14ac:dyDescent="0.25">
      <c r="A34" s="201"/>
      <c r="B34" s="89" t="s">
        <v>128</v>
      </c>
      <c r="C34" s="92"/>
      <c r="D34" s="93"/>
      <c r="E34" s="85">
        <f t="shared" si="18"/>
        <v>0</v>
      </c>
      <c r="F34" s="86" t="e">
        <f>((D34*100/C34)-100)</f>
        <v>#DIV/0!</v>
      </c>
      <c r="G34" s="94"/>
      <c r="H34" s="93"/>
      <c r="I34" s="85">
        <f t="shared" si="20"/>
        <v>0</v>
      </c>
      <c r="J34" s="86" t="e">
        <f>((H34*100/G34)-100)</f>
        <v>#DIV/0!</v>
      </c>
      <c r="K34" s="94"/>
      <c r="L34" s="93"/>
      <c r="M34" s="85">
        <f t="shared" si="22"/>
        <v>0</v>
      </c>
      <c r="N34" s="88" t="e">
        <f>((L34*100/K34)-100)</f>
        <v>#DIV/0!</v>
      </c>
    </row>
    <row r="35" spans="1:14" x14ac:dyDescent="0.25">
      <c r="A35" s="201"/>
      <c r="B35" s="115" t="s">
        <v>129</v>
      </c>
      <c r="C35" s="116"/>
      <c r="D35" s="114"/>
      <c r="E35" s="85">
        <f t="shared" si="18"/>
        <v>0</v>
      </c>
      <c r="F35" s="86" t="e">
        <f t="shared" si="19"/>
        <v>#DIV/0!</v>
      </c>
      <c r="G35" s="127"/>
      <c r="H35" s="114"/>
      <c r="I35" s="85">
        <f t="shared" si="20"/>
        <v>0</v>
      </c>
      <c r="J35" s="86" t="e">
        <f t="shared" si="21"/>
        <v>#DIV/0!</v>
      </c>
      <c r="K35" s="127"/>
      <c r="L35" s="114"/>
      <c r="M35" s="85">
        <f t="shared" si="22"/>
        <v>0</v>
      </c>
      <c r="N35" s="88" t="e">
        <f t="shared" si="23"/>
        <v>#DIV/0!</v>
      </c>
    </row>
    <row r="36" spans="1:14" x14ac:dyDescent="0.25">
      <c r="A36" s="201"/>
      <c r="B36" s="89" t="s">
        <v>130</v>
      </c>
      <c r="C36" s="92"/>
      <c r="D36" s="93"/>
      <c r="E36" s="85">
        <f t="shared" si="18"/>
        <v>0</v>
      </c>
      <c r="F36" s="86" t="e">
        <f t="shared" si="19"/>
        <v>#DIV/0!</v>
      </c>
      <c r="G36" s="94"/>
      <c r="H36" s="93"/>
      <c r="I36" s="85">
        <f t="shared" si="20"/>
        <v>0</v>
      </c>
      <c r="J36" s="86" t="e">
        <f t="shared" si="21"/>
        <v>#DIV/0!</v>
      </c>
      <c r="K36" s="94"/>
      <c r="L36" s="93"/>
      <c r="M36" s="85">
        <f t="shared" si="22"/>
        <v>0</v>
      </c>
      <c r="N36" s="88" t="e">
        <f t="shared" si="23"/>
        <v>#DIV/0!</v>
      </c>
    </row>
    <row r="37" spans="1:14" x14ac:dyDescent="0.25">
      <c r="A37" s="201"/>
      <c r="B37" s="126" t="s">
        <v>131</v>
      </c>
      <c r="C37" s="116"/>
      <c r="D37" s="114"/>
      <c r="E37" s="85">
        <f t="shared" si="18"/>
        <v>0</v>
      </c>
      <c r="F37" s="86" t="e">
        <f t="shared" si="19"/>
        <v>#DIV/0!</v>
      </c>
      <c r="G37" s="127"/>
      <c r="H37" s="114"/>
      <c r="I37" s="85">
        <f t="shared" si="20"/>
        <v>0</v>
      </c>
      <c r="J37" s="86" t="e">
        <f t="shared" si="21"/>
        <v>#DIV/0!</v>
      </c>
      <c r="K37" s="127"/>
      <c r="L37" s="114"/>
      <c r="M37" s="85">
        <f t="shared" si="22"/>
        <v>0</v>
      </c>
      <c r="N37" s="88" t="e">
        <f t="shared" si="23"/>
        <v>#DIV/0!</v>
      </c>
    </row>
    <row r="38" spans="1:14" x14ac:dyDescent="0.25">
      <c r="A38" s="201"/>
      <c r="B38" s="89" t="s">
        <v>132</v>
      </c>
      <c r="C38" s="92"/>
      <c r="D38" s="93"/>
      <c r="E38" s="85">
        <f t="shared" si="18"/>
        <v>0</v>
      </c>
      <c r="F38" s="86" t="e">
        <f t="shared" si="19"/>
        <v>#DIV/0!</v>
      </c>
      <c r="G38" s="94"/>
      <c r="H38" s="93"/>
      <c r="I38" s="85">
        <f t="shared" si="20"/>
        <v>0</v>
      </c>
      <c r="J38" s="86" t="e">
        <f t="shared" si="21"/>
        <v>#DIV/0!</v>
      </c>
      <c r="K38" s="94"/>
      <c r="L38" s="93"/>
      <c r="M38" s="85">
        <f t="shared" si="22"/>
        <v>0</v>
      </c>
      <c r="N38" s="88" t="e">
        <f t="shared" si="23"/>
        <v>#DIV/0!</v>
      </c>
    </row>
    <row r="39" spans="1:14" x14ac:dyDescent="0.25">
      <c r="A39" s="201"/>
      <c r="B39" s="115" t="s">
        <v>133</v>
      </c>
      <c r="C39" s="116"/>
      <c r="D39" s="114"/>
      <c r="E39" s="85">
        <f t="shared" si="18"/>
        <v>0</v>
      </c>
      <c r="F39" s="86" t="e">
        <f t="shared" si="19"/>
        <v>#DIV/0!</v>
      </c>
      <c r="G39" s="127"/>
      <c r="H39" s="114"/>
      <c r="I39" s="85">
        <f t="shared" si="20"/>
        <v>0</v>
      </c>
      <c r="J39" s="86" t="e">
        <f t="shared" si="21"/>
        <v>#DIV/0!</v>
      </c>
      <c r="K39" s="127"/>
      <c r="L39" s="114"/>
      <c r="M39" s="85">
        <f t="shared" si="22"/>
        <v>0</v>
      </c>
      <c r="N39" s="88" t="e">
        <f t="shared" si="23"/>
        <v>#DIV/0!</v>
      </c>
    </row>
    <row r="40" spans="1:14" x14ac:dyDescent="0.25">
      <c r="A40" s="201"/>
      <c r="B40" s="104" t="s">
        <v>134</v>
      </c>
      <c r="C40" s="105"/>
      <c r="D40" s="96"/>
      <c r="E40" s="99">
        <f>D40-C40</f>
        <v>0</v>
      </c>
      <c r="F40" s="86" t="e">
        <f t="shared" si="19"/>
        <v>#DIV/0!</v>
      </c>
      <c r="G40" s="95"/>
      <c r="H40" s="96"/>
      <c r="I40" s="99">
        <f>H40-G40</f>
        <v>0</v>
      </c>
      <c r="J40" s="86" t="e">
        <f t="shared" si="21"/>
        <v>#DIV/0!</v>
      </c>
      <c r="K40" s="95"/>
      <c r="L40" s="96"/>
      <c r="M40" s="99">
        <f>L40-K40</f>
        <v>0</v>
      </c>
      <c r="N40" s="88" t="e">
        <f t="shared" si="23"/>
        <v>#DIV/0!</v>
      </c>
    </row>
    <row r="41" spans="1:14" x14ac:dyDescent="0.25">
      <c r="A41" s="201" t="s">
        <v>135</v>
      </c>
      <c r="B41" s="117" t="s">
        <v>136</v>
      </c>
      <c r="C41" s="118"/>
      <c r="D41" s="119"/>
      <c r="E41" s="97">
        <f>D41-C41</f>
        <v>0</v>
      </c>
      <c r="F41" s="103" t="e">
        <f t="shared" ref="F41:F48" si="24">((D41*100/C41)-100)</f>
        <v>#DIV/0!</v>
      </c>
      <c r="G41" s="128"/>
      <c r="H41" s="119"/>
      <c r="I41" s="97">
        <f>H41-G41</f>
        <v>0</v>
      </c>
      <c r="J41" s="103" t="e">
        <f t="shared" ref="J41:J48" si="25">((H41*100/G41)-100)</f>
        <v>#DIV/0!</v>
      </c>
      <c r="K41" s="128"/>
      <c r="L41" s="119"/>
      <c r="M41" s="97">
        <f>L41-K41</f>
        <v>0</v>
      </c>
      <c r="N41" s="98" t="e">
        <f t="shared" ref="N41:N48" si="26">((L41*100/K41)-100)</f>
        <v>#DIV/0!</v>
      </c>
    </row>
    <row r="42" spans="1:14" x14ac:dyDescent="0.25">
      <c r="A42" s="201"/>
      <c r="B42" s="89" t="s">
        <v>137</v>
      </c>
      <c r="C42" s="92"/>
      <c r="D42" s="93"/>
      <c r="E42" s="85">
        <f>D42-C42</f>
        <v>0</v>
      </c>
      <c r="F42" s="86" t="e">
        <f t="shared" si="24"/>
        <v>#DIV/0!</v>
      </c>
      <c r="G42" s="94"/>
      <c r="H42" s="93"/>
      <c r="I42" s="85">
        <f>H42-G42</f>
        <v>0</v>
      </c>
      <c r="J42" s="86" t="e">
        <f t="shared" si="25"/>
        <v>#DIV/0!</v>
      </c>
      <c r="K42" s="94"/>
      <c r="L42" s="93"/>
      <c r="M42" s="85">
        <f>L42-K42</f>
        <v>0</v>
      </c>
      <c r="N42" s="88" t="e">
        <f t="shared" si="26"/>
        <v>#DIV/0!</v>
      </c>
    </row>
    <row r="43" spans="1:14" x14ac:dyDescent="0.25">
      <c r="A43" s="201"/>
      <c r="B43" s="115" t="s">
        <v>138</v>
      </c>
      <c r="C43" s="116"/>
      <c r="D43" s="114"/>
      <c r="E43" s="85">
        <f t="shared" ref="E43:E44" si="27">D43-C43</f>
        <v>0</v>
      </c>
      <c r="F43" s="86" t="e">
        <f t="shared" si="24"/>
        <v>#DIV/0!</v>
      </c>
      <c r="G43" s="127"/>
      <c r="H43" s="114"/>
      <c r="I43" s="85">
        <f t="shared" ref="I43:I44" si="28">H43-G43</f>
        <v>0</v>
      </c>
      <c r="J43" s="86" t="e">
        <f t="shared" si="25"/>
        <v>#DIV/0!</v>
      </c>
      <c r="K43" s="127"/>
      <c r="L43" s="114"/>
      <c r="M43" s="85">
        <f t="shared" ref="M43:M44" si="29">L43-K43</f>
        <v>0</v>
      </c>
      <c r="N43" s="88" t="e">
        <f t="shared" si="26"/>
        <v>#DIV/0!</v>
      </c>
    </row>
    <row r="44" spans="1:14" x14ac:dyDescent="0.25">
      <c r="A44" s="201"/>
      <c r="B44" s="104" t="s">
        <v>139</v>
      </c>
      <c r="C44" s="105"/>
      <c r="D44" s="96"/>
      <c r="E44" s="85">
        <f t="shared" si="27"/>
        <v>0</v>
      </c>
      <c r="F44" s="106" t="e">
        <f t="shared" si="24"/>
        <v>#DIV/0!</v>
      </c>
      <c r="G44" s="95"/>
      <c r="H44" s="96"/>
      <c r="I44" s="85">
        <f t="shared" si="28"/>
        <v>0</v>
      </c>
      <c r="J44" s="106" t="e">
        <f t="shared" si="25"/>
        <v>#DIV/0!</v>
      </c>
      <c r="K44" s="95"/>
      <c r="L44" s="96"/>
      <c r="M44" s="85">
        <f t="shared" si="29"/>
        <v>0</v>
      </c>
      <c r="N44" s="100" t="e">
        <f t="shared" si="26"/>
        <v>#DIV/0!</v>
      </c>
    </row>
    <row r="45" spans="1:14" x14ac:dyDescent="0.25">
      <c r="A45" s="202" t="s">
        <v>140</v>
      </c>
      <c r="B45" s="117" t="s">
        <v>141</v>
      </c>
      <c r="C45" s="118"/>
      <c r="D45" s="119"/>
      <c r="E45" s="97">
        <f>D45-C45</f>
        <v>0</v>
      </c>
      <c r="F45" s="103" t="e">
        <f t="shared" si="24"/>
        <v>#DIV/0!</v>
      </c>
      <c r="G45" s="128"/>
      <c r="H45" s="119"/>
      <c r="I45" s="97">
        <f>H45-G45</f>
        <v>0</v>
      </c>
      <c r="J45" s="103" t="e">
        <f t="shared" si="25"/>
        <v>#DIV/0!</v>
      </c>
      <c r="K45" s="128"/>
      <c r="L45" s="119"/>
      <c r="M45" s="97">
        <f>L45-K45</f>
        <v>0</v>
      </c>
      <c r="N45" s="98" t="e">
        <f t="shared" si="26"/>
        <v>#DIV/0!</v>
      </c>
    </row>
    <row r="46" spans="1:14" x14ac:dyDescent="0.25">
      <c r="A46" s="202"/>
      <c r="B46" s="89" t="s">
        <v>142</v>
      </c>
      <c r="C46" s="92"/>
      <c r="D46" s="93"/>
      <c r="E46" s="85">
        <f>D46-C46</f>
        <v>0</v>
      </c>
      <c r="F46" s="86" t="e">
        <f t="shared" si="24"/>
        <v>#DIV/0!</v>
      </c>
      <c r="G46" s="94"/>
      <c r="H46" s="93"/>
      <c r="I46" s="85">
        <f>H46-G46</f>
        <v>0</v>
      </c>
      <c r="J46" s="86" t="e">
        <f t="shared" si="25"/>
        <v>#DIV/0!</v>
      </c>
      <c r="K46" s="94"/>
      <c r="L46" s="93"/>
      <c r="M46" s="85">
        <f>L46-K46</f>
        <v>0</v>
      </c>
      <c r="N46" s="88" t="e">
        <f t="shared" si="26"/>
        <v>#DIV/0!</v>
      </c>
    </row>
    <row r="47" spans="1:14" x14ac:dyDescent="0.25">
      <c r="A47" s="202"/>
      <c r="B47" s="120" t="s">
        <v>143</v>
      </c>
      <c r="C47" s="121"/>
      <c r="D47" s="122"/>
      <c r="E47" s="99">
        <f>D47-C47</f>
        <v>0</v>
      </c>
      <c r="F47" s="106" t="e">
        <f t="shared" si="24"/>
        <v>#DIV/0!</v>
      </c>
      <c r="G47" s="129"/>
      <c r="H47" s="122"/>
      <c r="I47" s="99">
        <f>H47-G47</f>
        <v>0</v>
      </c>
      <c r="J47" s="106" t="e">
        <f t="shared" si="25"/>
        <v>#DIV/0!</v>
      </c>
      <c r="K47" s="129"/>
      <c r="L47" s="122"/>
      <c r="M47" s="99">
        <f>L47-K47</f>
        <v>0</v>
      </c>
      <c r="N47" s="100" t="e">
        <f t="shared" si="26"/>
        <v>#DIV/0!</v>
      </c>
    </row>
    <row r="48" spans="1:14" x14ac:dyDescent="0.25">
      <c r="A48" s="203" t="s">
        <v>144</v>
      </c>
      <c r="B48" s="203"/>
      <c r="C48" s="83">
        <f>SUM(C8:C47)</f>
        <v>0</v>
      </c>
      <c r="D48" s="83">
        <f>SUM(D8:D47)</f>
        <v>0</v>
      </c>
      <c r="E48" s="83">
        <f>D48-C48</f>
        <v>0</v>
      </c>
      <c r="F48" s="84" t="e">
        <f t="shared" si="24"/>
        <v>#DIV/0!</v>
      </c>
      <c r="G48" s="83">
        <f>SUM(G8:G47)</f>
        <v>0</v>
      </c>
      <c r="H48" s="83">
        <f>SUM(H8:H47)</f>
        <v>0</v>
      </c>
      <c r="I48" s="83">
        <f>H48-G48</f>
        <v>0</v>
      </c>
      <c r="J48" s="84" t="e">
        <f t="shared" si="25"/>
        <v>#DIV/0!</v>
      </c>
      <c r="K48" s="83">
        <f>SUM(K8:K47)</f>
        <v>0</v>
      </c>
      <c r="L48" s="83">
        <f>SUM(L8:L47)</f>
        <v>0</v>
      </c>
      <c r="M48" s="83">
        <f>L48-K48</f>
        <v>0</v>
      </c>
      <c r="N48" s="84" t="e">
        <f t="shared" si="26"/>
        <v>#DIV/0!</v>
      </c>
    </row>
    <row r="49" spans="1:14" x14ac:dyDescent="0.25">
      <c r="A49" s="113" t="s">
        <v>51</v>
      </c>
      <c r="B49" s="80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</row>
  </sheetData>
  <mergeCells count="19">
    <mergeCell ref="C5:F5"/>
    <mergeCell ref="G5:J5"/>
    <mergeCell ref="K5:N5"/>
    <mergeCell ref="C6:D6"/>
    <mergeCell ref="E6:F6"/>
    <mergeCell ref="G6:H6"/>
    <mergeCell ref="I6:J6"/>
    <mergeCell ref="K6:L6"/>
    <mergeCell ref="M6:N6"/>
    <mergeCell ref="A6:B7"/>
    <mergeCell ref="A8:A16"/>
    <mergeCell ref="A17:A21"/>
    <mergeCell ref="A22:A23"/>
    <mergeCell ref="A24:A26"/>
    <mergeCell ref="A28:A30"/>
    <mergeCell ref="A31:A40"/>
    <mergeCell ref="A41:A44"/>
    <mergeCell ref="A45:A47"/>
    <mergeCell ref="A48:B48"/>
  </mergeCells>
  <conditionalFormatting sqref="E8:E47">
    <cfRule type="dataBar" priority="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{28EAD48D-4ED3-44E6-8D7B-B45CF261476F}</x14:id>
        </ext>
      </extLst>
    </cfRule>
  </conditionalFormatting>
  <conditionalFormatting sqref="E8:F48">
    <cfRule type="expression" dxfId="72" priority="8">
      <formula>E8&lt;0</formula>
    </cfRule>
  </conditionalFormatting>
  <conditionalFormatting sqref="I8:I47">
    <cfRule type="dataBar" priority="2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{DCB8A62D-9270-4BCF-A841-A4721CA02C8D}</x14:id>
        </ext>
      </extLst>
    </cfRule>
  </conditionalFormatting>
  <conditionalFormatting sqref="I8:J48">
    <cfRule type="expression" dxfId="71" priority="6">
      <formula>I8&lt;0</formula>
    </cfRule>
  </conditionalFormatting>
  <conditionalFormatting sqref="M8:M47">
    <cfRule type="dataBar" priority="1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{7D982779-69C9-49CE-8E61-72A357EFC91F}</x14:id>
        </ext>
      </extLst>
    </cfRule>
  </conditionalFormatting>
  <conditionalFormatting sqref="M8:N48">
    <cfRule type="expression" dxfId="70" priority="4">
      <formula>M8&lt;0</formula>
    </cfRule>
  </conditionalFormatting>
  <pageMargins left="0.70866141732283505" right="0.70866141732283505" top="0.74803149606299202" bottom="0.74803149606299202" header="0.31496062992126" footer="0.31496062992126"/>
  <pageSetup paperSize="9" scale="55" orientation="landscape" r:id="rId1"/>
  <ignoredErrors>
    <ignoredError sqref="E8" evalError="1" listDataValidation="1" calculatedColumn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EAD48D-4ED3-44E6-8D7B-B45CF26147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DCB8A62D-9270-4BCF-A841-A4721CA02C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7D982779-69C9-49CE-8E61-72A357EFC9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2DDD1-3093-4ECB-9AA7-184658DBE873}">
  <sheetPr codeName="Hoja5">
    <pageSetUpPr fitToPage="1"/>
  </sheetPr>
  <dimension ref="A1:O62"/>
  <sheetViews>
    <sheetView zoomScale="80" zoomScaleNormal="80" workbookViewId="0"/>
  </sheetViews>
  <sheetFormatPr baseColWidth="10" defaultColWidth="11.42578125" defaultRowHeight="15" x14ac:dyDescent="0.25"/>
  <cols>
    <col min="1" max="1" width="39.7109375" customWidth="1"/>
    <col min="2" max="2" width="42.140625" customWidth="1"/>
    <col min="3" max="4" width="14.7109375" customWidth="1"/>
    <col min="5" max="5" width="16.7109375" customWidth="1"/>
    <col min="6" max="6" width="8" customWidth="1"/>
    <col min="7" max="8" width="14.7109375" customWidth="1"/>
    <col min="9" max="9" width="16.7109375" customWidth="1"/>
    <col min="10" max="10" width="8" customWidth="1"/>
    <col min="11" max="12" width="14.7109375" customWidth="1"/>
    <col min="13" max="13" width="16.7109375" customWidth="1"/>
    <col min="14" max="14" width="8" customWidth="1"/>
  </cols>
  <sheetData>
    <row r="1" spans="1:15" ht="19.149999999999999" customHeight="1" x14ac:dyDescent="0.25">
      <c r="A1" s="31" t="s">
        <v>49</v>
      </c>
      <c r="B1" s="31"/>
      <c r="C1" s="81"/>
      <c r="D1" s="31"/>
      <c r="E1" s="31"/>
      <c r="H1" s="31"/>
      <c r="I1" s="31"/>
      <c r="L1" s="31"/>
      <c r="M1" s="31"/>
    </row>
    <row r="2" spans="1:15" ht="15" customHeight="1" x14ac:dyDescent="0.25">
      <c r="A2" s="78"/>
      <c r="B2" s="78"/>
      <c r="C2" s="81"/>
    </row>
    <row r="3" spans="1:15" ht="15" customHeight="1" x14ac:dyDescent="0.25">
      <c r="A3" s="81"/>
      <c r="B3" s="81"/>
      <c r="C3" s="81"/>
    </row>
    <row r="4" spans="1:15" ht="15" customHeight="1" x14ac:dyDescent="0.25">
      <c r="A4" s="82" t="s">
        <v>53</v>
      </c>
      <c r="B4" s="30"/>
      <c r="N4" s="112" t="s">
        <v>172</v>
      </c>
    </row>
    <row r="5" spans="1:15" ht="19.149999999999999" customHeight="1" x14ac:dyDescent="0.25">
      <c r="A5" s="82"/>
      <c r="B5" s="82"/>
      <c r="C5" s="206" t="s">
        <v>3</v>
      </c>
      <c r="D5" s="206"/>
      <c r="E5" s="206"/>
      <c r="F5" s="206"/>
      <c r="G5" s="206" t="s">
        <v>4</v>
      </c>
      <c r="H5" s="206"/>
      <c r="I5" s="206"/>
      <c r="J5" s="206"/>
      <c r="K5" s="206" t="s">
        <v>5</v>
      </c>
      <c r="L5" s="206"/>
      <c r="M5" s="206"/>
      <c r="N5" s="206"/>
    </row>
    <row r="6" spans="1:15" ht="19.5" customHeight="1" x14ac:dyDescent="0.25">
      <c r="A6" s="209" t="s">
        <v>93</v>
      </c>
      <c r="B6" s="209"/>
      <c r="C6" s="207" t="s">
        <v>94</v>
      </c>
      <c r="D6" s="207"/>
      <c r="E6" s="208" t="s">
        <v>12</v>
      </c>
      <c r="F6" s="208"/>
      <c r="G6" s="208" t="s">
        <v>94</v>
      </c>
      <c r="H6" s="208"/>
      <c r="I6" s="208" t="s">
        <v>12</v>
      </c>
      <c r="J6" s="208"/>
      <c r="K6" s="208" t="s">
        <v>94</v>
      </c>
      <c r="L6" s="208"/>
      <c r="M6" s="208" t="s">
        <v>12</v>
      </c>
      <c r="N6" s="208"/>
    </row>
    <row r="7" spans="1:15" ht="19.5" customHeight="1" x14ac:dyDescent="0.25">
      <c r="A7" s="209"/>
      <c r="B7" s="209"/>
      <c r="C7" s="179">
        <v>2023</v>
      </c>
      <c r="D7" s="179">
        <v>2024</v>
      </c>
      <c r="E7" s="87" t="s">
        <v>13</v>
      </c>
      <c r="F7" s="87" t="s">
        <v>14</v>
      </c>
      <c r="G7" s="179">
        <v>2023</v>
      </c>
      <c r="H7" s="179">
        <v>2024</v>
      </c>
      <c r="I7" s="87" t="s">
        <v>13</v>
      </c>
      <c r="J7" s="87" t="s">
        <v>14</v>
      </c>
      <c r="K7" s="179">
        <v>2023</v>
      </c>
      <c r="L7" s="179">
        <v>2024</v>
      </c>
      <c r="M7" s="87" t="s">
        <v>13</v>
      </c>
      <c r="N7" s="87" t="s">
        <v>14</v>
      </c>
    </row>
    <row r="8" spans="1:15" s="137" customFormat="1" ht="19.5" customHeight="1" x14ac:dyDescent="0.25">
      <c r="A8" s="180" t="s">
        <v>95</v>
      </c>
      <c r="B8" s="181" t="s">
        <v>96</v>
      </c>
      <c r="C8" s="182">
        <v>61668009</v>
      </c>
      <c r="D8" s="183">
        <v>64366160</v>
      </c>
      <c r="E8" s="184">
        <v>2698151</v>
      </c>
      <c r="F8" s="185">
        <v>4.3752847606933472</v>
      </c>
      <c r="G8" s="186">
        <v>0</v>
      </c>
      <c r="H8" s="183">
        <v>0</v>
      </c>
      <c r="I8" s="184">
        <v>0</v>
      </c>
      <c r="J8" s="185" t="s">
        <v>156</v>
      </c>
      <c r="K8" s="186">
        <v>1130</v>
      </c>
      <c r="L8" s="183">
        <v>6001</v>
      </c>
      <c r="M8" s="184">
        <v>4871</v>
      </c>
      <c r="N8" s="185">
        <v>431.06194690265488</v>
      </c>
      <c r="O8" s="151"/>
    </row>
    <row r="9" spans="1:15" s="137" customFormat="1" ht="19.5" customHeight="1" x14ac:dyDescent="0.25">
      <c r="A9" s="180" t="s">
        <v>95</v>
      </c>
      <c r="B9" s="181" t="s">
        <v>97</v>
      </c>
      <c r="C9" s="182">
        <v>22696052</v>
      </c>
      <c r="D9" s="183">
        <v>14642590</v>
      </c>
      <c r="E9" s="184">
        <v>-8053462</v>
      </c>
      <c r="F9" s="185">
        <v>-35.483977565789857</v>
      </c>
      <c r="G9" s="186">
        <v>0</v>
      </c>
      <c r="H9" s="183">
        <v>0</v>
      </c>
      <c r="I9" s="184">
        <v>0</v>
      </c>
      <c r="J9" s="185" t="s">
        <v>156</v>
      </c>
      <c r="K9" s="186">
        <v>442486</v>
      </c>
      <c r="L9" s="183">
        <v>463323</v>
      </c>
      <c r="M9" s="184">
        <v>20837</v>
      </c>
      <c r="N9" s="185">
        <v>4.7090755413730534</v>
      </c>
      <c r="O9" s="151"/>
    </row>
    <row r="10" spans="1:15" s="137" customFormat="1" ht="19.5" customHeight="1" x14ac:dyDescent="0.25">
      <c r="A10" s="180" t="s">
        <v>95</v>
      </c>
      <c r="B10" s="181" t="s">
        <v>98</v>
      </c>
      <c r="C10" s="182">
        <v>22402860</v>
      </c>
      <c r="D10" s="183">
        <v>23933594</v>
      </c>
      <c r="E10" s="184">
        <v>1530734</v>
      </c>
      <c r="F10" s="185">
        <v>6.8327615313401946</v>
      </c>
      <c r="G10" s="186">
        <v>0</v>
      </c>
      <c r="H10" s="183">
        <v>500</v>
      </c>
      <c r="I10" s="184">
        <v>500</v>
      </c>
      <c r="J10" s="185" t="s">
        <v>156</v>
      </c>
      <c r="K10" s="186">
        <v>34031</v>
      </c>
      <c r="L10" s="183">
        <v>32452</v>
      </c>
      <c r="M10" s="184">
        <v>-1579</v>
      </c>
      <c r="N10" s="185">
        <v>-4.6398871617055022</v>
      </c>
      <c r="O10" s="151"/>
    </row>
    <row r="11" spans="1:15" s="137" customFormat="1" ht="19.5" customHeight="1" x14ac:dyDescent="0.25">
      <c r="A11" s="180" t="s">
        <v>95</v>
      </c>
      <c r="B11" s="181" t="s">
        <v>99</v>
      </c>
      <c r="C11" s="182">
        <v>14704823</v>
      </c>
      <c r="D11" s="183">
        <v>18946463</v>
      </c>
      <c r="E11" s="184">
        <v>4241640</v>
      </c>
      <c r="F11" s="185">
        <v>28.845229894980719</v>
      </c>
      <c r="G11" s="186">
        <v>0</v>
      </c>
      <c r="H11" s="183">
        <v>0</v>
      </c>
      <c r="I11" s="184">
        <v>0</v>
      </c>
      <c r="J11" s="185" t="s">
        <v>156</v>
      </c>
      <c r="K11" s="186">
        <v>19595</v>
      </c>
      <c r="L11" s="183">
        <v>16216</v>
      </c>
      <c r="M11" s="184">
        <v>-3379</v>
      </c>
      <c r="N11" s="185">
        <v>-17.24419494769074</v>
      </c>
      <c r="O11" s="151"/>
    </row>
    <row r="12" spans="1:15" s="137" customFormat="1" ht="19.5" customHeight="1" x14ac:dyDescent="0.25">
      <c r="A12" s="180" t="s">
        <v>95</v>
      </c>
      <c r="B12" s="181" t="s">
        <v>100</v>
      </c>
      <c r="C12" s="182">
        <v>8761976</v>
      </c>
      <c r="D12" s="183">
        <v>7240277</v>
      </c>
      <c r="E12" s="184">
        <v>-1521699</v>
      </c>
      <c r="F12" s="185">
        <v>-17.36707564595018</v>
      </c>
      <c r="G12" s="186">
        <v>0</v>
      </c>
      <c r="H12" s="183">
        <v>0</v>
      </c>
      <c r="I12" s="184">
        <v>0</v>
      </c>
      <c r="J12" s="185" t="s">
        <v>156</v>
      </c>
      <c r="K12" s="186">
        <v>367010</v>
      </c>
      <c r="L12" s="183">
        <v>381462</v>
      </c>
      <c r="M12" s="184">
        <v>14452</v>
      </c>
      <c r="N12" s="185">
        <v>3.937767363287108</v>
      </c>
      <c r="O12" s="151"/>
    </row>
    <row r="13" spans="1:15" s="137" customFormat="1" ht="19.5" customHeight="1" x14ac:dyDescent="0.25">
      <c r="A13" s="180" t="s">
        <v>95</v>
      </c>
      <c r="B13" s="181" t="s">
        <v>101</v>
      </c>
      <c r="C13" s="182">
        <v>2624291</v>
      </c>
      <c r="D13" s="183">
        <v>2782593</v>
      </c>
      <c r="E13" s="184">
        <v>158302</v>
      </c>
      <c r="F13" s="185">
        <v>6.0321816444898806</v>
      </c>
      <c r="G13" s="186">
        <v>0</v>
      </c>
      <c r="H13" s="183">
        <v>0</v>
      </c>
      <c r="I13" s="184">
        <v>0</v>
      </c>
      <c r="J13" s="185" t="s">
        <v>156</v>
      </c>
      <c r="K13" s="186">
        <v>112276</v>
      </c>
      <c r="L13" s="183">
        <v>164759</v>
      </c>
      <c r="M13" s="184">
        <v>52483</v>
      </c>
      <c r="N13" s="185">
        <v>46.744629306352209</v>
      </c>
      <c r="O13" s="151"/>
    </row>
    <row r="14" spans="1:15" s="137" customFormat="1" ht="19.5" customHeight="1" x14ac:dyDescent="0.25">
      <c r="A14" s="180" t="s">
        <v>95</v>
      </c>
      <c r="B14" s="181" t="s">
        <v>102</v>
      </c>
      <c r="C14" s="182">
        <v>0</v>
      </c>
      <c r="D14" s="183">
        <v>0</v>
      </c>
      <c r="E14" s="184">
        <v>0</v>
      </c>
      <c r="F14" s="185" t="s">
        <v>156</v>
      </c>
      <c r="G14" s="186">
        <v>16899114</v>
      </c>
      <c r="H14" s="183">
        <v>9934259</v>
      </c>
      <c r="I14" s="184">
        <v>-6964855</v>
      </c>
      <c r="J14" s="185">
        <v>-41.214320466741633</v>
      </c>
      <c r="K14" s="186">
        <v>424762</v>
      </c>
      <c r="L14" s="183">
        <v>334904</v>
      </c>
      <c r="M14" s="184">
        <v>-89858</v>
      </c>
      <c r="N14" s="185">
        <v>-21.154905570648982</v>
      </c>
      <c r="O14" s="151"/>
    </row>
    <row r="15" spans="1:15" s="137" customFormat="1" ht="19.5" customHeight="1" x14ac:dyDescent="0.25">
      <c r="A15" s="180" t="s">
        <v>95</v>
      </c>
      <c r="B15" s="181" t="s">
        <v>103</v>
      </c>
      <c r="C15" s="182">
        <v>19647611</v>
      </c>
      <c r="D15" s="183">
        <v>14403760</v>
      </c>
      <c r="E15" s="184">
        <v>-5243851</v>
      </c>
      <c r="F15" s="185">
        <v>-26.689509477768059</v>
      </c>
      <c r="G15" s="186">
        <v>0</v>
      </c>
      <c r="H15" s="183">
        <v>0</v>
      </c>
      <c r="I15" s="184">
        <v>0</v>
      </c>
      <c r="J15" s="185" t="s">
        <v>156</v>
      </c>
      <c r="K15" s="186">
        <v>887</v>
      </c>
      <c r="L15" s="183">
        <v>1732</v>
      </c>
      <c r="M15" s="184">
        <v>845</v>
      </c>
      <c r="N15" s="185">
        <v>95.264937993235634</v>
      </c>
      <c r="O15" s="151"/>
    </row>
    <row r="16" spans="1:15" s="137" customFormat="1" ht="19.5" customHeight="1" x14ac:dyDescent="0.25">
      <c r="A16" s="180" t="s">
        <v>95</v>
      </c>
      <c r="B16" s="181" t="s">
        <v>104</v>
      </c>
      <c r="C16" s="182">
        <v>5695690</v>
      </c>
      <c r="D16" s="183">
        <v>3869239</v>
      </c>
      <c r="E16" s="184">
        <v>-1826451</v>
      </c>
      <c r="F16" s="185">
        <v>-32.067247339655069</v>
      </c>
      <c r="G16" s="186">
        <v>3346</v>
      </c>
      <c r="H16" s="183">
        <v>2711</v>
      </c>
      <c r="I16" s="184">
        <v>-635</v>
      </c>
      <c r="J16" s="185">
        <v>-18.977884040645549</v>
      </c>
      <c r="K16" s="186">
        <v>836638</v>
      </c>
      <c r="L16" s="183">
        <v>944236</v>
      </c>
      <c r="M16" s="184">
        <v>107598</v>
      </c>
      <c r="N16" s="185">
        <v>12.86075937263189</v>
      </c>
      <c r="O16" s="151"/>
    </row>
    <row r="17" spans="1:15" s="137" customFormat="1" ht="19.5" customHeight="1" x14ac:dyDescent="0.25">
      <c r="A17" s="180" t="s">
        <v>105</v>
      </c>
      <c r="B17" s="181" t="s">
        <v>106</v>
      </c>
      <c r="C17" s="182">
        <v>0</v>
      </c>
      <c r="D17" s="183">
        <v>0</v>
      </c>
      <c r="E17" s="184">
        <v>0</v>
      </c>
      <c r="F17" s="185" t="s">
        <v>156</v>
      </c>
      <c r="G17" s="186">
        <v>5013123</v>
      </c>
      <c r="H17" s="183">
        <v>5812525</v>
      </c>
      <c r="I17" s="184">
        <v>799402</v>
      </c>
      <c r="J17" s="185">
        <v>15.946187635930739</v>
      </c>
      <c r="K17" s="186">
        <v>45628</v>
      </c>
      <c r="L17" s="183">
        <v>46949</v>
      </c>
      <c r="M17" s="184">
        <v>1321</v>
      </c>
      <c r="N17" s="185">
        <v>2.8951520995879738</v>
      </c>
      <c r="O17" s="151"/>
    </row>
    <row r="18" spans="1:15" s="137" customFormat="1" ht="19.5" customHeight="1" x14ac:dyDescent="0.25">
      <c r="A18" s="180" t="s">
        <v>105</v>
      </c>
      <c r="B18" s="181" t="s">
        <v>107</v>
      </c>
      <c r="C18" s="182">
        <v>0</v>
      </c>
      <c r="D18" s="183">
        <v>0</v>
      </c>
      <c r="E18" s="184">
        <v>0</v>
      </c>
      <c r="F18" s="185" t="s">
        <v>156</v>
      </c>
      <c r="G18" s="186">
        <v>5083674</v>
      </c>
      <c r="H18" s="183">
        <v>5542295</v>
      </c>
      <c r="I18" s="184">
        <v>458621</v>
      </c>
      <c r="J18" s="185">
        <v>9.0214478741162338</v>
      </c>
      <c r="K18" s="186">
        <v>1836466</v>
      </c>
      <c r="L18" s="183">
        <v>2208323</v>
      </c>
      <c r="M18" s="184">
        <v>371857</v>
      </c>
      <c r="N18" s="185">
        <v>20.248509909794141</v>
      </c>
      <c r="O18" s="151"/>
    </row>
    <row r="19" spans="1:15" s="137" customFormat="1" ht="19.5" customHeight="1" x14ac:dyDescent="0.25">
      <c r="A19" s="180" t="s">
        <v>105</v>
      </c>
      <c r="B19" s="181" t="s">
        <v>108</v>
      </c>
      <c r="C19" s="182">
        <v>0</v>
      </c>
      <c r="D19" s="183">
        <v>0</v>
      </c>
      <c r="E19" s="184">
        <v>0</v>
      </c>
      <c r="F19" s="185" t="s">
        <v>156</v>
      </c>
      <c r="G19" s="186">
        <v>1517632</v>
      </c>
      <c r="H19" s="183">
        <v>1562227</v>
      </c>
      <c r="I19" s="184">
        <v>44595</v>
      </c>
      <c r="J19" s="185">
        <v>2.9384593893644819</v>
      </c>
      <c r="K19" s="186">
        <v>2189002</v>
      </c>
      <c r="L19" s="183">
        <v>1842093</v>
      </c>
      <c r="M19" s="184">
        <v>-346909</v>
      </c>
      <c r="N19" s="185">
        <v>-15.84781557988526</v>
      </c>
      <c r="O19" s="151"/>
    </row>
    <row r="20" spans="1:15" s="137" customFormat="1" ht="19.5" customHeight="1" x14ac:dyDescent="0.25">
      <c r="A20" s="180" t="s">
        <v>105</v>
      </c>
      <c r="B20" s="181" t="s">
        <v>109</v>
      </c>
      <c r="C20" s="182">
        <v>0</v>
      </c>
      <c r="D20" s="183">
        <v>0</v>
      </c>
      <c r="E20" s="184">
        <v>0</v>
      </c>
      <c r="F20" s="185" t="s">
        <v>156</v>
      </c>
      <c r="G20" s="186">
        <v>422905</v>
      </c>
      <c r="H20" s="183">
        <v>392986</v>
      </c>
      <c r="I20" s="184">
        <v>-29919</v>
      </c>
      <c r="J20" s="185">
        <v>-7.0746385121954063</v>
      </c>
      <c r="K20" s="186">
        <v>15517950</v>
      </c>
      <c r="L20" s="183">
        <v>15906421</v>
      </c>
      <c r="M20" s="184">
        <v>388471</v>
      </c>
      <c r="N20" s="185">
        <v>2.5033654574218929</v>
      </c>
      <c r="O20" s="151"/>
    </row>
    <row r="21" spans="1:15" s="137" customFormat="1" ht="19.5" customHeight="1" x14ac:dyDescent="0.25">
      <c r="A21" s="180" t="s">
        <v>105</v>
      </c>
      <c r="B21" s="181" t="s">
        <v>110</v>
      </c>
      <c r="C21" s="182">
        <v>0</v>
      </c>
      <c r="D21" s="183">
        <v>0</v>
      </c>
      <c r="E21" s="184">
        <v>0</v>
      </c>
      <c r="F21" s="185" t="s">
        <v>156</v>
      </c>
      <c r="G21" s="186">
        <v>0</v>
      </c>
      <c r="H21" s="183">
        <v>0</v>
      </c>
      <c r="I21" s="184">
        <v>0</v>
      </c>
      <c r="J21" s="185" t="s">
        <v>156</v>
      </c>
      <c r="K21" s="186">
        <v>3751652</v>
      </c>
      <c r="L21" s="183">
        <v>4004147</v>
      </c>
      <c r="M21" s="184">
        <v>252495</v>
      </c>
      <c r="N21" s="185">
        <v>6.7302351070941597</v>
      </c>
      <c r="O21" s="151"/>
    </row>
    <row r="22" spans="1:15" s="137" customFormat="1" ht="19.5" customHeight="1" x14ac:dyDescent="0.25">
      <c r="A22" s="180" t="s">
        <v>111</v>
      </c>
      <c r="B22" s="181" t="s">
        <v>112</v>
      </c>
      <c r="C22" s="182">
        <v>0</v>
      </c>
      <c r="D22" s="183">
        <v>0</v>
      </c>
      <c r="E22" s="184">
        <v>0</v>
      </c>
      <c r="F22" s="185" t="s">
        <v>156</v>
      </c>
      <c r="G22" s="186">
        <v>850247</v>
      </c>
      <c r="H22" s="183">
        <v>840203</v>
      </c>
      <c r="I22" s="184">
        <v>-10044</v>
      </c>
      <c r="J22" s="185">
        <v>-1.181303785841052</v>
      </c>
      <c r="K22" s="186">
        <v>323818</v>
      </c>
      <c r="L22" s="183">
        <v>317098</v>
      </c>
      <c r="M22" s="184">
        <v>-6720</v>
      </c>
      <c r="N22" s="185">
        <v>-2.0752397951935961</v>
      </c>
      <c r="O22" s="151"/>
    </row>
    <row r="23" spans="1:15" s="137" customFormat="1" ht="19.5" customHeight="1" x14ac:dyDescent="0.25">
      <c r="A23" s="180" t="s">
        <v>111</v>
      </c>
      <c r="B23" s="181" t="s">
        <v>113</v>
      </c>
      <c r="C23" s="182">
        <v>34838</v>
      </c>
      <c r="D23" s="183">
        <v>62382</v>
      </c>
      <c r="E23" s="184">
        <v>27544</v>
      </c>
      <c r="F23" s="185">
        <v>79.063092025948663</v>
      </c>
      <c r="G23" s="186">
        <v>13355705</v>
      </c>
      <c r="H23" s="183">
        <v>15053616</v>
      </c>
      <c r="I23" s="184">
        <v>1697911</v>
      </c>
      <c r="J23" s="185">
        <v>12.71300167231905</v>
      </c>
      <c r="K23" s="186">
        <v>2990626</v>
      </c>
      <c r="L23" s="183">
        <v>3215470</v>
      </c>
      <c r="M23" s="184">
        <v>224844</v>
      </c>
      <c r="N23" s="185">
        <v>7.5182921568929117</v>
      </c>
      <c r="O23" s="151"/>
    </row>
    <row r="24" spans="1:15" s="137" customFormat="1" ht="19.5" customHeight="1" x14ac:dyDescent="0.25">
      <c r="A24" s="180" t="s">
        <v>114</v>
      </c>
      <c r="B24" s="181" t="s">
        <v>115</v>
      </c>
      <c r="C24" s="182">
        <v>0</v>
      </c>
      <c r="D24" s="183">
        <v>0</v>
      </c>
      <c r="E24" s="184">
        <v>0</v>
      </c>
      <c r="F24" s="185" t="s">
        <v>156</v>
      </c>
      <c r="G24" s="186">
        <v>765342</v>
      </c>
      <c r="H24" s="183">
        <v>677332</v>
      </c>
      <c r="I24" s="184">
        <v>-88010</v>
      </c>
      <c r="J24" s="185">
        <v>-11.49943423985617</v>
      </c>
      <c r="K24" s="186">
        <v>11021</v>
      </c>
      <c r="L24" s="183">
        <v>11654</v>
      </c>
      <c r="M24" s="184">
        <v>633</v>
      </c>
      <c r="N24" s="185">
        <v>5.7435804373468784</v>
      </c>
      <c r="O24" s="151"/>
    </row>
    <row r="25" spans="1:15" s="137" customFormat="1" ht="19.5" customHeight="1" x14ac:dyDescent="0.25">
      <c r="A25" s="180" t="s">
        <v>114</v>
      </c>
      <c r="B25" s="181" t="s">
        <v>116</v>
      </c>
      <c r="C25" s="182">
        <v>0</v>
      </c>
      <c r="D25" s="183">
        <v>0</v>
      </c>
      <c r="E25" s="184">
        <v>0</v>
      </c>
      <c r="F25" s="185" t="s">
        <v>156</v>
      </c>
      <c r="G25" s="186">
        <v>723987</v>
      </c>
      <c r="H25" s="183">
        <v>819654</v>
      </c>
      <c r="I25" s="184">
        <v>95667</v>
      </c>
      <c r="J25" s="185">
        <v>13.21391129951229</v>
      </c>
      <c r="K25" s="186">
        <v>101953</v>
      </c>
      <c r="L25" s="183">
        <v>252129</v>
      </c>
      <c r="M25" s="184">
        <v>150176</v>
      </c>
      <c r="N25" s="185">
        <v>147.29924573087601</v>
      </c>
      <c r="O25" s="151"/>
    </row>
    <row r="26" spans="1:15" s="137" customFormat="1" ht="19.5" customHeight="1" x14ac:dyDescent="0.25">
      <c r="A26" s="180" t="s">
        <v>114</v>
      </c>
      <c r="B26" s="181" t="s">
        <v>117</v>
      </c>
      <c r="C26" s="182">
        <v>328432</v>
      </c>
      <c r="D26" s="183">
        <v>281173</v>
      </c>
      <c r="E26" s="184">
        <v>-47259</v>
      </c>
      <c r="F26" s="185">
        <v>-14.38927997271885</v>
      </c>
      <c r="G26" s="186">
        <v>3027940</v>
      </c>
      <c r="H26" s="183">
        <v>3466514</v>
      </c>
      <c r="I26" s="184">
        <v>438574</v>
      </c>
      <c r="J26" s="185">
        <v>14.48423680786277</v>
      </c>
      <c r="K26" s="186">
        <v>1726350</v>
      </c>
      <c r="L26" s="183">
        <v>2374374</v>
      </c>
      <c r="M26" s="184">
        <v>648024</v>
      </c>
      <c r="N26" s="185">
        <v>37.537231731688252</v>
      </c>
      <c r="O26" s="151"/>
    </row>
    <row r="27" spans="1:15" s="137" customFormat="1" ht="19.5" customHeight="1" x14ac:dyDescent="0.25">
      <c r="A27" s="180" t="s">
        <v>118</v>
      </c>
      <c r="B27" s="181" t="s">
        <v>119</v>
      </c>
      <c r="C27" s="182">
        <v>9176310</v>
      </c>
      <c r="D27" s="183">
        <v>21211439</v>
      </c>
      <c r="E27" s="184">
        <v>12035129</v>
      </c>
      <c r="F27" s="185">
        <v>131.1543419958567</v>
      </c>
      <c r="G27" s="186">
        <v>2385482</v>
      </c>
      <c r="H27" s="183">
        <v>2556021</v>
      </c>
      <c r="I27" s="184">
        <v>170539</v>
      </c>
      <c r="J27" s="185">
        <v>7.1490373853166744</v>
      </c>
      <c r="K27" s="186">
        <v>21129113</v>
      </c>
      <c r="L27" s="183">
        <v>25351851</v>
      </c>
      <c r="M27" s="184">
        <v>4222738</v>
      </c>
      <c r="N27" s="185">
        <v>19.98540118555853</v>
      </c>
      <c r="O27" s="151"/>
    </row>
    <row r="28" spans="1:15" s="137" customFormat="1" ht="19.5" customHeight="1" x14ac:dyDescent="0.25">
      <c r="A28" s="180" t="s">
        <v>120</v>
      </c>
      <c r="B28" s="181" t="s">
        <v>121</v>
      </c>
      <c r="C28" s="182">
        <v>2378380</v>
      </c>
      <c r="D28" s="183">
        <v>2242692</v>
      </c>
      <c r="E28" s="184">
        <v>-135688</v>
      </c>
      <c r="F28" s="185">
        <v>-5.7050597465501767</v>
      </c>
      <c r="G28" s="186">
        <v>74562</v>
      </c>
      <c r="H28" s="183">
        <v>106522</v>
      </c>
      <c r="I28" s="184">
        <v>31960</v>
      </c>
      <c r="J28" s="185">
        <v>42.86365709074326</v>
      </c>
      <c r="K28" s="186">
        <v>82843</v>
      </c>
      <c r="L28" s="183">
        <v>115310</v>
      </c>
      <c r="M28" s="184">
        <v>32467</v>
      </c>
      <c r="N28" s="185">
        <v>39.190999843076668</v>
      </c>
      <c r="O28" s="151"/>
    </row>
    <row r="29" spans="1:15" s="137" customFormat="1" ht="19.5" customHeight="1" x14ac:dyDescent="0.25">
      <c r="A29" s="180" t="s">
        <v>120</v>
      </c>
      <c r="B29" s="181" t="s">
        <v>122</v>
      </c>
      <c r="C29" s="182">
        <v>0</v>
      </c>
      <c r="D29" s="183">
        <v>0</v>
      </c>
      <c r="E29" s="184">
        <v>0</v>
      </c>
      <c r="F29" s="185" t="s">
        <v>156</v>
      </c>
      <c r="G29" s="186">
        <v>7861050</v>
      </c>
      <c r="H29" s="183">
        <v>7498037</v>
      </c>
      <c r="I29" s="184">
        <v>-363013</v>
      </c>
      <c r="J29" s="185">
        <v>-4.6178691141768553</v>
      </c>
      <c r="K29" s="186">
        <v>947057</v>
      </c>
      <c r="L29" s="183">
        <v>1154737</v>
      </c>
      <c r="M29" s="184">
        <v>207680</v>
      </c>
      <c r="N29" s="185">
        <v>21.928986322892921</v>
      </c>
      <c r="O29" s="151"/>
    </row>
    <row r="30" spans="1:15" s="137" customFormat="1" ht="19.5" customHeight="1" x14ac:dyDescent="0.25">
      <c r="A30" s="180" t="s">
        <v>120</v>
      </c>
      <c r="B30" s="181" t="s">
        <v>123</v>
      </c>
      <c r="C30" s="182">
        <v>0</v>
      </c>
      <c r="D30" s="183">
        <v>314</v>
      </c>
      <c r="E30" s="184">
        <v>314</v>
      </c>
      <c r="F30" s="185" t="s">
        <v>156</v>
      </c>
      <c r="G30" s="186">
        <v>1461610</v>
      </c>
      <c r="H30" s="183">
        <v>1920048</v>
      </c>
      <c r="I30" s="184">
        <v>458438</v>
      </c>
      <c r="J30" s="185">
        <v>31.365275278631088</v>
      </c>
      <c r="K30" s="186">
        <v>18133977</v>
      </c>
      <c r="L30" s="183">
        <v>19465581</v>
      </c>
      <c r="M30" s="184">
        <v>1331604</v>
      </c>
      <c r="N30" s="185">
        <v>7.343143757158173</v>
      </c>
      <c r="O30" s="151"/>
    </row>
    <row r="31" spans="1:15" s="137" customFormat="1" ht="19.5" customHeight="1" x14ac:dyDescent="0.25">
      <c r="A31" s="180" t="s">
        <v>124</v>
      </c>
      <c r="B31" s="181" t="s">
        <v>125</v>
      </c>
      <c r="C31" s="182">
        <v>0</v>
      </c>
      <c r="D31" s="183">
        <v>0</v>
      </c>
      <c r="E31" s="184">
        <v>0</v>
      </c>
      <c r="F31" s="185" t="s">
        <v>156</v>
      </c>
      <c r="G31" s="186">
        <v>21625931</v>
      </c>
      <c r="H31" s="183">
        <v>18583753</v>
      </c>
      <c r="I31" s="184">
        <v>-3042178</v>
      </c>
      <c r="J31" s="185">
        <v>-14.06726952009603</v>
      </c>
      <c r="K31" s="186">
        <v>3588814</v>
      </c>
      <c r="L31" s="183">
        <v>2527981</v>
      </c>
      <c r="M31" s="184">
        <v>-1060833</v>
      </c>
      <c r="N31" s="185">
        <v>-29.559431054381751</v>
      </c>
      <c r="O31" s="151"/>
    </row>
    <row r="32" spans="1:15" s="137" customFormat="1" ht="19.5" customHeight="1" x14ac:dyDescent="0.25">
      <c r="A32" s="180" t="s">
        <v>124</v>
      </c>
      <c r="B32" s="181" t="s">
        <v>126</v>
      </c>
      <c r="C32" s="182">
        <v>0</v>
      </c>
      <c r="D32" s="183">
        <v>0</v>
      </c>
      <c r="E32" s="184">
        <v>0</v>
      </c>
      <c r="F32" s="185" t="s">
        <v>156</v>
      </c>
      <c r="G32" s="186">
        <v>3454047</v>
      </c>
      <c r="H32" s="183">
        <v>3779072</v>
      </c>
      <c r="I32" s="184">
        <v>325025</v>
      </c>
      <c r="J32" s="185">
        <v>9.4099761815632519</v>
      </c>
      <c r="K32" s="186">
        <v>743600</v>
      </c>
      <c r="L32" s="183">
        <v>415814</v>
      </c>
      <c r="M32" s="184">
        <v>-327786</v>
      </c>
      <c r="N32" s="185">
        <v>-44.08095750403443</v>
      </c>
      <c r="O32" s="151"/>
    </row>
    <row r="33" spans="1:15" s="137" customFormat="1" ht="19.5" customHeight="1" x14ac:dyDescent="0.25">
      <c r="A33" s="180" t="s">
        <v>124</v>
      </c>
      <c r="B33" s="181" t="s">
        <v>127</v>
      </c>
      <c r="C33" s="182">
        <v>0</v>
      </c>
      <c r="D33" s="183">
        <v>0</v>
      </c>
      <c r="E33" s="184">
        <v>0</v>
      </c>
      <c r="F33" s="185" t="s">
        <v>156</v>
      </c>
      <c r="G33" s="186">
        <v>661148</v>
      </c>
      <c r="H33" s="183">
        <v>220369</v>
      </c>
      <c r="I33" s="184">
        <v>-440779</v>
      </c>
      <c r="J33" s="185">
        <v>-66.66873377821608</v>
      </c>
      <c r="K33" s="186">
        <v>11243502</v>
      </c>
      <c r="L33" s="183">
        <v>11078851</v>
      </c>
      <c r="M33" s="184">
        <v>-164651</v>
      </c>
      <c r="N33" s="185">
        <v>-1.4644102878266949</v>
      </c>
      <c r="O33" s="151"/>
    </row>
    <row r="34" spans="1:15" s="137" customFormat="1" ht="19.5" customHeight="1" x14ac:dyDescent="0.25">
      <c r="A34" s="180" t="s">
        <v>124</v>
      </c>
      <c r="B34" s="181" t="s">
        <v>128</v>
      </c>
      <c r="C34" s="182">
        <v>91151</v>
      </c>
      <c r="D34" s="183">
        <v>121366</v>
      </c>
      <c r="E34" s="184">
        <v>30215</v>
      </c>
      <c r="F34" s="185">
        <v>33.148292393939727</v>
      </c>
      <c r="G34" s="186">
        <v>0</v>
      </c>
      <c r="H34" s="183">
        <v>0</v>
      </c>
      <c r="I34" s="184">
        <v>0</v>
      </c>
      <c r="J34" s="185" t="s">
        <v>156</v>
      </c>
      <c r="K34" s="186">
        <v>8713954</v>
      </c>
      <c r="L34" s="183">
        <v>9015044</v>
      </c>
      <c r="M34" s="184">
        <v>301090</v>
      </c>
      <c r="N34" s="185">
        <v>3.4552626740971988</v>
      </c>
      <c r="O34" s="151"/>
    </row>
    <row r="35" spans="1:15" s="137" customFormat="1" ht="19.5" customHeight="1" x14ac:dyDescent="0.25">
      <c r="A35" s="180" t="s">
        <v>124</v>
      </c>
      <c r="B35" s="181" t="s">
        <v>129</v>
      </c>
      <c r="C35" s="182">
        <v>0</v>
      </c>
      <c r="D35" s="183">
        <v>0</v>
      </c>
      <c r="E35" s="184">
        <v>0</v>
      </c>
      <c r="F35" s="185" t="s">
        <v>156</v>
      </c>
      <c r="G35" s="186">
        <v>0</v>
      </c>
      <c r="H35" s="183">
        <v>0</v>
      </c>
      <c r="I35" s="184">
        <v>0</v>
      </c>
      <c r="J35" s="185" t="s">
        <v>156</v>
      </c>
      <c r="K35" s="186">
        <v>3252330</v>
      </c>
      <c r="L35" s="183">
        <v>3490087</v>
      </c>
      <c r="M35" s="184">
        <v>237757</v>
      </c>
      <c r="N35" s="185">
        <v>7.3103590349072798</v>
      </c>
      <c r="O35" s="151"/>
    </row>
    <row r="36" spans="1:15" s="137" customFormat="1" ht="19.5" customHeight="1" x14ac:dyDescent="0.25">
      <c r="A36" s="180" t="s">
        <v>124</v>
      </c>
      <c r="B36" s="181" t="s">
        <v>130</v>
      </c>
      <c r="C36" s="182">
        <v>0</v>
      </c>
      <c r="D36" s="183">
        <v>0</v>
      </c>
      <c r="E36" s="184">
        <v>0</v>
      </c>
      <c r="F36" s="185" t="s">
        <v>156</v>
      </c>
      <c r="G36" s="186">
        <v>0</v>
      </c>
      <c r="H36" s="183">
        <v>0</v>
      </c>
      <c r="I36" s="184">
        <v>0</v>
      </c>
      <c r="J36" s="185" t="s">
        <v>156</v>
      </c>
      <c r="K36" s="186">
        <v>3741436</v>
      </c>
      <c r="L36" s="183">
        <v>4063292</v>
      </c>
      <c r="M36" s="184">
        <v>321856</v>
      </c>
      <c r="N36" s="185">
        <v>8.6024724196805664</v>
      </c>
      <c r="O36" s="151"/>
    </row>
    <row r="37" spans="1:15" s="137" customFormat="1" ht="19.5" customHeight="1" x14ac:dyDescent="0.25">
      <c r="A37" s="180" t="s">
        <v>124</v>
      </c>
      <c r="B37" s="181" t="s">
        <v>131</v>
      </c>
      <c r="C37" s="182">
        <v>4107973</v>
      </c>
      <c r="D37" s="183">
        <v>4276771</v>
      </c>
      <c r="E37" s="184">
        <v>168798</v>
      </c>
      <c r="F37" s="185">
        <v>4.1090338227636778</v>
      </c>
      <c r="G37" s="186">
        <v>0</v>
      </c>
      <c r="H37" s="183">
        <v>0</v>
      </c>
      <c r="I37" s="184">
        <v>0</v>
      </c>
      <c r="J37" s="185" t="s">
        <v>156</v>
      </c>
      <c r="K37" s="186">
        <v>2334935</v>
      </c>
      <c r="L37" s="183">
        <v>2490008</v>
      </c>
      <c r="M37" s="184">
        <v>155073</v>
      </c>
      <c r="N37" s="185">
        <v>6.6414268491414106</v>
      </c>
      <c r="O37" s="151"/>
    </row>
    <row r="38" spans="1:15" s="137" customFormat="1" ht="19.5" customHeight="1" x14ac:dyDescent="0.25">
      <c r="A38" s="180" t="s">
        <v>124</v>
      </c>
      <c r="B38" s="181" t="s">
        <v>132</v>
      </c>
      <c r="C38" s="182">
        <v>274878</v>
      </c>
      <c r="D38" s="183">
        <v>173883</v>
      </c>
      <c r="E38" s="184">
        <v>-100995</v>
      </c>
      <c r="F38" s="185">
        <v>-36.741754523825122</v>
      </c>
      <c r="G38" s="186">
        <v>374044</v>
      </c>
      <c r="H38" s="183">
        <v>189465</v>
      </c>
      <c r="I38" s="184">
        <v>-184579</v>
      </c>
      <c r="J38" s="185">
        <v>-49.346868282875811</v>
      </c>
      <c r="K38" s="186">
        <v>21820917</v>
      </c>
      <c r="L38" s="183">
        <v>21943405</v>
      </c>
      <c r="M38" s="184">
        <v>122488</v>
      </c>
      <c r="N38" s="185">
        <v>0.56133296322973081</v>
      </c>
      <c r="O38" s="151"/>
    </row>
    <row r="39" spans="1:15" s="137" customFormat="1" ht="19.5" customHeight="1" x14ac:dyDescent="0.25">
      <c r="A39" s="180" t="s">
        <v>124</v>
      </c>
      <c r="B39" s="181" t="s">
        <v>133</v>
      </c>
      <c r="C39" s="182">
        <v>0</v>
      </c>
      <c r="D39" s="183">
        <v>0</v>
      </c>
      <c r="E39" s="184">
        <v>0</v>
      </c>
      <c r="F39" s="185" t="s">
        <v>156</v>
      </c>
      <c r="G39" s="186">
        <v>227</v>
      </c>
      <c r="H39" s="183">
        <v>273</v>
      </c>
      <c r="I39" s="184">
        <v>46</v>
      </c>
      <c r="J39" s="185">
        <v>20.264317180616739</v>
      </c>
      <c r="K39" s="186">
        <v>4146133</v>
      </c>
      <c r="L39" s="183">
        <v>4167477</v>
      </c>
      <c r="M39" s="184">
        <v>21344</v>
      </c>
      <c r="N39" s="185">
        <v>0.51479294079567239</v>
      </c>
      <c r="O39" s="151"/>
    </row>
    <row r="40" spans="1:15" s="137" customFormat="1" ht="19.5" customHeight="1" x14ac:dyDescent="0.25">
      <c r="A40" s="180" t="s">
        <v>124</v>
      </c>
      <c r="B40" s="181" t="s">
        <v>134</v>
      </c>
      <c r="C40" s="182">
        <v>0</v>
      </c>
      <c r="D40" s="183">
        <v>6107</v>
      </c>
      <c r="E40" s="184">
        <v>6107</v>
      </c>
      <c r="F40" s="185" t="s">
        <v>156</v>
      </c>
      <c r="G40" s="186">
        <v>4505738</v>
      </c>
      <c r="H40" s="183">
        <v>5050654</v>
      </c>
      <c r="I40" s="184">
        <v>544916</v>
      </c>
      <c r="J40" s="185">
        <v>12.093823475754689</v>
      </c>
      <c r="K40" s="186">
        <v>3258840</v>
      </c>
      <c r="L40" s="183">
        <v>4239338</v>
      </c>
      <c r="M40" s="184">
        <v>980498</v>
      </c>
      <c r="N40" s="185">
        <v>30.08733168857631</v>
      </c>
      <c r="O40" s="151"/>
    </row>
    <row r="41" spans="1:15" s="137" customFormat="1" ht="19.5" customHeight="1" x14ac:dyDescent="0.25">
      <c r="A41" s="180" t="s">
        <v>135</v>
      </c>
      <c r="B41" s="181" t="s">
        <v>136</v>
      </c>
      <c r="C41" s="182">
        <v>0</v>
      </c>
      <c r="D41" s="183">
        <v>0</v>
      </c>
      <c r="E41" s="184">
        <v>0</v>
      </c>
      <c r="F41" s="185" t="s">
        <v>156</v>
      </c>
      <c r="G41" s="186">
        <v>330176</v>
      </c>
      <c r="H41" s="183">
        <v>592240</v>
      </c>
      <c r="I41" s="184">
        <v>262064</v>
      </c>
      <c r="J41" s="185">
        <v>79.371002132196168</v>
      </c>
      <c r="K41" s="186">
        <v>4335721</v>
      </c>
      <c r="L41" s="183">
        <v>5198929</v>
      </c>
      <c r="M41" s="184">
        <v>863208</v>
      </c>
      <c r="N41" s="185">
        <v>19.90921463811901</v>
      </c>
      <c r="O41" s="151"/>
    </row>
    <row r="42" spans="1:15" s="137" customFormat="1" ht="19.5" customHeight="1" x14ac:dyDescent="0.25">
      <c r="A42" s="180" t="s">
        <v>135</v>
      </c>
      <c r="B42" s="181" t="s">
        <v>137</v>
      </c>
      <c r="C42" s="182">
        <v>0</v>
      </c>
      <c r="D42" s="183">
        <v>0</v>
      </c>
      <c r="E42" s="184">
        <v>0</v>
      </c>
      <c r="F42" s="185" t="s">
        <v>156</v>
      </c>
      <c r="G42" s="186">
        <v>0</v>
      </c>
      <c r="H42" s="183">
        <v>0</v>
      </c>
      <c r="I42" s="184">
        <v>0</v>
      </c>
      <c r="J42" s="185" t="s">
        <v>156</v>
      </c>
      <c r="K42" s="186">
        <v>10498385</v>
      </c>
      <c r="L42" s="183">
        <v>11336907</v>
      </c>
      <c r="M42" s="184">
        <v>838522</v>
      </c>
      <c r="N42" s="185">
        <v>7.9871523096171444</v>
      </c>
      <c r="O42" s="151"/>
    </row>
    <row r="43" spans="1:15" s="137" customFormat="1" ht="19.5" customHeight="1" x14ac:dyDescent="0.25">
      <c r="A43" s="180" t="s">
        <v>135</v>
      </c>
      <c r="B43" s="181" t="s">
        <v>174</v>
      </c>
      <c r="C43" s="182">
        <v>0</v>
      </c>
      <c r="D43" s="183">
        <v>0</v>
      </c>
      <c r="E43" s="184">
        <v>0</v>
      </c>
      <c r="F43" s="185" t="s">
        <v>156</v>
      </c>
      <c r="G43" s="186">
        <v>0</v>
      </c>
      <c r="H43" s="183">
        <v>85</v>
      </c>
      <c r="I43" s="184">
        <v>85</v>
      </c>
      <c r="J43" s="185" t="s">
        <v>156</v>
      </c>
      <c r="K43" s="186">
        <v>12711235</v>
      </c>
      <c r="L43" s="183">
        <v>13834573</v>
      </c>
      <c r="M43" s="184">
        <v>1123338</v>
      </c>
      <c r="N43" s="185">
        <v>8.8373631673082969</v>
      </c>
      <c r="O43" s="151"/>
    </row>
    <row r="44" spans="1:15" s="137" customFormat="1" ht="19.5" customHeight="1" x14ac:dyDescent="0.25">
      <c r="A44" s="180" t="s">
        <v>135</v>
      </c>
      <c r="B44" s="181" t="s">
        <v>139</v>
      </c>
      <c r="C44" s="182">
        <v>289667</v>
      </c>
      <c r="D44" s="183">
        <v>365985</v>
      </c>
      <c r="E44" s="184">
        <v>76318</v>
      </c>
      <c r="F44" s="185">
        <v>26.346805124505039</v>
      </c>
      <c r="G44" s="186">
        <v>150138</v>
      </c>
      <c r="H44" s="183">
        <v>177546</v>
      </c>
      <c r="I44" s="184">
        <v>27408</v>
      </c>
      <c r="J44" s="185">
        <v>18.255205211205691</v>
      </c>
      <c r="K44" s="186">
        <v>26123057</v>
      </c>
      <c r="L44" s="183">
        <v>28359185</v>
      </c>
      <c r="M44" s="184">
        <v>2236128</v>
      </c>
      <c r="N44" s="185">
        <v>8.5599782598185215</v>
      </c>
      <c r="O44" s="151"/>
    </row>
    <row r="45" spans="1:15" s="137" customFormat="1" ht="19.5" customHeight="1" x14ac:dyDescent="0.25">
      <c r="A45" s="180" t="s">
        <v>140</v>
      </c>
      <c r="B45" s="181" t="s">
        <v>141</v>
      </c>
      <c r="C45" s="182">
        <v>0</v>
      </c>
      <c r="D45" s="183">
        <v>0</v>
      </c>
      <c r="E45" s="184">
        <v>0</v>
      </c>
      <c r="F45" s="185" t="s">
        <v>156</v>
      </c>
      <c r="G45" s="186">
        <v>0</v>
      </c>
      <c r="H45" s="183">
        <v>0</v>
      </c>
      <c r="I45" s="184">
        <v>0</v>
      </c>
      <c r="J45" s="185" t="s">
        <v>156</v>
      </c>
      <c r="K45" s="186">
        <v>10267095</v>
      </c>
      <c r="L45" s="183">
        <v>10343104</v>
      </c>
      <c r="M45" s="184">
        <v>76009</v>
      </c>
      <c r="N45" s="185">
        <v>0.74031651601548276</v>
      </c>
      <c r="O45" s="151"/>
    </row>
    <row r="46" spans="1:15" s="137" customFormat="1" ht="19.5" customHeight="1" x14ac:dyDescent="0.25">
      <c r="A46" s="180" t="s">
        <v>140</v>
      </c>
      <c r="B46" s="181" t="s">
        <v>142</v>
      </c>
      <c r="C46" s="182">
        <v>0</v>
      </c>
      <c r="D46" s="183">
        <v>0</v>
      </c>
      <c r="E46" s="184">
        <v>0</v>
      </c>
      <c r="F46" s="185" t="s">
        <v>156</v>
      </c>
      <c r="G46" s="186">
        <v>0</v>
      </c>
      <c r="H46" s="183">
        <v>0</v>
      </c>
      <c r="I46" s="184">
        <v>0</v>
      </c>
      <c r="J46" s="185" t="s">
        <v>156</v>
      </c>
      <c r="K46" s="186">
        <v>30773829</v>
      </c>
      <c r="L46" s="183">
        <v>30048504</v>
      </c>
      <c r="M46" s="184">
        <v>-725325</v>
      </c>
      <c r="N46" s="185">
        <v>-2.3569540208987259</v>
      </c>
      <c r="O46" s="151"/>
    </row>
    <row r="47" spans="1:15" s="137" customFormat="1" ht="19.5" customHeight="1" x14ac:dyDescent="0.25">
      <c r="A47" s="180" t="s">
        <v>140</v>
      </c>
      <c r="B47" s="181" t="s">
        <v>55</v>
      </c>
      <c r="C47" s="182">
        <v>0</v>
      </c>
      <c r="D47" s="183">
        <v>0</v>
      </c>
      <c r="E47" s="184">
        <v>0</v>
      </c>
      <c r="F47" s="185" t="s">
        <v>156</v>
      </c>
      <c r="G47" s="186">
        <v>0</v>
      </c>
      <c r="H47" s="183">
        <v>0</v>
      </c>
      <c r="I47" s="184">
        <v>0</v>
      </c>
      <c r="J47" s="185" t="s">
        <v>156</v>
      </c>
      <c r="K47" s="186">
        <v>33926537</v>
      </c>
      <c r="L47" s="183">
        <v>37481851</v>
      </c>
      <c r="M47" s="184">
        <v>3555314</v>
      </c>
      <c r="N47" s="185">
        <v>10.47944858032518</v>
      </c>
      <c r="O47" s="151"/>
    </row>
    <row r="48" spans="1:15" ht="19.5" customHeight="1" x14ac:dyDescent="0.25">
      <c r="A48" s="203" t="s">
        <v>168</v>
      </c>
      <c r="B48" s="203"/>
      <c r="C48" s="174">
        <f>SUM(C8:C47)</f>
        <v>174882941</v>
      </c>
      <c r="D48" s="174">
        <f>SUM(D8:D47)</f>
        <v>178926788</v>
      </c>
      <c r="E48" s="174">
        <f>D48-C48</f>
        <v>4043847</v>
      </c>
      <c r="F48" s="175">
        <f t="shared" ref="F48" si="0">((D48*100/C48)-100)</f>
        <v>2.3123164425740015</v>
      </c>
      <c r="G48" s="174">
        <f>SUM(G8:G47)</f>
        <v>90547168</v>
      </c>
      <c r="H48" s="174">
        <f>SUM(H8:H47)</f>
        <v>84778907</v>
      </c>
      <c r="I48" s="174">
        <f>H48-G48</f>
        <v>-5768261</v>
      </c>
      <c r="J48" s="175">
        <f t="shared" ref="J48" si="1">((H48*100/G48)-100)</f>
        <v>-6.3704488250808708</v>
      </c>
      <c r="K48" s="174">
        <f>SUM(K8:K47)</f>
        <v>262506591</v>
      </c>
      <c r="L48" s="174">
        <f>SUM(L8:L47)</f>
        <v>278645572</v>
      </c>
      <c r="M48" s="174">
        <f>L48-K48</f>
        <v>16138981</v>
      </c>
      <c r="N48" s="175">
        <f t="shared" ref="N48" si="2">((L48*100/K48)-100)</f>
        <v>6.1480288698732153</v>
      </c>
    </row>
    <row r="49" spans="1:14" ht="15" customHeight="1" x14ac:dyDescent="0.25">
      <c r="A49" s="113" t="s">
        <v>51</v>
      </c>
      <c r="B49" s="80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</row>
    <row r="53" spans="1:14" x14ac:dyDescent="0.25">
      <c r="D53" s="133"/>
    </row>
    <row r="54" spans="1:14" x14ac:dyDescent="0.25">
      <c r="C54" s="136"/>
      <c r="D54" s="132"/>
      <c r="E54" s="134"/>
    </row>
    <row r="55" spans="1:14" x14ac:dyDescent="0.25">
      <c r="D55" s="135"/>
    </row>
    <row r="62" spans="1:14" x14ac:dyDescent="0.25">
      <c r="D62" s="74"/>
    </row>
  </sheetData>
  <mergeCells count="11">
    <mergeCell ref="A6:B7"/>
    <mergeCell ref="A48:B48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B8:D47 G8:H47 K8:L47">
    <cfRule type="expression" dxfId="69" priority="1">
      <formula>MOD(ROW(),2)&lt;&gt;0</formula>
    </cfRule>
  </conditionalFormatting>
  <conditionalFormatting sqref="E8:E47">
    <cfRule type="dataBar" priority="2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{3A66895E-0D24-493E-BD8C-780A1A9DB3E1}</x14:id>
        </ext>
      </extLst>
    </cfRule>
  </conditionalFormatting>
  <conditionalFormatting sqref="E8:F48 I8:J48 M8:N48">
    <cfRule type="expression" dxfId="68" priority="7">
      <formula>E8&lt;0</formula>
    </cfRule>
  </conditionalFormatting>
  <conditionalFormatting sqref="I8:I47">
    <cfRule type="dataBar" priority="24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{99D2901E-C5E7-40D7-93FD-E146C335BC32}</x14:id>
        </ext>
      </extLst>
    </cfRule>
  </conditionalFormatting>
  <conditionalFormatting sqref="M8:M47">
    <cfRule type="dataBar" priority="25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{39267451-35AB-47D2-925A-52227CEC1C92}</x14:id>
        </ext>
      </extLst>
    </cfRule>
  </conditionalFormatting>
  <pageMargins left="0.62992125984252001" right="0.23622047244094499" top="0.78740157480314998" bottom="0.23622047244094499" header="0.31496062992126" footer="0.15748031496063"/>
  <pageSetup paperSize="9" scale="5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66895E-0D24-493E-BD8C-780A1A9DB3E1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99D2901E-C5E7-40D7-93FD-E146C335BC3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39267451-35AB-47D2-925A-52227CEC1C9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44AEE-389B-4266-9C8E-0B87A2D23909}">
  <sheetPr codeName="Hoja6">
    <pageSetUpPr fitToPage="1"/>
  </sheetPr>
  <dimension ref="A1:AA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27" ht="19.149999999999999" customHeight="1" x14ac:dyDescent="0.35">
      <c r="A1" s="31" t="s">
        <v>52</v>
      </c>
      <c r="E1" s="5"/>
      <c r="H1" s="4"/>
      <c r="I1" s="4"/>
      <c r="J1" s="4"/>
      <c r="K1" s="4"/>
      <c r="L1" s="4"/>
      <c r="M1" s="4"/>
      <c r="AA1" s="38" t="str">
        <f>"Acumulado "&amp;E6</f>
        <v>Acumulado 2024</v>
      </c>
    </row>
    <row r="2" spans="1:27" ht="15.6" customHeight="1" x14ac:dyDescent="0.3">
      <c r="A2" s="138"/>
      <c r="H2" s="3"/>
      <c r="I2" s="3"/>
      <c r="J2" s="3"/>
      <c r="K2" s="3"/>
      <c r="L2" s="3"/>
      <c r="M2" s="3"/>
      <c r="AA2" s="38" t="str">
        <f>"Acumulado "&amp;D6</f>
        <v>Acumulado 2023</v>
      </c>
    </row>
    <row r="3" spans="1:27" ht="15.6" customHeight="1" x14ac:dyDescent="0.3">
      <c r="H3" s="3"/>
      <c r="I3" s="3"/>
      <c r="J3" s="3"/>
      <c r="K3" s="3"/>
      <c r="L3" s="3"/>
      <c r="M3" s="3"/>
    </row>
    <row r="4" spans="1:27" ht="15.6" customHeight="1" x14ac:dyDescent="0.25">
      <c r="A4" s="30" t="s">
        <v>53</v>
      </c>
    </row>
    <row r="5" spans="1:27" ht="15.6" customHeight="1" x14ac:dyDescent="0.25">
      <c r="A5" s="210" t="s">
        <v>1</v>
      </c>
      <c r="B5" s="197" t="s">
        <v>160</v>
      </c>
      <c r="C5" s="197"/>
      <c r="D5" s="197" t="s">
        <v>0</v>
      </c>
      <c r="E5" s="197"/>
      <c r="F5" s="197"/>
      <c r="G5" s="6"/>
      <c r="M5" s="32"/>
      <c r="N5" s="73" t="s">
        <v>172</v>
      </c>
    </row>
    <row r="6" spans="1:27" ht="15.6" customHeight="1" x14ac:dyDescent="0.25">
      <c r="A6" s="210"/>
      <c r="B6" s="163">
        <v>2023</v>
      </c>
      <c r="C6" s="163">
        <v>2024</v>
      </c>
      <c r="D6" s="163">
        <v>2023</v>
      </c>
      <c r="E6" s="163">
        <v>2024</v>
      </c>
      <c r="F6" s="153" t="s">
        <v>7</v>
      </c>
      <c r="G6" s="6"/>
    </row>
    <row r="7" spans="1:27" ht="15.6" customHeight="1" x14ac:dyDescent="0.25">
      <c r="A7" s="187" t="s">
        <v>18</v>
      </c>
      <c r="B7" s="188">
        <v>1258099.2339999999</v>
      </c>
      <c r="C7" s="188">
        <v>1302086.9620000001</v>
      </c>
      <c r="D7" s="188">
        <v>13982455.672</v>
      </c>
      <c r="E7" s="188">
        <v>14686454.684</v>
      </c>
      <c r="F7" s="189">
        <v>5.0348739056599783</v>
      </c>
      <c r="G7" s="36"/>
    </row>
    <row r="8" spans="1:27" ht="15.6" customHeight="1" x14ac:dyDescent="0.25">
      <c r="A8" s="187" t="s">
        <v>11</v>
      </c>
      <c r="B8" s="188">
        <v>294565</v>
      </c>
      <c r="C8" s="188">
        <v>237744</v>
      </c>
      <c r="D8" s="188">
        <v>3211436</v>
      </c>
      <c r="E8" s="188">
        <v>3123848.355</v>
      </c>
      <c r="F8" s="189">
        <v>-2.727366978510545</v>
      </c>
      <c r="G8" s="6"/>
    </row>
    <row r="9" spans="1:27" ht="15.6" customHeight="1" x14ac:dyDescent="0.25">
      <c r="A9" s="187" t="s">
        <v>8</v>
      </c>
      <c r="B9" s="188">
        <v>480049.97700000001</v>
      </c>
      <c r="C9" s="188">
        <v>572368.75699999998</v>
      </c>
      <c r="D9" s="188">
        <v>5289749.2539999997</v>
      </c>
      <c r="E9" s="188">
        <v>5579552.3590000002</v>
      </c>
      <c r="F9" s="189">
        <v>5.4785792498738317</v>
      </c>
      <c r="G9" s="6"/>
    </row>
    <row r="10" spans="1:27" ht="15.6" customHeight="1" x14ac:dyDescent="0.25">
      <c r="A10" s="187" t="s">
        <v>10</v>
      </c>
      <c r="B10" s="188">
        <v>270143.20299999998</v>
      </c>
      <c r="C10" s="188">
        <v>410341.859</v>
      </c>
      <c r="D10" s="188">
        <v>4581067.966</v>
      </c>
      <c r="E10" s="188">
        <v>4649273.41</v>
      </c>
      <c r="F10" s="189">
        <v>1.4888546624108301</v>
      </c>
    </row>
    <row r="11" spans="1:27" ht="15.6" customHeight="1" x14ac:dyDescent="0.25">
      <c r="A11" s="187" t="s">
        <v>9</v>
      </c>
      <c r="B11" s="188">
        <v>8437955.7340000011</v>
      </c>
      <c r="C11" s="188">
        <v>7972074.0779999997</v>
      </c>
      <c r="D11" s="188">
        <v>104829492.207</v>
      </c>
      <c r="E11" s="188">
        <v>103654925.55599999</v>
      </c>
      <c r="F11" s="189">
        <v>-1.1204543933883431</v>
      </c>
    </row>
    <row r="12" spans="1:27" ht="15.6" customHeight="1" x14ac:dyDescent="0.25">
      <c r="A12" s="187" t="s">
        <v>6</v>
      </c>
      <c r="B12" s="188">
        <v>411695.50900000002</v>
      </c>
      <c r="C12" s="188">
        <v>315139.60100000002</v>
      </c>
      <c r="D12" s="188">
        <v>5747638.8849999998</v>
      </c>
      <c r="E12" s="188">
        <v>4728587.2110000001</v>
      </c>
      <c r="F12" s="189">
        <v>-17.729918221889118</v>
      </c>
    </row>
    <row r="13" spans="1:27" ht="15.6" customHeight="1" x14ac:dyDescent="0.25">
      <c r="A13" s="187" t="s">
        <v>175</v>
      </c>
      <c r="B13" s="188">
        <v>1049716.72</v>
      </c>
      <c r="C13" s="188">
        <v>1100754.2039999999</v>
      </c>
      <c r="D13" s="188">
        <v>16222758.979</v>
      </c>
      <c r="E13" s="188">
        <v>17014210.318</v>
      </c>
      <c r="F13" s="189">
        <v>4.8786482004973104</v>
      </c>
    </row>
    <row r="14" spans="1:27" ht="15.6" customHeight="1" x14ac:dyDescent="0.25">
      <c r="A14" s="187" t="s">
        <v>153</v>
      </c>
      <c r="B14" s="188">
        <v>5086519.5630000001</v>
      </c>
      <c r="C14" s="188">
        <v>5119944.273</v>
      </c>
      <c r="D14" s="188">
        <v>64018386.876999997</v>
      </c>
      <c r="E14" s="188">
        <v>69699082.388999999</v>
      </c>
      <c r="F14" s="189">
        <v>8.8735374149842983</v>
      </c>
    </row>
    <row r="15" spans="1:27" ht="15.6" customHeight="1" x14ac:dyDescent="0.25">
      <c r="A15" s="187" t="s">
        <v>150</v>
      </c>
      <c r="B15" s="188">
        <v>2537562</v>
      </c>
      <c r="C15" s="188">
        <v>2462260</v>
      </c>
      <c r="D15" s="188">
        <v>32933451</v>
      </c>
      <c r="E15" s="188">
        <v>34592414</v>
      </c>
      <c r="F15" s="189">
        <v>5.0373190468256723</v>
      </c>
    </row>
    <row r="16" spans="1:27" ht="15.6" customHeight="1" x14ac:dyDescent="0.5">
      <c r="A16" s="187" t="s">
        <v>149</v>
      </c>
      <c r="B16" s="188">
        <v>3138300.3250000002</v>
      </c>
      <c r="C16" s="188">
        <v>2704702.7889999999</v>
      </c>
      <c r="D16" s="188">
        <v>37772579.052000001</v>
      </c>
      <c r="E16" s="188">
        <v>35924264.835000001</v>
      </c>
      <c r="F16" s="189">
        <v>-4.8932698359185451</v>
      </c>
      <c r="G16" s="1"/>
    </row>
    <row r="17" spans="1:7" ht="15.6" customHeight="1" x14ac:dyDescent="0.35">
      <c r="A17" s="187" t="s">
        <v>155</v>
      </c>
      <c r="B17" s="188">
        <v>1066333.436</v>
      </c>
      <c r="C17" s="188">
        <v>1412370.4080000001</v>
      </c>
      <c r="D17" s="188">
        <v>15742738.306</v>
      </c>
      <c r="E17" s="188">
        <v>17464693.941</v>
      </c>
      <c r="F17" s="189">
        <v>10.938094768072929</v>
      </c>
      <c r="G17" s="2"/>
    </row>
    <row r="18" spans="1:7" ht="15.6" customHeight="1" x14ac:dyDescent="0.25">
      <c r="A18" s="187" t="s">
        <v>152</v>
      </c>
      <c r="B18" s="188">
        <v>193629.1</v>
      </c>
      <c r="C18" s="188">
        <v>180140</v>
      </c>
      <c r="D18" s="188">
        <v>1862017.828</v>
      </c>
      <c r="E18" s="188">
        <v>1766193</v>
      </c>
      <c r="F18" s="189">
        <v>-5.1462895015847323</v>
      </c>
    </row>
    <row r="19" spans="1:7" ht="15.6" customHeight="1" x14ac:dyDescent="0.25">
      <c r="A19" s="187" t="s">
        <v>148</v>
      </c>
      <c r="B19" s="188">
        <v>789347.81799999997</v>
      </c>
      <c r="C19" s="188">
        <v>507599.20199999999</v>
      </c>
      <c r="D19" s="188">
        <v>8451902.5319999997</v>
      </c>
      <c r="E19" s="188">
        <v>6667395.2680000002</v>
      </c>
      <c r="F19" s="189">
        <v>-21.113675379521041</v>
      </c>
    </row>
    <row r="20" spans="1:7" ht="15.6" customHeight="1" x14ac:dyDescent="0.25">
      <c r="A20" s="187" t="s">
        <v>147</v>
      </c>
      <c r="B20" s="188">
        <v>1507311.0730000001</v>
      </c>
      <c r="C20" s="188">
        <v>1241131.385</v>
      </c>
      <c r="D20" s="188">
        <v>18991252.390000001</v>
      </c>
      <c r="E20" s="188">
        <v>15639658.345000001</v>
      </c>
      <c r="F20" s="189">
        <v>-17.648093849591561</v>
      </c>
    </row>
    <row r="21" spans="1:7" ht="15.6" customHeight="1" x14ac:dyDescent="0.25">
      <c r="A21" s="187" t="s">
        <v>154</v>
      </c>
      <c r="B21" s="188">
        <v>2772304.1579999998</v>
      </c>
      <c r="C21" s="188">
        <v>2705123.4309999999</v>
      </c>
      <c r="D21" s="188">
        <v>30084164.995000001</v>
      </c>
      <c r="E21" s="188">
        <v>31097139.338</v>
      </c>
      <c r="F21" s="189">
        <v>3.367134647640583</v>
      </c>
    </row>
    <row r="22" spans="1:7" ht="15.6" customHeight="1" x14ac:dyDescent="0.25">
      <c r="A22" s="187" t="s">
        <v>151</v>
      </c>
      <c r="B22" s="188">
        <v>2336391.0950000002</v>
      </c>
      <c r="C22" s="188">
        <v>2862161.5959999999</v>
      </c>
      <c r="D22" s="188">
        <v>27870287.892999999</v>
      </c>
      <c r="E22" s="188">
        <v>31743973.133000001</v>
      </c>
      <c r="F22" s="189">
        <v>13.89897820529127</v>
      </c>
    </row>
    <row r="23" spans="1:7" ht="15.6" customHeight="1" x14ac:dyDescent="0.25">
      <c r="A23" s="187" t="s">
        <v>171</v>
      </c>
      <c r="B23" s="188">
        <v>207857.87299999999</v>
      </c>
      <c r="C23" s="188">
        <v>429329.00900000002</v>
      </c>
      <c r="D23" s="188">
        <v>2557788.4500000002</v>
      </c>
      <c r="E23" s="188">
        <v>4513404.1279999996</v>
      </c>
      <c r="F23" s="189">
        <v>76.457287857406669</v>
      </c>
    </row>
    <row r="24" spans="1:7" ht="15.6" customHeight="1" x14ac:dyDescent="0.25">
      <c r="A24" s="187" t="s">
        <v>146</v>
      </c>
      <c r="B24" s="188">
        <v>170334.44200000001</v>
      </c>
      <c r="C24" s="188">
        <v>314392.69300000003</v>
      </c>
      <c r="D24" s="188">
        <v>2120836.5410000002</v>
      </c>
      <c r="E24" s="188">
        <v>2628371.412</v>
      </c>
      <c r="F24" s="189">
        <v>23.93088110226029</v>
      </c>
    </row>
    <row r="25" spans="1:7" ht="15.6" customHeight="1" x14ac:dyDescent="0.25">
      <c r="A25" s="187" t="s">
        <v>145</v>
      </c>
      <c r="B25" s="188">
        <v>43223</v>
      </c>
      <c r="C25" s="188">
        <v>39306</v>
      </c>
      <c r="D25" s="188">
        <v>535841</v>
      </c>
      <c r="E25" s="188">
        <v>534484</v>
      </c>
      <c r="F25" s="189">
        <v>-0.25324676536510538</v>
      </c>
    </row>
    <row r="26" spans="1:7" ht="15.6" customHeight="1" x14ac:dyDescent="0.25">
      <c r="A26" s="187" t="s">
        <v>157</v>
      </c>
      <c r="B26" s="188">
        <v>222656.351</v>
      </c>
      <c r="C26" s="188">
        <v>191624.68</v>
      </c>
      <c r="D26" s="188">
        <v>2551514.8110000002</v>
      </c>
      <c r="E26" s="188">
        <v>2625077.2480000001</v>
      </c>
      <c r="F26" s="189">
        <v>2.883088770751399</v>
      </c>
    </row>
    <row r="27" spans="1:7" ht="15.6" customHeight="1" x14ac:dyDescent="0.25">
      <c r="A27" s="187" t="s">
        <v>173</v>
      </c>
      <c r="B27" s="188">
        <v>272258.99099999998</v>
      </c>
      <c r="C27" s="188">
        <v>288387.80900000001</v>
      </c>
      <c r="D27" s="188">
        <v>3493823.9</v>
      </c>
      <c r="E27" s="188">
        <v>3417434.8339999998</v>
      </c>
      <c r="F27" s="189">
        <v>-2.1864028693604212</v>
      </c>
    </row>
    <row r="28" spans="1:7" ht="15.6" customHeight="1" x14ac:dyDescent="0.25">
      <c r="A28" s="187" t="s">
        <v>177</v>
      </c>
      <c r="B28" s="188">
        <v>1067968.1869999999</v>
      </c>
      <c r="C28" s="188">
        <v>1327301.3640000001</v>
      </c>
      <c r="D28" s="188">
        <v>13142785.264</v>
      </c>
      <c r="E28" s="188">
        <v>14452844.668</v>
      </c>
      <c r="F28" s="189">
        <v>9.967897806170825</v>
      </c>
    </row>
    <row r="29" spans="1:7" ht="15.6" customHeight="1" x14ac:dyDescent="0.25">
      <c r="A29" s="187" t="s">
        <v>178</v>
      </c>
      <c r="B29" s="188">
        <v>598325.71699999995</v>
      </c>
      <c r="C29" s="188">
        <v>525430.26899999997</v>
      </c>
      <c r="D29" s="188">
        <v>7043230.8640000001</v>
      </c>
      <c r="E29" s="188">
        <v>7211815.2400000002</v>
      </c>
      <c r="F29" s="189">
        <v>2.3935659536830372</v>
      </c>
    </row>
    <row r="30" spans="1:7" ht="15.6" customHeight="1" x14ac:dyDescent="0.25">
      <c r="A30" s="187" t="s">
        <v>179</v>
      </c>
      <c r="B30" s="188">
        <v>358316</v>
      </c>
      <c r="C30" s="188">
        <v>318336</v>
      </c>
      <c r="D30" s="188">
        <v>3951751</v>
      </c>
      <c r="E30" s="188">
        <v>4272908</v>
      </c>
      <c r="F30" s="189">
        <v>8.1269543551706533</v>
      </c>
    </row>
    <row r="31" spans="1:7" ht="15.6" customHeight="1" x14ac:dyDescent="0.25">
      <c r="A31" s="187" t="s">
        <v>180</v>
      </c>
      <c r="B31" s="188">
        <v>2333445.7420000001</v>
      </c>
      <c r="C31" s="188">
        <v>2613884.33</v>
      </c>
      <c r="D31" s="188">
        <v>32680540.423</v>
      </c>
      <c r="E31" s="188">
        <v>31858398.249000002</v>
      </c>
      <c r="F31" s="189">
        <v>-2.515693325014269</v>
      </c>
    </row>
    <row r="32" spans="1:7" ht="15.6" customHeight="1" x14ac:dyDescent="0.25">
      <c r="A32" s="187" t="s">
        <v>181</v>
      </c>
      <c r="B32" s="188">
        <v>6095958.6830000002</v>
      </c>
      <c r="C32" s="188">
        <v>6754456.5149999997</v>
      </c>
      <c r="D32" s="188">
        <v>77163935.594999999</v>
      </c>
      <c r="E32" s="188">
        <v>81138593.751000002</v>
      </c>
      <c r="F32" s="189">
        <v>5.1509272114647757</v>
      </c>
    </row>
    <row r="33" spans="1:6" ht="15.6" customHeight="1" x14ac:dyDescent="0.25">
      <c r="A33" s="187" t="s">
        <v>182</v>
      </c>
      <c r="B33" s="188">
        <v>400787.37</v>
      </c>
      <c r="C33" s="188">
        <v>559386.11800000002</v>
      </c>
      <c r="D33" s="188">
        <v>4825584.898</v>
      </c>
      <c r="E33" s="188">
        <v>5681072.108</v>
      </c>
      <c r="F33" s="189">
        <v>17.728155821164041</v>
      </c>
    </row>
    <row r="34" spans="1:6" ht="15.6" customHeight="1" x14ac:dyDescent="0.25">
      <c r="A34" s="187" t="s">
        <v>183</v>
      </c>
      <c r="B34" s="188">
        <v>159755</v>
      </c>
      <c r="C34" s="188">
        <v>120240</v>
      </c>
      <c r="D34" s="188">
        <v>1552230</v>
      </c>
      <c r="E34" s="188">
        <v>1418183</v>
      </c>
      <c r="F34" s="189">
        <v>-8.6357691836905559</v>
      </c>
    </row>
    <row r="35" spans="1:6" ht="15.6" customHeight="1" x14ac:dyDescent="0.25">
      <c r="A35" s="178" t="s">
        <v>158</v>
      </c>
      <c r="B35" s="177">
        <f>SUM(B7:B34)</f>
        <v>43560811.300999999</v>
      </c>
      <c r="C35" s="76">
        <f>SUM(C7:C34)</f>
        <v>44588017.332000002</v>
      </c>
      <c r="D35" s="75">
        <f>SUM(D7:D34)</f>
        <v>543211242.58200002</v>
      </c>
      <c r="E35" s="77">
        <f>SUM(E7:E34)</f>
        <v>557784252.78000009</v>
      </c>
      <c r="F35" s="176">
        <f>E35*100/D35-100</f>
        <v>2.6827519490818048</v>
      </c>
    </row>
    <row r="36" spans="1:6" ht="15.6" customHeight="1" x14ac:dyDescent="0.25">
      <c r="A36" s="72" t="s">
        <v>54</v>
      </c>
      <c r="B36" s="71"/>
      <c r="D36" s="71"/>
      <c r="E36" s="23"/>
    </row>
  </sheetData>
  <mergeCells count="3">
    <mergeCell ref="B5:C5"/>
    <mergeCell ref="D5:F5"/>
    <mergeCell ref="A5:A6"/>
  </mergeCells>
  <conditionalFormatting sqref="A7:F34">
    <cfRule type="expression" dxfId="67" priority="2">
      <formula>MOD(ROW(),2)=0</formula>
    </cfRule>
  </conditionalFormatting>
  <conditionalFormatting sqref="F7:F35">
    <cfRule type="expression" dxfId="6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F5DE6-4C68-4E98-88A5-EBA5C96AEDF4}">
  <sheetPr codeName="Hoja7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1" t="s">
        <v>56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78" t="s">
        <v>161</v>
      </c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0" t="s">
        <v>53</v>
      </c>
    </row>
    <row r="5" spans="1:14" ht="15.6" customHeight="1" x14ac:dyDescent="0.25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2"/>
      <c r="N5" s="73" t="s">
        <v>172</v>
      </c>
    </row>
    <row r="6" spans="1:14" ht="15.6" customHeight="1" x14ac:dyDescent="0.25">
      <c r="A6" s="210"/>
      <c r="B6" s="163">
        <v>2023</v>
      </c>
      <c r="C6" s="163">
        <v>2024</v>
      </c>
      <c r="D6" s="163">
        <v>2023</v>
      </c>
      <c r="E6" s="163">
        <v>2024</v>
      </c>
      <c r="F6" s="153" t="s">
        <v>7</v>
      </c>
      <c r="G6" s="6"/>
    </row>
    <row r="7" spans="1:14" ht="15.6" customHeight="1" x14ac:dyDescent="0.25">
      <c r="A7" s="187" t="s">
        <v>18</v>
      </c>
      <c r="B7" s="188">
        <v>1233397</v>
      </c>
      <c r="C7" s="188">
        <v>1292424</v>
      </c>
      <c r="D7" s="188">
        <v>13879975</v>
      </c>
      <c r="E7" s="188">
        <v>14605648</v>
      </c>
      <c r="F7" s="189">
        <v>5.2282010594399537</v>
      </c>
      <c r="G7" s="13"/>
    </row>
    <row r="8" spans="1:14" ht="15.6" customHeight="1" x14ac:dyDescent="0.25">
      <c r="A8" s="187" t="s">
        <v>11</v>
      </c>
      <c r="B8" s="188">
        <v>293449</v>
      </c>
      <c r="C8" s="188">
        <v>236431</v>
      </c>
      <c r="D8" s="188">
        <v>3183128</v>
      </c>
      <c r="E8" s="188">
        <v>3101299</v>
      </c>
      <c r="F8" s="189">
        <v>-2.5707103201630588</v>
      </c>
      <c r="G8" s="6"/>
    </row>
    <row r="9" spans="1:14" ht="15.6" customHeight="1" x14ac:dyDescent="0.25">
      <c r="A9" s="187" t="s">
        <v>8</v>
      </c>
      <c r="B9" s="188">
        <v>473564</v>
      </c>
      <c r="C9" s="188">
        <v>566838</v>
      </c>
      <c r="D9" s="188">
        <v>5193184</v>
      </c>
      <c r="E9" s="188">
        <v>5483654</v>
      </c>
      <c r="F9" s="189">
        <v>5.5932930548965771</v>
      </c>
      <c r="G9" s="6"/>
    </row>
    <row r="10" spans="1:14" ht="15.6" customHeight="1" x14ac:dyDescent="0.25">
      <c r="A10" s="187" t="s">
        <v>10</v>
      </c>
      <c r="B10" s="188">
        <v>266854</v>
      </c>
      <c r="C10" s="188">
        <v>406660</v>
      </c>
      <c r="D10" s="188">
        <v>4523430</v>
      </c>
      <c r="E10" s="188">
        <v>4583829</v>
      </c>
      <c r="F10" s="189">
        <v>1.3352478097372971</v>
      </c>
    </row>
    <row r="11" spans="1:14" ht="15.6" customHeight="1" x14ac:dyDescent="0.25">
      <c r="A11" s="187" t="s">
        <v>9</v>
      </c>
      <c r="B11" s="188">
        <v>7726414</v>
      </c>
      <c r="C11" s="188">
        <v>7498370</v>
      </c>
      <c r="D11" s="188">
        <v>97237552</v>
      </c>
      <c r="E11" s="188">
        <v>96775785</v>
      </c>
      <c r="F11" s="189">
        <v>-0.47488546400262521</v>
      </c>
    </row>
    <row r="12" spans="1:14" ht="15.6" customHeight="1" x14ac:dyDescent="0.25">
      <c r="A12" s="187" t="s">
        <v>6</v>
      </c>
      <c r="B12" s="188">
        <v>405043</v>
      </c>
      <c r="C12" s="188">
        <v>306914</v>
      </c>
      <c r="D12" s="188">
        <v>5619931</v>
      </c>
      <c r="E12" s="188">
        <v>4598340</v>
      </c>
      <c r="F12" s="189">
        <v>-18.177998982549781</v>
      </c>
    </row>
    <row r="13" spans="1:14" ht="15.6" customHeight="1" x14ac:dyDescent="0.25">
      <c r="A13" s="187" t="s">
        <v>175</v>
      </c>
      <c r="B13" s="188">
        <v>1043425</v>
      </c>
      <c r="C13" s="188">
        <v>1096146</v>
      </c>
      <c r="D13" s="188">
        <v>16073919</v>
      </c>
      <c r="E13" s="188">
        <v>16853713</v>
      </c>
      <c r="F13" s="189">
        <v>4.8512997981388386</v>
      </c>
    </row>
    <row r="14" spans="1:14" ht="15.6" customHeight="1" x14ac:dyDescent="0.25">
      <c r="A14" s="187" t="s">
        <v>153</v>
      </c>
      <c r="B14" s="188">
        <v>4994266</v>
      </c>
      <c r="C14" s="188">
        <v>4967139</v>
      </c>
      <c r="D14" s="188">
        <v>62453600</v>
      </c>
      <c r="E14" s="188">
        <v>67820471</v>
      </c>
      <c r="F14" s="189">
        <v>8.5933733203530238</v>
      </c>
    </row>
    <row r="15" spans="1:14" ht="15.6" customHeight="1" x14ac:dyDescent="0.25">
      <c r="A15" s="187" t="s">
        <v>150</v>
      </c>
      <c r="B15" s="188">
        <v>2528467</v>
      </c>
      <c r="C15" s="188">
        <v>2450615</v>
      </c>
      <c r="D15" s="188">
        <v>32803185</v>
      </c>
      <c r="E15" s="188">
        <v>34440924</v>
      </c>
      <c r="F15" s="189">
        <v>4.992621905464361</v>
      </c>
    </row>
    <row r="16" spans="1:14" ht="15.6" customHeight="1" x14ac:dyDescent="0.5">
      <c r="A16" s="187" t="s">
        <v>149</v>
      </c>
      <c r="B16" s="188">
        <v>3117641</v>
      </c>
      <c r="C16" s="188">
        <v>2687414</v>
      </c>
      <c r="D16" s="188">
        <v>37531634</v>
      </c>
      <c r="E16" s="188">
        <v>35713860</v>
      </c>
      <c r="F16" s="189">
        <v>-4.8433116447847766</v>
      </c>
      <c r="G16" s="1"/>
    </row>
    <row r="17" spans="1:7" ht="15.6" customHeight="1" x14ac:dyDescent="0.35">
      <c r="A17" s="187" t="s">
        <v>155</v>
      </c>
      <c r="B17" s="188">
        <v>1064228</v>
      </c>
      <c r="C17" s="188">
        <v>1410950</v>
      </c>
      <c r="D17" s="188">
        <v>15711711</v>
      </c>
      <c r="E17" s="188">
        <v>17434706</v>
      </c>
      <c r="F17" s="189">
        <v>10.96631041647851</v>
      </c>
      <c r="G17" s="2"/>
    </row>
    <row r="18" spans="1:7" ht="15.6" customHeight="1" x14ac:dyDescent="0.25">
      <c r="A18" s="187" t="s">
        <v>152</v>
      </c>
      <c r="B18" s="188">
        <v>128257</v>
      </c>
      <c r="C18" s="188">
        <v>123617</v>
      </c>
      <c r="D18" s="188">
        <v>1218655</v>
      </c>
      <c r="E18" s="188">
        <v>1191709</v>
      </c>
      <c r="F18" s="189">
        <v>-2.211126200606401</v>
      </c>
    </row>
    <row r="19" spans="1:7" ht="15.6" customHeight="1" x14ac:dyDescent="0.25">
      <c r="A19" s="187" t="s">
        <v>148</v>
      </c>
      <c r="B19" s="188">
        <v>787641</v>
      </c>
      <c r="C19" s="188">
        <v>506799</v>
      </c>
      <c r="D19" s="188">
        <v>8437263</v>
      </c>
      <c r="E19" s="188">
        <v>6653888</v>
      </c>
      <c r="F19" s="189">
        <v>-21.136890008051179</v>
      </c>
    </row>
    <row r="20" spans="1:7" ht="15.6" customHeight="1" x14ac:dyDescent="0.25">
      <c r="A20" s="187" t="s">
        <v>147</v>
      </c>
      <c r="B20" s="188">
        <v>1507217</v>
      </c>
      <c r="C20" s="188">
        <v>1241047</v>
      </c>
      <c r="D20" s="188">
        <v>18961901</v>
      </c>
      <c r="E20" s="188">
        <v>15618056</v>
      </c>
      <c r="F20" s="189">
        <v>-17.634545186160391</v>
      </c>
    </row>
    <row r="21" spans="1:7" ht="15.6" customHeight="1" x14ac:dyDescent="0.25">
      <c r="A21" s="187" t="s">
        <v>154</v>
      </c>
      <c r="B21" s="188">
        <v>2741301</v>
      </c>
      <c r="C21" s="188">
        <v>2680365</v>
      </c>
      <c r="D21" s="188">
        <v>29783901</v>
      </c>
      <c r="E21" s="188">
        <v>30885221</v>
      </c>
      <c r="F21" s="189">
        <v>3.697702325830321</v>
      </c>
    </row>
    <row r="22" spans="1:7" ht="15.6" customHeight="1" x14ac:dyDescent="0.25">
      <c r="A22" s="187" t="s">
        <v>151</v>
      </c>
      <c r="B22" s="188">
        <v>2121489</v>
      </c>
      <c r="C22" s="188">
        <v>2630704</v>
      </c>
      <c r="D22" s="188">
        <v>25542079</v>
      </c>
      <c r="E22" s="188">
        <v>28841070</v>
      </c>
      <c r="F22" s="189">
        <v>12.915906336363619</v>
      </c>
    </row>
    <row r="23" spans="1:7" ht="15.6" customHeight="1" x14ac:dyDescent="0.25">
      <c r="A23" s="187" t="s">
        <v>171</v>
      </c>
      <c r="B23" s="188">
        <v>200709</v>
      </c>
      <c r="C23" s="188">
        <v>422244</v>
      </c>
      <c r="D23" s="188">
        <v>2459106</v>
      </c>
      <c r="E23" s="188">
        <v>4427701</v>
      </c>
      <c r="F23" s="189">
        <v>80.053279525160775</v>
      </c>
    </row>
    <row r="24" spans="1:7" ht="15.6" customHeight="1" x14ac:dyDescent="0.25">
      <c r="A24" s="187" t="s">
        <v>146</v>
      </c>
      <c r="B24" s="188">
        <v>165437</v>
      </c>
      <c r="C24" s="188">
        <v>313086</v>
      </c>
      <c r="D24" s="188">
        <v>2089923</v>
      </c>
      <c r="E24" s="188">
        <v>2599596</v>
      </c>
      <c r="F24" s="189">
        <v>24.387166417135941</v>
      </c>
    </row>
    <row r="25" spans="1:7" ht="15.6" customHeight="1" x14ac:dyDescent="0.25">
      <c r="A25" s="187" t="s">
        <v>145</v>
      </c>
      <c r="B25" s="188">
        <v>41997</v>
      </c>
      <c r="C25" s="188">
        <v>39306</v>
      </c>
      <c r="D25" s="188">
        <v>527568</v>
      </c>
      <c r="E25" s="188">
        <v>534342</v>
      </c>
      <c r="F25" s="189">
        <v>1.2840050950777879</v>
      </c>
    </row>
    <row r="26" spans="1:7" ht="15.6" customHeight="1" x14ac:dyDescent="0.25">
      <c r="A26" s="187" t="s">
        <v>157</v>
      </c>
      <c r="B26" s="188">
        <v>221123</v>
      </c>
      <c r="C26" s="188">
        <v>189894</v>
      </c>
      <c r="D26" s="188">
        <v>2524488</v>
      </c>
      <c r="E26" s="188">
        <v>2599947</v>
      </c>
      <c r="F26" s="189">
        <v>2.9890813503569831</v>
      </c>
    </row>
    <row r="27" spans="1:7" ht="15.6" customHeight="1" x14ac:dyDescent="0.25">
      <c r="A27" s="187" t="s">
        <v>173</v>
      </c>
      <c r="B27" s="188">
        <v>269271</v>
      </c>
      <c r="C27" s="188">
        <v>284947</v>
      </c>
      <c r="D27" s="188">
        <v>3448582</v>
      </c>
      <c r="E27" s="188">
        <v>3374394</v>
      </c>
      <c r="F27" s="189">
        <v>-2.1512610110474379</v>
      </c>
    </row>
    <row r="28" spans="1:7" ht="15.6" customHeight="1" x14ac:dyDescent="0.25">
      <c r="A28" s="187" t="s">
        <v>177</v>
      </c>
      <c r="B28" s="188">
        <v>995529</v>
      </c>
      <c r="C28" s="188">
        <v>1227775</v>
      </c>
      <c r="D28" s="188">
        <v>12403981</v>
      </c>
      <c r="E28" s="188">
        <v>13533504</v>
      </c>
      <c r="F28" s="189">
        <v>9.1061329423190784</v>
      </c>
    </row>
    <row r="29" spans="1:7" ht="15.6" customHeight="1" x14ac:dyDescent="0.25">
      <c r="A29" s="187" t="s">
        <v>178</v>
      </c>
      <c r="B29" s="188">
        <v>592706</v>
      </c>
      <c r="C29" s="188">
        <v>521684</v>
      </c>
      <c r="D29" s="188">
        <v>6989465</v>
      </c>
      <c r="E29" s="188">
        <v>7152829</v>
      </c>
      <c r="F29" s="189">
        <v>2.3372890485895539</v>
      </c>
    </row>
    <row r="30" spans="1:7" ht="15.6" customHeight="1" x14ac:dyDescent="0.25">
      <c r="A30" s="187" t="s">
        <v>179</v>
      </c>
      <c r="B30" s="188">
        <v>355367</v>
      </c>
      <c r="C30" s="188">
        <v>316301</v>
      </c>
      <c r="D30" s="188">
        <v>3914540</v>
      </c>
      <c r="E30" s="188">
        <v>4238307</v>
      </c>
      <c r="F30" s="189">
        <v>8.2708824025300487</v>
      </c>
    </row>
    <row r="31" spans="1:7" ht="15.6" customHeight="1" x14ac:dyDescent="0.25">
      <c r="A31" s="187" t="s">
        <v>180</v>
      </c>
      <c r="B31" s="188">
        <v>2324302</v>
      </c>
      <c r="C31" s="188">
        <v>2603729</v>
      </c>
      <c r="D31" s="188">
        <v>32473710</v>
      </c>
      <c r="E31" s="188">
        <v>31675707</v>
      </c>
      <c r="F31" s="189">
        <v>-2.457381678902721</v>
      </c>
    </row>
    <row r="32" spans="1:7" ht="15.6" customHeight="1" x14ac:dyDescent="0.25">
      <c r="A32" s="187" t="s">
        <v>181</v>
      </c>
      <c r="B32" s="188">
        <v>6070489</v>
      </c>
      <c r="C32" s="188">
        <v>6714945</v>
      </c>
      <c r="D32" s="188">
        <v>76746424</v>
      </c>
      <c r="E32" s="188">
        <v>80666175</v>
      </c>
      <c r="F32" s="189">
        <v>5.1074053952012122</v>
      </c>
    </row>
    <row r="33" spans="1:6" ht="15.6" customHeight="1" x14ac:dyDescent="0.25">
      <c r="A33" s="187" t="s">
        <v>182</v>
      </c>
      <c r="B33" s="188">
        <v>383564</v>
      </c>
      <c r="C33" s="188">
        <v>547968</v>
      </c>
      <c r="D33" s="188">
        <v>4659124</v>
      </c>
      <c r="E33" s="188">
        <v>5536769</v>
      </c>
      <c r="F33" s="189">
        <v>18.837124747055459</v>
      </c>
    </row>
    <row r="34" spans="1:6" ht="15.6" customHeight="1" x14ac:dyDescent="0.25">
      <c r="A34" s="187" t="s">
        <v>183</v>
      </c>
      <c r="B34" s="188">
        <v>159184</v>
      </c>
      <c r="C34" s="188">
        <v>119524</v>
      </c>
      <c r="D34" s="188">
        <v>1544741</v>
      </c>
      <c r="E34" s="188">
        <v>1409823</v>
      </c>
      <c r="F34" s="189">
        <v>-8.7340207840667148</v>
      </c>
    </row>
    <row r="35" spans="1:6" ht="15.6" customHeight="1" x14ac:dyDescent="0.25">
      <c r="A35" s="155" t="s">
        <v>158</v>
      </c>
      <c r="B35" s="177">
        <f>SUM(B7:B34)</f>
        <v>42212331</v>
      </c>
      <c r="C35" s="177">
        <f>SUM(C7:C34)</f>
        <v>43403836</v>
      </c>
      <c r="D35" s="75">
        <f>SUM(D7:D34)</f>
        <v>527936700</v>
      </c>
      <c r="E35" s="77">
        <f>SUM(E7:E34)</f>
        <v>542351267</v>
      </c>
      <c r="F35" s="139">
        <f>E35*100/D35-100</f>
        <v>2.7303589615952006</v>
      </c>
    </row>
    <row r="36" spans="1:6" ht="15.6" customHeight="1" x14ac:dyDescent="0.25">
      <c r="A36" s="72" t="s">
        <v>54</v>
      </c>
      <c r="B36" s="71"/>
      <c r="D36" s="71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65" priority="2">
      <formula>MOD(ROW(),2)=0</formula>
    </cfRule>
  </conditionalFormatting>
  <conditionalFormatting sqref="F7:F35">
    <cfRule type="expression" dxfId="6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0421F-7B1B-4E54-860C-F3C7FBB7336D}">
  <sheetPr codeName="Hoja8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1" t="s">
        <v>57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8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0" t="s">
        <v>53</v>
      </c>
    </row>
    <row r="5" spans="1:14" ht="15.6" customHeight="1" x14ac:dyDescent="0.25">
      <c r="A5" s="211" t="s">
        <v>1</v>
      </c>
      <c r="B5" s="197" t="s">
        <v>176</v>
      </c>
      <c r="C5" s="197"/>
      <c r="D5" s="197" t="s">
        <v>0</v>
      </c>
      <c r="E5" s="197"/>
      <c r="F5" s="197"/>
      <c r="G5" s="6"/>
      <c r="M5" s="32"/>
      <c r="N5" s="73" t="s">
        <v>172</v>
      </c>
    </row>
    <row r="6" spans="1:14" ht="15.6" customHeight="1" x14ac:dyDescent="0.25">
      <c r="A6" s="211"/>
      <c r="B6" s="163">
        <v>2023</v>
      </c>
      <c r="C6" s="163">
        <v>2024</v>
      </c>
      <c r="D6" s="163">
        <v>2023</v>
      </c>
      <c r="E6" s="163">
        <v>2024</v>
      </c>
      <c r="F6" s="153" t="s">
        <v>7</v>
      </c>
      <c r="G6" s="6"/>
    </row>
    <row r="7" spans="1:14" ht="15.6" customHeight="1" x14ac:dyDescent="0.25">
      <c r="A7" s="187" t="s">
        <v>18</v>
      </c>
      <c r="B7" s="188">
        <v>794732</v>
      </c>
      <c r="C7" s="188">
        <v>953366</v>
      </c>
      <c r="D7" s="188">
        <v>8074960</v>
      </c>
      <c r="E7" s="188">
        <v>9846669</v>
      </c>
      <c r="F7" s="189">
        <v>21.940777415615681</v>
      </c>
      <c r="G7" s="36"/>
    </row>
    <row r="8" spans="1:14" ht="15.6" customHeight="1" x14ac:dyDescent="0.25">
      <c r="A8" s="187" t="s">
        <v>11</v>
      </c>
      <c r="B8" s="188">
        <v>3992</v>
      </c>
      <c r="C8" s="188">
        <v>7107</v>
      </c>
      <c r="D8" s="188">
        <v>46725</v>
      </c>
      <c r="E8" s="188">
        <v>64074</v>
      </c>
      <c r="F8" s="189">
        <v>37.130016051364379</v>
      </c>
      <c r="G8" s="6"/>
    </row>
    <row r="9" spans="1:14" ht="15.6" customHeight="1" x14ac:dyDescent="0.25">
      <c r="A9" s="187" t="s">
        <v>8</v>
      </c>
      <c r="B9" s="188">
        <v>11998</v>
      </c>
      <c r="C9" s="188">
        <v>0</v>
      </c>
      <c r="D9" s="188">
        <v>33261</v>
      </c>
      <c r="E9" s="188">
        <v>122835</v>
      </c>
      <c r="F9" s="189">
        <v>269.30639487688279</v>
      </c>
      <c r="G9" s="6"/>
    </row>
    <row r="10" spans="1:14" ht="15.6" customHeight="1" x14ac:dyDescent="0.25">
      <c r="A10" s="187" t="s">
        <v>10</v>
      </c>
      <c r="B10" s="188">
        <v>36077</v>
      </c>
      <c r="C10" s="188">
        <v>41126</v>
      </c>
      <c r="D10" s="188">
        <v>657301</v>
      </c>
      <c r="E10" s="188">
        <v>584685</v>
      </c>
      <c r="F10" s="189">
        <v>-11.047602240069621</v>
      </c>
    </row>
    <row r="11" spans="1:14" ht="15.6" customHeight="1" x14ac:dyDescent="0.25">
      <c r="A11" s="187" t="s">
        <v>9</v>
      </c>
      <c r="B11" s="188">
        <v>2335409</v>
      </c>
      <c r="C11" s="188">
        <v>2517668</v>
      </c>
      <c r="D11" s="188">
        <v>26529616</v>
      </c>
      <c r="E11" s="188">
        <v>28462946</v>
      </c>
      <c r="F11" s="189">
        <v>7.2874405720761217</v>
      </c>
    </row>
    <row r="12" spans="1:14" ht="15.6" customHeight="1" x14ac:dyDescent="0.25">
      <c r="A12" s="187" t="s">
        <v>6</v>
      </c>
      <c r="B12" s="188">
        <v>22075</v>
      </c>
      <c r="C12" s="188">
        <v>25306</v>
      </c>
      <c r="D12" s="188">
        <v>1255019</v>
      </c>
      <c r="E12" s="188">
        <v>533276</v>
      </c>
      <c r="F12" s="189">
        <v>-57.508531743344122</v>
      </c>
    </row>
    <row r="13" spans="1:14" ht="15.6" customHeight="1" x14ac:dyDescent="0.25">
      <c r="A13" s="187" t="s">
        <v>175</v>
      </c>
      <c r="B13" s="188">
        <v>84111</v>
      </c>
      <c r="C13" s="188">
        <v>53593</v>
      </c>
      <c r="D13" s="188">
        <v>1473161</v>
      </c>
      <c r="E13" s="188">
        <v>1552391</v>
      </c>
      <c r="F13" s="189">
        <v>5.378230892617978</v>
      </c>
    </row>
    <row r="14" spans="1:14" ht="15.6" customHeight="1" x14ac:dyDescent="0.25">
      <c r="A14" s="187" t="s">
        <v>153</v>
      </c>
      <c r="B14" s="188">
        <v>1025011</v>
      </c>
      <c r="C14" s="188">
        <v>768569</v>
      </c>
      <c r="D14" s="188">
        <v>12914573</v>
      </c>
      <c r="E14" s="188">
        <v>13682790</v>
      </c>
      <c r="F14" s="189">
        <v>5.948450637895661</v>
      </c>
    </row>
    <row r="15" spans="1:14" ht="15.6" customHeight="1" x14ac:dyDescent="0.25">
      <c r="A15" s="187" t="s">
        <v>150</v>
      </c>
      <c r="B15" s="188">
        <v>1642934</v>
      </c>
      <c r="C15" s="188">
        <v>1399983</v>
      </c>
      <c r="D15" s="188">
        <v>20644498</v>
      </c>
      <c r="E15" s="188">
        <v>21570211</v>
      </c>
      <c r="F15" s="189">
        <v>4.4840664083960746</v>
      </c>
    </row>
    <row r="16" spans="1:14" ht="15.6" customHeight="1" x14ac:dyDescent="0.5">
      <c r="A16" s="187" t="s">
        <v>149</v>
      </c>
      <c r="B16" s="188">
        <v>2472644</v>
      </c>
      <c r="C16" s="188">
        <v>1749371</v>
      </c>
      <c r="D16" s="188">
        <v>27835240</v>
      </c>
      <c r="E16" s="188">
        <v>25936971</v>
      </c>
      <c r="F16" s="189">
        <v>-6.8196609765175404</v>
      </c>
      <c r="G16" s="1"/>
    </row>
    <row r="17" spans="1:7" ht="15.6" customHeight="1" x14ac:dyDescent="0.35">
      <c r="A17" s="187" t="s">
        <v>155</v>
      </c>
      <c r="B17" s="188">
        <v>514845</v>
      </c>
      <c r="C17" s="188">
        <v>654938</v>
      </c>
      <c r="D17" s="188">
        <v>8150353</v>
      </c>
      <c r="E17" s="188">
        <v>8498411</v>
      </c>
      <c r="F17" s="189">
        <v>4.2704653405809552</v>
      </c>
      <c r="G17" s="2"/>
    </row>
    <row r="18" spans="1:7" ht="15.6" customHeight="1" x14ac:dyDescent="0.25">
      <c r="A18" s="187" t="s">
        <v>152</v>
      </c>
      <c r="B18" s="188">
        <v>81887</v>
      </c>
      <c r="C18" s="188">
        <v>75310</v>
      </c>
      <c r="D18" s="188">
        <v>674727</v>
      </c>
      <c r="E18" s="188">
        <v>597163</v>
      </c>
      <c r="F18" s="189">
        <v>-11.495612299492979</v>
      </c>
    </row>
    <row r="19" spans="1:7" ht="15.6" customHeight="1" x14ac:dyDescent="0.25">
      <c r="A19" s="187" t="s">
        <v>148</v>
      </c>
      <c r="B19" s="188">
        <v>363453</v>
      </c>
      <c r="C19" s="188">
        <v>189446</v>
      </c>
      <c r="D19" s="188">
        <v>3641606</v>
      </c>
      <c r="E19" s="188">
        <v>2285344</v>
      </c>
      <c r="F19" s="189">
        <v>-37.243512889642638</v>
      </c>
    </row>
    <row r="20" spans="1:7" ht="15.6" customHeight="1" x14ac:dyDescent="0.25">
      <c r="A20" s="187" t="s">
        <v>147</v>
      </c>
      <c r="B20" s="188">
        <v>133764</v>
      </c>
      <c r="C20" s="188">
        <v>136725</v>
      </c>
      <c r="D20" s="188">
        <v>1297593</v>
      </c>
      <c r="E20" s="188">
        <v>1735926</v>
      </c>
      <c r="F20" s="189">
        <v>33.780468914366821</v>
      </c>
    </row>
    <row r="21" spans="1:7" ht="15.6" customHeight="1" x14ac:dyDescent="0.25">
      <c r="A21" s="187" t="s">
        <v>154</v>
      </c>
      <c r="B21" s="188">
        <v>2037275</v>
      </c>
      <c r="C21" s="188">
        <v>2209548</v>
      </c>
      <c r="D21" s="188">
        <v>22657646</v>
      </c>
      <c r="E21" s="188">
        <v>23834071</v>
      </c>
      <c r="F21" s="189">
        <v>5.1921766277043986</v>
      </c>
    </row>
    <row r="22" spans="1:7" ht="15.6" customHeight="1" x14ac:dyDescent="0.25">
      <c r="A22" s="187" t="s">
        <v>151</v>
      </c>
      <c r="B22" s="188">
        <v>551273</v>
      </c>
      <c r="C22" s="188">
        <v>1014595</v>
      </c>
      <c r="D22" s="188">
        <v>6904879</v>
      </c>
      <c r="E22" s="188">
        <v>8776442</v>
      </c>
      <c r="F22" s="189">
        <v>27.10493551009365</v>
      </c>
    </row>
    <row r="23" spans="1:7" ht="15.6" customHeight="1" x14ac:dyDescent="0.25">
      <c r="A23" s="187" t="s">
        <v>171</v>
      </c>
      <c r="B23" s="188">
        <v>23997</v>
      </c>
      <c r="C23" s="188">
        <v>9724</v>
      </c>
      <c r="D23" s="188">
        <v>138560</v>
      </c>
      <c r="E23" s="188">
        <v>112859</v>
      </c>
      <c r="F23" s="189">
        <v>-18.548643187066968</v>
      </c>
    </row>
    <row r="24" spans="1:7" ht="15.6" customHeight="1" x14ac:dyDescent="0.25">
      <c r="A24" s="187" t="s">
        <v>146</v>
      </c>
      <c r="B24" s="188">
        <v>0</v>
      </c>
      <c r="C24" s="188">
        <v>0</v>
      </c>
      <c r="D24" s="188">
        <v>0</v>
      </c>
      <c r="E24" s="188">
        <v>0</v>
      </c>
      <c r="F24" s="189" t="s">
        <v>156</v>
      </c>
    </row>
    <row r="25" spans="1:7" ht="15.6" customHeight="1" x14ac:dyDescent="0.25">
      <c r="A25" s="187" t="s">
        <v>145</v>
      </c>
      <c r="B25" s="188">
        <v>4139</v>
      </c>
      <c r="C25" s="188">
        <v>4013</v>
      </c>
      <c r="D25" s="188">
        <v>63617</v>
      </c>
      <c r="E25" s="188">
        <v>64303</v>
      </c>
      <c r="F25" s="189">
        <v>1.078328119842183</v>
      </c>
    </row>
    <row r="26" spans="1:7" ht="15.6" customHeight="1" x14ac:dyDescent="0.25">
      <c r="A26" s="187" t="s">
        <v>157</v>
      </c>
      <c r="B26" s="188">
        <v>117529</v>
      </c>
      <c r="C26" s="188">
        <v>112983</v>
      </c>
      <c r="D26" s="188">
        <v>1293402</v>
      </c>
      <c r="E26" s="188">
        <v>1272236</v>
      </c>
      <c r="F26" s="189">
        <v>-1.6364595075622219</v>
      </c>
    </row>
    <row r="27" spans="1:7" ht="15.6" customHeight="1" x14ac:dyDescent="0.25">
      <c r="A27" s="187" t="s">
        <v>173</v>
      </c>
      <c r="B27" s="188">
        <v>0</v>
      </c>
      <c r="C27" s="188">
        <v>0</v>
      </c>
      <c r="D27" s="188">
        <v>0</v>
      </c>
      <c r="E27" s="188">
        <v>0</v>
      </c>
      <c r="F27" s="189" t="s">
        <v>156</v>
      </c>
    </row>
    <row r="28" spans="1:7" ht="15.6" customHeight="1" x14ac:dyDescent="0.25">
      <c r="A28" s="187" t="s">
        <v>177</v>
      </c>
      <c r="B28" s="188">
        <v>302304</v>
      </c>
      <c r="C28" s="188">
        <v>402665</v>
      </c>
      <c r="D28" s="188">
        <v>3742092</v>
      </c>
      <c r="E28" s="188">
        <v>4147144</v>
      </c>
      <c r="F28" s="189">
        <v>10.82421276654877</v>
      </c>
    </row>
    <row r="29" spans="1:7" ht="15.6" customHeight="1" x14ac:dyDescent="0.25">
      <c r="A29" s="187" t="s">
        <v>178</v>
      </c>
      <c r="B29" s="188">
        <v>11782</v>
      </c>
      <c r="C29" s="188">
        <v>6088</v>
      </c>
      <c r="D29" s="188">
        <v>211896</v>
      </c>
      <c r="E29" s="188">
        <v>165764</v>
      </c>
      <c r="F29" s="189">
        <v>-21.771057499905609</v>
      </c>
    </row>
    <row r="30" spans="1:7" ht="15.6" customHeight="1" x14ac:dyDescent="0.25">
      <c r="A30" s="187" t="s">
        <v>179</v>
      </c>
      <c r="B30" s="188">
        <v>38190</v>
      </c>
      <c r="C30" s="188">
        <v>26034</v>
      </c>
      <c r="D30" s="188">
        <v>443118</v>
      </c>
      <c r="E30" s="188">
        <v>554911</v>
      </c>
      <c r="F30" s="189">
        <v>25.228720115183759</v>
      </c>
    </row>
    <row r="31" spans="1:7" ht="15.6" customHeight="1" x14ac:dyDescent="0.25">
      <c r="A31" s="187" t="s">
        <v>180</v>
      </c>
      <c r="B31" s="188">
        <v>1615476</v>
      </c>
      <c r="C31" s="188">
        <v>1800644</v>
      </c>
      <c r="D31" s="188">
        <v>20567717</v>
      </c>
      <c r="E31" s="188">
        <v>20758432</v>
      </c>
      <c r="F31" s="189">
        <v>0.92725410408942821</v>
      </c>
    </row>
    <row r="32" spans="1:7" ht="15.6" customHeight="1" x14ac:dyDescent="0.25">
      <c r="A32" s="187" t="s">
        <v>181</v>
      </c>
      <c r="B32" s="188">
        <v>242576</v>
      </c>
      <c r="C32" s="188">
        <v>368632</v>
      </c>
      <c r="D32" s="188">
        <v>5296951</v>
      </c>
      <c r="E32" s="188">
        <v>3442040</v>
      </c>
      <c r="F32" s="189">
        <v>-35.018466283716798</v>
      </c>
    </row>
    <row r="33" spans="1:6" ht="15.6" customHeight="1" x14ac:dyDescent="0.25">
      <c r="A33" s="187" t="s">
        <v>182</v>
      </c>
      <c r="B33" s="188">
        <v>2000</v>
      </c>
      <c r="C33" s="188">
        <v>5723</v>
      </c>
      <c r="D33" s="188">
        <v>36033</v>
      </c>
      <c r="E33" s="188">
        <v>38634</v>
      </c>
      <c r="F33" s="189">
        <v>7.2183831487802914</v>
      </c>
    </row>
    <row r="34" spans="1:6" ht="15.6" customHeight="1" x14ac:dyDescent="0.25">
      <c r="A34" s="187" t="s">
        <v>183</v>
      </c>
      <c r="B34" s="188">
        <v>30973</v>
      </c>
      <c r="C34" s="188">
        <v>41793</v>
      </c>
      <c r="D34" s="188">
        <v>298397</v>
      </c>
      <c r="E34" s="188">
        <v>286260</v>
      </c>
      <c r="F34" s="189">
        <v>-4.0674001414223397</v>
      </c>
    </row>
    <row r="35" spans="1:6" ht="15.6" customHeight="1" x14ac:dyDescent="0.25">
      <c r="A35" s="155" t="s">
        <v>158</v>
      </c>
      <c r="B35" s="75">
        <f>SUM(B7:B34)</f>
        <v>14500446</v>
      </c>
      <c r="C35" s="76">
        <f>SUM(C7:C34)</f>
        <v>14574950</v>
      </c>
      <c r="D35" s="75">
        <f>SUM(D7:D34)</f>
        <v>174882941</v>
      </c>
      <c r="E35" s="77">
        <f>SUM(E7:E34)</f>
        <v>178926788</v>
      </c>
      <c r="F35" s="139">
        <f>E35*100/D35-100</f>
        <v>2.3123164425740015</v>
      </c>
    </row>
    <row r="36" spans="1:6" ht="15.6" customHeight="1" x14ac:dyDescent="0.25">
      <c r="A36" s="72" t="s">
        <v>58</v>
      </c>
      <c r="B36" s="71"/>
      <c r="D36" s="71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63" priority="2">
      <formula>MOD(ROW(),2)=0</formula>
    </cfRule>
  </conditionalFormatting>
  <conditionalFormatting sqref="F7:F35">
    <cfRule type="expression" dxfId="6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EEB40-1C91-45BA-81E2-AD3EA6589430}">
  <sheetPr codeName="Hoja9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1" t="s">
        <v>59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8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0" t="s">
        <v>53</v>
      </c>
    </row>
    <row r="5" spans="1:14" ht="15.6" customHeight="1" x14ac:dyDescent="0.25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2"/>
      <c r="N5" s="73" t="s">
        <v>172</v>
      </c>
    </row>
    <row r="6" spans="1:14" ht="15.6" customHeight="1" x14ac:dyDescent="0.25">
      <c r="A6" s="210"/>
      <c r="B6" s="163">
        <v>2023</v>
      </c>
      <c r="C6" s="163">
        <v>2024</v>
      </c>
      <c r="D6" s="163">
        <v>2023</v>
      </c>
      <c r="E6" s="163">
        <v>2024</v>
      </c>
      <c r="F6" s="153" t="s">
        <v>7</v>
      </c>
      <c r="G6" s="6"/>
    </row>
    <row r="7" spans="1:14" ht="15.6" customHeight="1" x14ac:dyDescent="0.25">
      <c r="A7" s="187" t="s">
        <v>18</v>
      </c>
      <c r="B7" s="188">
        <v>405087</v>
      </c>
      <c r="C7" s="188">
        <v>275320</v>
      </c>
      <c r="D7" s="188">
        <v>5227701</v>
      </c>
      <c r="E7" s="188">
        <v>4217323</v>
      </c>
      <c r="F7" s="189">
        <v>-19.32738693356794</v>
      </c>
      <c r="G7" s="36"/>
    </row>
    <row r="8" spans="1:14" ht="15.6" customHeight="1" x14ac:dyDescent="0.25">
      <c r="A8" s="187" t="s">
        <v>11</v>
      </c>
      <c r="B8" s="188">
        <v>196105</v>
      </c>
      <c r="C8" s="188">
        <v>123119</v>
      </c>
      <c r="D8" s="188">
        <v>1832995</v>
      </c>
      <c r="E8" s="188">
        <v>1796621</v>
      </c>
      <c r="F8" s="189">
        <v>-1.9844025761117761</v>
      </c>
      <c r="G8" s="6"/>
    </row>
    <row r="9" spans="1:14" ht="15.6" customHeight="1" x14ac:dyDescent="0.25">
      <c r="A9" s="187" t="s">
        <v>8</v>
      </c>
      <c r="B9" s="188">
        <v>344197</v>
      </c>
      <c r="C9" s="188">
        <v>409696</v>
      </c>
      <c r="D9" s="188">
        <v>3903275</v>
      </c>
      <c r="E9" s="188">
        <v>3877544</v>
      </c>
      <c r="F9" s="189">
        <v>-0.65921565864562126</v>
      </c>
      <c r="G9" s="6"/>
    </row>
    <row r="10" spans="1:14" ht="15.6" customHeight="1" x14ac:dyDescent="0.25">
      <c r="A10" s="187" t="s">
        <v>10</v>
      </c>
      <c r="B10" s="188">
        <v>171400</v>
      </c>
      <c r="C10" s="188">
        <v>264947</v>
      </c>
      <c r="D10" s="188">
        <v>2755190</v>
      </c>
      <c r="E10" s="188">
        <v>2837882</v>
      </c>
      <c r="F10" s="189">
        <v>3.0013175134927219</v>
      </c>
    </row>
    <row r="11" spans="1:14" ht="15.6" customHeight="1" x14ac:dyDescent="0.25">
      <c r="A11" s="187" t="s">
        <v>9</v>
      </c>
      <c r="B11" s="188">
        <v>38684</v>
      </c>
      <c r="C11" s="188">
        <v>8167</v>
      </c>
      <c r="D11" s="188">
        <v>447847</v>
      </c>
      <c r="E11" s="188">
        <v>236283</v>
      </c>
      <c r="F11" s="189">
        <v>-47.240240528573374</v>
      </c>
    </row>
    <row r="12" spans="1:14" ht="15.6" customHeight="1" x14ac:dyDescent="0.25">
      <c r="A12" s="187" t="s">
        <v>6</v>
      </c>
      <c r="B12" s="188">
        <v>192254</v>
      </c>
      <c r="C12" s="188">
        <v>78737</v>
      </c>
      <c r="D12" s="188">
        <v>2226775</v>
      </c>
      <c r="E12" s="188">
        <v>1656241</v>
      </c>
      <c r="F12" s="189">
        <v>-25.621537874280069</v>
      </c>
    </row>
    <row r="13" spans="1:14" ht="15.6" customHeight="1" x14ac:dyDescent="0.25">
      <c r="A13" s="187" t="s">
        <v>175</v>
      </c>
      <c r="B13" s="188">
        <v>36382</v>
      </c>
      <c r="C13" s="188">
        <v>19695</v>
      </c>
      <c r="D13" s="188">
        <v>387230</v>
      </c>
      <c r="E13" s="188">
        <v>358505</v>
      </c>
      <c r="F13" s="189">
        <v>-7.418071946904945</v>
      </c>
    </row>
    <row r="14" spans="1:14" ht="15.6" customHeight="1" x14ac:dyDescent="0.25">
      <c r="A14" s="187" t="s">
        <v>153</v>
      </c>
      <c r="B14" s="188">
        <v>361708</v>
      </c>
      <c r="C14" s="188">
        <v>440406</v>
      </c>
      <c r="D14" s="188">
        <v>4794856</v>
      </c>
      <c r="E14" s="188">
        <v>4799514</v>
      </c>
      <c r="F14" s="189">
        <v>9.7145774555059461E-2</v>
      </c>
    </row>
    <row r="15" spans="1:14" ht="15.6" customHeight="1" x14ac:dyDescent="0.25">
      <c r="A15" s="187" t="s">
        <v>150</v>
      </c>
      <c r="B15" s="188">
        <v>321453</v>
      </c>
      <c r="C15" s="188">
        <v>372546</v>
      </c>
      <c r="D15" s="188">
        <v>3918705</v>
      </c>
      <c r="E15" s="188">
        <v>4315479</v>
      </c>
      <c r="F15" s="189">
        <v>10.12513062350955</v>
      </c>
    </row>
    <row r="16" spans="1:14" ht="15.6" customHeight="1" x14ac:dyDescent="0.5">
      <c r="A16" s="187" t="s">
        <v>149</v>
      </c>
      <c r="B16" s="188">
        <v>577456</v>
      </c>
      <c r="C16" s="188">
        <v>881475</v>
      </c>
      <c r="D16" s="188">
        <v>8754709</v>
      </c>
      <c r="E16" s="188">
        <v>8781082</v>
      </c>
      <c r="F16" s="189">
        <v>0.30124359359059838</v>
      </c>
      <c r="G16" s="1"/>
    </row>
    <row r="17" spans="1:7" ht="15.6" customHeight="1" x14ac:dyDescent="0.35">
      <c r="A17" s="187" t="s">
        <v>155</v>
      </c>
      <c r="B17" s="188">
        <v>490681</v>
      </c>
      <c r="C17" s="188">
        <v>627097</v>
      </c>
      <c r="D17" s="188">
        <v>6477575</v>
      </c>
      <c r="E17" s="188">
        <v>7678940</v>
      </c>
      <c r="F17" s="189">
        <v>18.546523969232311</v>
      </c>
      <c r="G17" s="2"/>
    </row>
    <row r="18" spans="1:7" ht="15.6" customHeight="1" x14ac:dyDescent="0.25">
      <c r="A18" s="187" t="s">
        <v>152</v>
      </c>
      <c r="B18" s="188">
        <v>1300</v>
      </c>
      <c r="C18" s="188">
        <v>0</v>
      </c>
      <c r="D18" s="188">
        <v>7476</v>
      </c>
      <c r="E18" s="188">
        <v>3926</v>
      </c>
      <c r="F18" s="189">
        <v>-47.485286249331203</v>
      </c>
    </row>
    <row r="19" spans="1:7" ht="15.6" customHeight="1" x14ac:dyDescent="0.25">
      <c r="A19" s="187" t="s">
        <v>148</v>
      </c>
      <c r="B19" s="188">
        <v>341545</v>
      </c>
      <c r="C19" s="188">
        <v>263123</v>
      </c>
      <c r="D19" s="188">
        <v>3800846</v>
      </c>
      <c r="E19" s="188">
        <v>3695341</v>
      </c>
      <c r="F19" s="189">
        <v>-2.775829381143041</v>
      </c>
    </row>
    <row r="20" spans="1:7" ht="15.6" customHeight="1" x14ac:dyDescent="0.25">
      <c r="A20" s="187" t="s">
        <v>147</v>
      </c>
      <c r="B20" s="188">
        <v>1249510</v>
      </c>
      <c r="C20" s="188">
        <v>980353</v>
      </c>
      <c r="D20" s="188">
        <v>16111830</v>
      </c>
      <c r="E20" s="188">
        <v>12080520</v>
      </c>
      <c r="F20" s="189">
        <v>-25.02080769223608</v>
      </c>
    </row>
    <row r="21" spans="1:7" ht="15.6" customHeight="1" x14ac:dyDescent="0.25">
      <c r="A21" s="187" t="s">
        <v>154</v>
      </c>
      <c r="B21" s="188">
        <v>562946</v>
      </c>
      <c r="C21" s="188">
        <v>330475</v>
      </c>
      <c r="D21" s="188">
        <v>5671423</v>
      </c>
      <c r="E21" s="188">
        <v>5282462</v>
      </c>
      <c r="F21" s="189">
        <v>-6.8582611453950761</v>
      </c>
    </row>
    <row r="22" spans="1:7" ht="15.6" customHeight="1" x14ac:dyDescent="0.25">
      <c r="A22" s="187" t="s">
        <v>151</v>
      </c>
      <c r="B22" s="188">
        <v>51103</v>
      </c>
      <c r="C22" s="188">
        <v>33735</v>
      </c>
      <c r="D22" s="188">
        <v>379653</v>
      </c>
      <c r="E22" s="188">
        <v>413813</v>
      </c>
      <c r="F22" s="189">
        <v>8.997689995864647</v>
      </c>
    </row>
    <row r="23" spans="1:7" ht="15.6" customHeight="1" x14ac:dyDescent="0.25">
      <c r="A23" s="187" t="s">
        <v>171</v>
      </c>
      <c r="B23" s="188">
        <v>93337</v>
      </c>
      <c r="C23" s="188">
        <v>79991</v>
      </c>
      <c r="D23" s="188">
        <v>1351737</v>
      </c>
      <c r="E23" s="188">
        <v>1259617</v>
      </c>
      <c r="F23" s="189">
        <v>-6.8149351538058074</v>
      </c>
    </row>
    <row r="24" spans="1:7" ht="15.6" customHeight="1" x14ac:dyDescent="0.25">
      <c r="A24" s="187" t="s">
        <v>146</v>
      </c>
      <c r="B24" s="188">
        <v>70054</v>
      </c>
      <c r="C24" s="188">
        <v>212687</v>
      </c>
      <c r="D24" s="188">
        <v>1029914</v>
      </c>
      <c r="E24" s="188">
        <v>1425321</v>
      </c>
      <c r="F24" s="189">
        <v>38.392234691440251</v>
      </c>
    </row>
    <row r="25" spans="1:7" ht="15.6" customHeight="1" x14ac:dyDescent="0.25">
      <c r="A25" s="187" t="s">
        <v>145</v>
      </c>
      <c r="B25" s="188">
        <v>1400</v>
      </c>
      <c r="C25" s="188">
        <v>0</v>
      </c>
      <c r="D25" s="188">
        <v>11851</v>
      </c>
      <c r="E25" s="188">
        <v>16689</v>
      </c>
      <c r="F25" s="189">
        <v>40.82355919331701</v>
      </c>
    </row>
    <row r="26" spans="1:7" ht="15.6" customHeight="1" x14ac:dyDescent="0.25">
      <c r="A26" s="187" t="s">
        <v>157</v>
      </c>
      <c r="B26" s="188">
        <v>60302</v>
      </c>
      <c r="C26" s="188">
        <v>25525</v>
      </c>
      <c r="D26" s="188">
        <v>689355</v>
      </c>
      <c r="E26" s="188">
        <v>752994</v>
      </c>
      <c r="F26" s="189">
        <v>9.231673085710554</v>
      </c>
    </row>
    <row r="27" spans="1:7" ht="15.6" customHeight="1" x14ac:dyDescent="0.25">
      <c r="A27" s="187" t="s">
        <v>173</v>
      </c>
      <c r="B27" s="188">
        <v>71282</v>
      </c>
      <c r="C27" s="188">
        <v>86442</v>
      </c>
      <c r="D27" s="188">
        <v>1064263</v>
      </c>
      <c r="E27" s="188">
        <v>938380</v>
      </c>
      <c r="F27" s="189">
        <v>-11.828185326371401</v>
      </c>
    </row>
    <row r="28" spans="1:7" ht="15.6" customHeight="1" x14ac:dyDescent="0.25">
      <c r="A28" s="187" t="s">
        <v>177</v>
      </c>
      <c r="B28" s="188">
        <v>20270</v>
      </c>
      <c r="C28" s="188">
        <v>8037</v>
      </c>
      <c r="D28" s="188">
        <v>376355</v>
      </c>
      <c r="E28" s="188">
        <v>336443</v>
      </c>
      <c r="F28" s="189">
        <v>-10.60488102987871</v>
      </c>
    </row>
    <row r="29" spans="1:7" ht="15.6" customHeight="1" x14ac:dyDescent="0.25">
      <c r="A29" s="187" t="s">
        <v>178</v>
      </c>
      <c r="B29" s="188">
        <v>299985</v>
      </c>
      <c r="C29" s="188">
        <v>282448</v>
      </c>
      <c r="D29" s="188">
        <v>3832666</v>
      </c>
      <c r="E29" s="188">
        <v>3336188</v>
      </c>
      <c r="F29" s="189">
        <v>-12.9538550972091</v>
      </c>
    </row>
    <row r="30" spans="1:7" ht="15.6" customHeight="1" x14ac:dyDescent="0.25">
      <c r="A30" s="187" t="s">
        <v>179</v>
      </c>
      <c r="B30" s="188">
        <v>180819</v>
      </c>
      <c r="C30" s="188">
        <v>164244</v>
      </c>
      <c r="D30" s="188">
        <v>1964428</v>
      </c>
      <c r="E30" s="188">
        <v>2020000</v>
      </c>
      <c r="F30" s="189">
        <v>2.828915083678297</v>
      </c>
    </row>
    <row r="31" spans="1:7" ht="15.6" customHeight="1" x14ac:dyDescent="0.25">
      <c r="A31" s="187" t="s">
        <v>180</v>
      </c>
      <c r="B31" s="188">
        <v>570518</v>
      </c>
      <c r="C31" s="188">
        <v>667389</v>
      </c>
      <c r="D31" s="188">
        <v>10174571</v>
      </c>
      <c r="E31" s="188">
        <v>9226855</v>
      </c>
      <c r="F31" s="189">
        <v>-9.3145548839356422</v>
      </c>
    </row>
    <row r="32" spans="1:7" ht="15.6" customHeight="1" x14ac:dyDescent="0.25">
      <c r="A32" s="187" t="s">
        <v>181</v>
      </c>
      <c r="B32" s="188">
        <v>157018</v>
      </c>
      <c r="C32" s="188">
        <v>165730</v>
      </c>
      <c r="D32" s="188">
        <v>2465568</v>
      </c>
      <c r="E32" s="188">
        <v>2762306</v>
      </c>
      <c r="F32" s="189">
        <v>12.03527949746265</v>
      </c>
    </row>
    <row r="33" spans="1:6" ht="15.6" customHeight="1" x14ac:dyDescent="0.25">
      <c r="A33" s="187" t="s">
        <v>182</v>
      </c>
      <c r="B33" s="188">
        <v>32011</v>
      </c>
      <c r="C33" s="188">
        <v>17840</v>
      </c>
      <c r="D33" s="188">
        <v>316724</v>
      </c>
      <c r="E33" s="188">
        <v>260261</v>
      </c>
      <c r="F33" s="189">
        <v>-17.827193392354229</v>
      </c>
    </row>
    <row r="34" spans="1:6" ht="15.6" customHeight="1" x14ac:dyDescent="0.25">
      <c r="A34" s="187" t="s">
        <v>183</v>
      </c>
      <c r="B34" s="188">
        <v>84069</v>
      </c>
      <c r="C34" s="188">
        <v>31185</v>
      </c>
      <c r="D34" s="188">
        <v>571650</v>
      </c>
      <c r="E34" s="188">
        <v>412377</v>
      </c>
      <c r="F34" s="189">
        <v>-27.861978483337712</v>
      </c>
    </row>
    <row r="35" spans="1:6" ht="15.6" customHeight="1" x14ac:dyDescent="0.25">
      <c r="A35" s="155" t="s">
        <v>158</v>
      </c>
      <c r="B35" s="75">
        <f>SUM(B7:B34)</f>
        <v>6982876</v>
      </c>
      <c r="C35" s="76">
        <f>SUM(C7:C34)</f>
        <v>6850409</v>
      </c>
      <c r="D35" s="75">
        <f>SUM(D7:D34)</f>
        <v>90547168</v>
      </c>
      <c r="E35" s="77">
        <f>SUM(E7:E34)</f>
        <v>84778907</v>
      </c>
      <c r="F35" s="139">
        <f>E35*100/D35-100</f>
        <v>-6.3704488250808708</v>
      </c>
    </row>
    <row r="36" spans="1:6" ht="15.6" customHeight="1" x14ac:dyDescent="0.25">
      <c r="A36" s="72" t="s">
        <v>58</v>
      </c>
      <c r="B36" s="71"/>
      <c r="D36" s="71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61" priority="2">
      <formula>MOD(ROW(),2)=0</formula>
    </cfRule>
  </conditionalFormatting>
  <conditionalFormatting sqref="F7:F35">
    <cfRule type="expression" dxfId="6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234FE-883C-4C9C-A6A5-B7CF53D553FA}">
  <sheetPr codeName="Hoja10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1" t="s">
        <v>60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8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0" t="s">
        <v>53</v>
      </c>
    </row>
    <row r="5" spans="1:14" ht="15.6" customHeight="1" x14ac:dyDescent="0.25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2"/>
      <c r="N5" s="73" t="s">
        <v>172</v>
      </c>
    </row>
    <row r="6" spans="1:14" ht="15.6" customHeight="1" x14ac:dyDescent="0.25">
      <c r="A6" s="210"/>
      <c r="B6" s="163">
        <v>2023</v>
      </c>
      <c r="C6" s="163">
        <v>2024</v>
      </c>
      <c r="D6" s="163">
        <v>2023</v>
      </c>
      <c r="E6" s="163">
        <v>2024</v>
      </c>
      <c r="F6" s="153" t="s">
        <v>7</v>
      </c>
      <c r="G6" s="6"/>
    </row>
    <row r="7" spans="1:14" ht="15.6" customHeight="1" x14ac:dyDescent="0.25">
      <c r="A7" s="187" t="s">
        <v>18</v>
      </c>
      <c r="B7" s="188">
        <v>33578</v>
      </c>
      <c r="C7" s="188">
        <v>63738</v>
      </c>
      <c r="D7" s="188">
        <v>577314</v>
      </c>
      <c r="E7" s="188">
        <v>541656</v>
      </c>
      <c r="F7" s="189">
        <v>-6.1765347800330526</v>
      </c>
      <c r="G7" s="13"/>
    </row>
    <row r="8" spans="1:14" ht="15.6" customHeight="1" x14ac:dyDescent="0.25">
      <c r="A8" s="187" t="s">
        <v>11</v>
      </c>
      <c r="B8" s="188">
        <v>93352</v>
      </c>
      <c r="C8" s="188">
        <v>106205</v>
      </c>
      <c r="D8" s="188">
        <v>1303408</v>
      </c>
      <c r="E8" s="188">
        <v>1240604</v>
      </c>
      <c r="F8" s="189">
        <v>-4.8184451837030338</v>
      </c>
      <c r="G8" s="6"/>
    </row>
    <row r="9" spans="1:14" ht="15.6" customHeight="1" x14ac:dyDescent="0.25">
      <c r="A9" s="187" t="s">
        <v>8</v>
      </c>
      <c r="B9" s="188">
        <v>117369</v>
      </c>
      <c r="C9" s="188">
        <v>157142</v>
      </c>
      <c r="D9" s="188">
        <v>1256648</v>
      </c>
      <c r="E9" s="188">
        <v>1483275</v>
      </c>
      <c r="F9" s="189">
        <v>18.03424666254989</v>
      </c>
      <c r="G9" s="6"/>
    </row>
    <row r="10" spans="1:14" ht="15.6" customHeight="1" x14ac:dyDescent="0.25">
      <c r="A10" s="187" t="s">
        <v>10</v>
      </c>
      <c r="B10" s="188">
        <v>59377</v>
      </c>
      <c r="C10" s="188">
        <v>100587</v>
      </c>
      <c r="D10" s="188">
        <v>1110939</v>
      </c>
      <c r="E10" s="188">
        <v>1161262</v>
      </c>
      <c r="F10" s="189">
        <v>4.5297716616303916</v>
      </c>
    </row>
    <row r="11" spans="1:14" ht="15.6" customHeight="1" x14ac:dyDescent="0.25">
      <c r="A11" s="187" t="s">
        <v>9</v>
      </c>
      <c r="B11" s="188">
        <v>5352321</v>
      </c>
      <c r="C11" s="188">
        <v>4972535</v>
      </c>
      <c r="D11" s="188">
        <v>70260089</v>
      </c>
      <c r="E11" s="188">
        <v>68076556</v>
      </c>
      <c r="F11" s="189">
        <v>-3.107785701780144</v>
      </c>
    </row>
    <row r="12" spans="1:14" ht="15.6" customHeight="1" x14ac:dyDescent="0.25">
      <c r="A12" s="187" t="s">
        <v>6</v>
      </c>
      <c r="B12" s="188">
        <v>190714</v>
      </c>
      <c r="C12" s="188">
        <v>202871</v>
      </c>
      <c r="D12" s="188">
        <v>2138137</v>
      </c>
      <c r="E12" s="188">
        <v>2408823</v>
      </c>
      <c r="F12" s="189">
        <v>12.65989971643538</v>
      </c>
    </row>
    <row r="13" spans="1:14" ht="15.6" customHeight="1" x14ac:dyDescent="0.25">
      <c r="A13" s="187" t="s">
        <v>175</v>
      </c>
      <c r="B13" s="188">
        <v>922932</v>
      </c>
      <c r="C13" s="188">
        <v>1022858</v>
      </c>
      <c r="D13" s="188">
        <v>14213528</v>
      </c>
      <c r="E13" s="188">
        <v>14942817</v>
      </c>
      <c r="F13" s="189">
        <v>5.130949895057725</v>
      </c>
    </row>
    <row r="14" spans="1:14" ht="15.6" customHeight="1" x14ac:dyDescent="0.25">
      <c r="A14" s="187" t="s">
        <v>153</v>
      </c>
      <c r="B14" s="188">
        <v>3607547</v>
      </c>
      <c r="C14" s="188">
        <v>3758164</v>
      </c>
      <c r="D14" s="188">
        <v>44744171</v>
      </c>
      <c r="E14" s="188">
        <v>49338167</v>
      </c>
      <c r="F14" s="189">
        <v>10.267250230203169</v>
      </c>
    </row>
    <row r="15" spans="1:14" ht="15.6" customHeight="1" x14ac:dyDescent="0.25">
      <c r="A15" s="187" t="s">
        <v>150</v>
      </c>
      <c r="B15" s="188">
        <v>564080</v>
      </c>
      <c r="C15" s="188">
        <v>678086</v>
      </c>
      <c r="D15" s="188">
        <v>8239982</v>
      </c>
      <c r="E15" s="188">
        <v>8555234</v>
      </c>
      <c r="F15" s="189">
        <v>3.8258821439172981</v>
      </c>
    </row>
    <row r="16" spans="1:14" ht="15.6" customHeight="1" x14ac:dyDescent="0.5">
      <c r="A16" s="187" t="s">
        <v>149</v>
      </c>
      <c r="B16" s="188">
        <v>67541</v>
      </c>
      <c r="C16" s="188">
        <v>56568</v>
      </c>
      <c r="D16" s="188">
        <v>941685</v>
      </c>
      <c r="E16" s="188">
        <v>995807</v>
      </c>
      <c r="F16" s="189">
        <v>5.7473571311001024</v>
      </c>
      <c r="G16" s="1"/>
    </row>
    <row r="17" spans="1:7" ht="15.6" customHeight="1" x14ac:dyDescent="0.35">
      <c r="A17" s="187" t="s">
        <v>155</v>
      </c>
      <c r="B17" s="188">
        <v>58702</v>
      </c>
      <c r="C17" s="188">
        <v>128915</v>
      </c>
      <c r="D17" s="188">
        <v>1083783</v>
      </c>
      <c r="E17" s="188">
        <v>1257355</v>
      </c>
      <c r="F17" s="189">
        <v>16.01538315326961</v>
      </c>
      <c r="G17" s="2"/>
    </row>
    <row r="18" spans="1:7" ht="15.6" customHeight="1" x14ac:dyDescent="0.25">
      <c r="A18" s="187" t="s">
        <v>152</v>
      </c>
      <c r="B18" s="188">
        <v>45070</v>
      </c>
      <c r="C18" s="188">
        <v>48307</v>
      </c>
      <c r="D18" s="188">
        <v>536452</v>
      </c>
      <c r="E18" s="188">
        <v>590620</v>
      </c>
      <c r="F18" s="189">
        <v>10.097455131120769</v>
      </c>
    </row>
    <row r="19" spans="1:7" ht="15.6" customHeight="1" x14ac:dyDescent="0.25">
      <c r="A19" s="187" t="s">
        <v>148</v>
      </c>
      <c r="B19" s="188">
        <v>82643</v>
      </c>
      <c r="C19" s="188">
        <v>54230</v>
      </c>
      <c r="D19" s="188">
        <v>994811</v>
      </c>
      <c r="E19" s="188">
        <v>673203</v>
      </c>
      <c r="F19" s="189">
        <v>-32.328552860794659</v>
      </c>
    </row>
    <row r="20" spans="1:7" ht="15.6" customHeight="1" x14ac:dyDescent="0.25">
      <c r="A20" s="187" t="s">
        <v>147</v>
      </c>
      <c r="B20" s="188">
        <v>123943</v>
      </c>
      <c r="C20" s="188">
        <v>123969</v>
      </c>
      <c r="D20" s="188">
        <v>1552478</v>
      </c>
      <c r="E20" s="188">
        <v>1801610</v>
      </c>
      <c r="F20" s="189">
        <v>16.047377160900179</v>
      </c>
    </row>
    <row r="21" spans="1:7" ht="15.6" customHeight="1" x14ac:dyDescent="0.25">
      <c r="A21" s="187" t="s">
        <v>154</v>
      </c>
      <c r="B21" s="188">
        <v>141080</v>
      </c>
      <c r="C21" s="188">
        <v>140342</v>
      </c>
      <c r="D21" s="188">
        <v>1454832</v>
      </c>
      <c r="E21" s="188">
        <v>1768688</v>
      </c>
      <c r="F21" s="189">
        <v>21.573350050040151</v>
      </c>
    </row>
    <row r="22" spans="1:7" ht="15.6" customHeight="1" x14ac:dyDescent="0.25">
      <c r="A22" s="187" t="s">
        <v>151</v>
      </c>
      <c r="B22" s="188">
        <v>1519113</v>
      </c>
      <c r="C22" s="188">
        <v>1582374</v>
      </c>
      <c r="D22" s="188">
        <v>18257547</v>
      </c>
      <c r="E22" s="188">
        <v>19650815</v>
      </c>
      <c r="F22" s="189">
        <v>7.6311894473008834</v>
      </c>
    </row>
    <row r="23" spans="1:7" ht="15.6" customHeight="1" x14ac:dyDescent="0.25">
      <c r="A23" s="187" t="s">
        <v>171</v>
      </c>
      <c r="B23" s="188">
        <v>83375</v>
      </c>
      <c r="C23" s="188">
        <v>332529</v>
      </c>
      <c r="D23" s="188">
        <v>968809</v>
      </c>
      <c r="E23" s="188">
        <v>3055225</v>
      </c>
      <c r="F23" s="189">
        <v>215.3588581443814</v>
      </c>
    </row>
    <row r="24" spans="1:7" ht="15.6" customHeight="1" x14ac:dyDescent="0.25">
      <c r="A24" s="187" t="s">
        <v>146</v>
      </c>
      <c r="B24" s="188">
        <v>95383</v>
      </c>
      <c r="C24" s="188">
        <v>100399</v>
      </c>
      <c r="D24" s="188">
        <v>1060009</v>
      </c>
      <c r="E24" s="188">
        <v>1174275</v>
      </c>
      <c r="F24" s="189">
        <v>10.77971979483193</v>
      </c>
    </row>
    <row r="25" spans="1:7" ht="15.6" customHeight="1" x14ac:dyDescent="0.25">
      <c r="A25" s="187" t="s">
        <v>145</v>
      </c>
      <c r="B25" s="188">
        <v>36458</v>
      </c>
      <c r="C25" s="188">
        <v>35293</v>
      </c>
      <c r="D25" s="188">
        <v>452100</v>
      </c>
      <c r="E25" s="188">
        <v>453350</v>
      </c>
      <c r="F25" s="189">
        <v>0.27648750276487988</v>
      </c>
    </row>
    <row r="26" spans="1:7" ht="15.6" customHeight="1" x14ac:dyDescent="0.25">
      <c r="A26" s="187" t="s">
        <v>157</v>
      </c>
      <c r="B26" s="188">
        <v>43292</v>
      </c>
      <c r="C26" s="188">
        <v>51386</v>
      </c>
      <c r="D26" s="188">
        <v>541731</v>
      </c>
      <c r="E26" s="188">
        <v>574717</v>
      </c>
      <c r="F26" s="189">
        <v>6.0889998910898564</v>
      </c>
    </row>
    <row r="27" spans="1:7" ht="15.6" customHeight="1" x14ac:dyDescent="0.25">
      <c r="A27" s="187" t="s">
        <v>173</v>
      </c>
      <c r="B27" s="188">
        <v>197989</v>
      </c>
      <c r="C27" s="188">
        <v>198505</v>
      </c>
      <c r="D27" s="188">
        <v>2384319</v>
      </c>
      <c r="E27" s="188">
        <v>2436014</v>
      </c>
      <c r="F27" s="189">
        <v>2.1681243155802581</v>
      </c>
    </row>
    <row r="28" spans="1:7" ht="15.6" customHeight="1" x14ac:dyDescent="0.25">
      <c r="A28" s="187" t="s">
        <v>177</v>
      </c>
      <c r="B28" s="188">
        <v>672955</v>
      </c>
      <c r="C28" s="188">
        <v>817073</v>
      </c>
      <c r="D28" s="188">
        <v>8285534</v>
      </c>
      <c r="E28" s="188">
        <v>9049917</v>
      </c>
      <c r="F28" s="189">
        <v>9.225512803399269</v>
      </c>
    </row>
    <row r="29" spans="1:7" ht="15.6" customHeight="1" x14ac:dyDescent="0.25">
      <c r="A29" s="187" t="s">
        <v>178</v>
      </c>
      <c r="B29" s="188">
        <v>280939</v>
      </c>
      <c r="C29" s="188">
        <v>233148</v>
      </c>
      <c r="D29" s="188">
        <v>2944903</v>
      </c>
      <c r="E29" s="188">
        <v>3650877</v>
      </c>
      <c r="F29" s="189">
        <v>23.972742056359749</v>
      </c>
    </row>
    <row r="30" spans="1:7" ht="15.6" customHeight="1" x14ac:dyDescent="0.25">
      <c r="A30" s="187" t="s">
        <v>179</v>
      </c>
      <c r="B30" s="188">
        <v>136358</v>
      </c>
      <c r="C30" s="188">
        <v>126023</v>
      </c>
      <c r="D30" s="188">
        <v>1506994</v>
      </c>
      <c r="E30" s="188">
        <v>1663396</v>
      </c>
      <c r="F30" s="189">
        <v>10.378408938589001</v>
      </c>
    </row>
    <row r="31" spans="1:7" ht="15.6" customHeight="1" x14ac:dyDescent="0.25">
      <c r="A31" s="187" t="s">
        <v>180</v>
      </c>
      <c r="B31" s="188">
        <v>138308</v>
      </c>
      <c r="C31" s="188">
        <v>135696</v>
      </c>
      <c r="D31" s="188">
        <v>1731422</v>
      </c>
      <c r="E31" s="188">
        <v>1690420</v>
      </c>
      <c r="F31" s="189">
        <v>-2.3681112981121828</v>
      </c>
    </row>
    <row r="32" spans="1:7" ht="15.6" customHeight="1" x14ac:dyDescent="0.25">
      <c r="A32" s="187" t="s">
        <v>181</v>
      </c>
      <c r="B32" s="188">
        <v>5670895</v>
      </c>
      <c r="C32" s="188">
        <v>6180583</v>
      </c>
      <c r="D32" s="188">
        <v>68983905</v>
      </c>
      <c r="E32" s="188">
        <v>74461829</v>
      </c>
      <c r="F32" s="189">
        <v>7.9408725846992922</v>
      </c>
    </row>
    <row r="33" spans="1:6" ht="15.6" customHeight="1" x14ac:dyDescent="0.25">
      <c r="A33" s="187" t="s">
        <v>182</v>
      </c>
      <c r="B33" s="188">
        <v>349553</v>
      </c>
      <c r="C33" s="188">
        <v>524405</v>
      </c>
      <c r="D33" s="188">
        <v>4306367</v>
      </c>
      <c r="E33" s="188">
        <v>5237874</v>
      </c>
      <c r="F33" s="189">
        <v>21.630924628579042</v>
      </c>
    </row>
    <row r="34" spans="1:6" ht="15.6" customHeight="1" x14ac:dyDescent="0.25">
      <c r="A34" s="187" t="s">
        <v>183</v>
      </c>
      <c r="B34" s="188">
        <v>44142</v>
      </c>
      <c r="C34" s="188">
        <v>46546</v>
      </c>
      <c r="D34" s="188">
        <v>674694</v>
      </c>
      <c r="E34" s="188">
        <v>711186</v>
      </c>
      <c r="F34" s="189">
        <v>5.4086741545056043</v>
      </c>
    </row>
    <row r="35" spans="1:6" ht="15.6" customHeight="1" x14ac:dyDescent="0.25">
      <c r="A35" s="155" t="s">
        <v>158</v>
      </c>
      <c r="B35" s="75">
        <f>SUM(B7:B34)</f>
        <v>20729009</v>
      </c>
      <c r="C35" s="76">
        <f>SUM(C7:C34)</f>
        <v>21978477</v>
      </c>
      <c r="D35" s="75">
        <f>SUM(D7:D34)</f>
        <v>262506591</v>
      </c>
      <c r="E35" s="77">
        <f>SUM(E7:E34)</f>
        <v>278645572</v>
      </c>
      <c r="F35" s="176">
        <f>E35*100/D35-100</f>
        <v>6.1480288698732153</v>
      </c>
    </row>
    <row r="36" spans="1:6" ht="15.6" customHeight="1" x14ac:dyDescent="0.25">
      <c r="A36" s="72" t="s">
        <v>54</v>
      </c>
      <c r="B36" s="71"/>
      <c r="D36" s="71"/>
      <c r="E36" s="23"/>
    </row>
  </sheetData>
  <mergeCells count="3">
    <mergeCell ref="B5:C5"/>
    <mergeCell ref="D5:F5"/>
    <mergeCell ref="A5:A6"/>
  </mergeCells>
  <conditionalFormatting sqref="A7:F34">
    <cfRule type="expression" dxfId="59" priority="2">
      <formula>MOD(ROW(),2)=0</formula>
    </cfRule>
  </conditionalFormatting>
  <conditionalFormatting sqref="F7:F35">
    <cfRule type="expression" dxfId="5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90300-00BD-4D06-935A-1F8B6E6FCE2B}">
  <sheetPr codeName="Hoja11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1" t="s">
        <v>61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8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0" t="s">
        <v>53</v>
      </c>
    </row>
    <row r="5" spans="1:14" ht="15.6" customHeight="1" x14ac:dyDescent="0.25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2"/>
      <c r="N5" s="73" t="s">
        <v>172</v>
      </c>
    </row>
    <row r="6" spans="1:14" ht="15.6" customHeight="1" x14ac:dyDescent="0.25">
      <c r="A6" s="210"/>
      <c r="B6" s="163">
        <v>2023</v>
      </c>
      <c r="C6" s="163">
        <v>2024</v>
      </c>
      <c r="D6" s="163">
        <v>2023</v>
      </c>
      <c r="E6" s="163">
        <v>2024</v>
      </c>
      <c r="F6" s="153" t="s">
        <v>7</v>
      </c>
      <c r="G6" s="6"/>
    </row>
    <row r="7" spans="1:14" ht="15.6" customHeight="1" x14ac:dyDescent="0.25">
      <c r="A7" s="187" t="s">
        <v>18</v>
      </c>
      <c r="B7" s="188">
        <v>0</v>
      </c>
      <c r="C7" s="188">
        <v>0</v>
      </c>
      <c r="D7" s="188">
        <v>174</v>
      </c>
      <c r="E7" s="188">
        <v>313</v>
      </c>
      <c r="F7" s="189">
        <v>79.885057471264361</v>
      </c>
      <c r="G7" s="13"/>
    </row>
    <row r="8" spans="1:14" ht="15.6" customHeight="1" x14ac:dyDescent="0.25">
      <c r="A8" s="187" t="s">
        <v>11</v>
      </c>
      <c r="B8" s="188">
        <v>86589</v>
      </c>
      <c r="C8" s="188">
        <v>92520</v>
      </c>
      <c r="D8" s="188">
        <v>1095426</v>
      </c>
      <c r="E8" s="188">
        <v>1155887</v>
      </c>
      <c r="F8" s="189">
        <v>5.5194052359538688</v>
      </c>
      <c r="G8" s="6"/>
    </row>
    <row r="9" spans="1:14" ht="15.6" customHeight="1" x14ac:dyDescent="0.25">
      <c r="A9" s="187" t="s">
        <v>8</v>
      </c>
      <c r="B9" s="188">
        <v>20078</v>
      </c>
      <c r="C9" s="188">
        <v>29868</v>
      </c>
      <c r="D9" s="188">
        <v>214412</v>
      </c>
      <c r="E9" s="188">
        <v>260798</v>
      </c>
      <c r="F9" s="189">
        <v>21.63405033300376</v>
      </c>
      <c r="G9" s="6"/>
    </row>
    <row r="10" spans="1:14" ht="15.6" customHeight="1" x14ac:dyDescent="0.25">
      <c r="A10" s="187" t="s">
        <v>10</v>
      </c>
      <c r="B10" s="188">
        <v>0</v>
      </c>
      <c r="C10" s="188">
        <v>0</v>
      </c>
      <c r="D10" s="188">
        <v>0</v>
      </c>
      <c r="E10" s="188">
        <v>0</v>
      </c>
      <c r="F10" s="189" t="s">
        <v>156</v>
      </c>
    </row>
    <row r="11" spans="1:14" ht="15.6" customHeight="1" x14ac:dyDescent="0.25">
      <c r="A11" s="187" t="s">
        <v>9</v>
      </c>
      <c r="B11" s="188">
        <v>4298676</v>
      </c>
      <c r="C11" s="188">
        <v>3918247</v>
      </c>
      <c r="D11" s="188">
        <v>56643348</v>
      </c>
      <c r="E11" s="188">
        <v>56157194</v>
      </c>
      <c r="F11" s="189">
        <v>-0.85827200750915722</v>
      </c>
    </row>
    <row r="12" spans="1:14" ht="15.6" customHeight="1" x14ac:dyDescent="0.25">
      <c r="A12" s="187" t="s">
        <v>6</v>
      </c>
      <c r="B12" s="188">
        <v>137368</v>
      </c>
      <c r="C12" s="188">
        <v>136208</v>
      </c>
      <c r="D12" s="188">
        <v>1504959</v>
      </c>
      <c r="E12" s="188">
        <v>1629630</v>
      </c>
      <c r="F12" s="189">
        <v>8.2840130528472855</v>
      </c>
    </row>
    <row r="13" spans="1:14" ht="15.6" customHeight="1" x14ac:dyDescent="0.25">
      <c r="A13" s="187" t="s">
        <v>175</v>
      </c>
      <c r="B13" s="188">
        <v>20322</v>
      </c>
      <c r="C13" s="188">
        <v>18426</v>
      </c>
      <c r="D13" s="188">
        <v>335333</v>
      </c>
      <c r="E13" s="188">
        <v>303833</v>
      </c>
      <c r="F13" s="189">
        <v>-9.393647508595933</v>
      </c>
    </row>
    <row r="14" spans="1:14" ht="15.6" customHeight="1" x14ac:dyDescent="0.25">
      <c r="A14" s="187" t="s">
        <v>153</v>
      </c>
      <c r="B14" s="188">
        <v>2827043</v>
      </c>
      <c r="C14" s="188">
        <v>2963657</v>
      </c>
      <c r="D14" s="188">
        <v>33520168</v>
      </c>
      <c r="E14" s="188">
        <v>37676820</v>
      </c>
      <c r="F14" s="189">
        <v>12.40045097626002</v>
      </c>
    </row>
    <row r="15" spans="1:14" ht="15.6" customHeight="1" x14ac:dyDescent="0.25">
      <c r="A15" s="187" t="s">
        <v>150</v>
      </c>
      <c r="B15" s="188">
        <v>432805</v>
      </c>
      <c r="C15" s="188">
        <v>413507</v>
      </c>
      <c r="D15" s="188">
        <v>5230041</v>
      </c>
      <c r="E15" s="188">
        <v>5102000</v>
      </c>
      <c r="F15" s="189">
        <v>-2.448183484603661</v>
      </c>
    </row>
    <row r="16" spans="1:14" ht="15.6" customHeight="1" x14ac:dyDescent="0.5">
      <c r="A16" s="187" t="s">
        <v>149</v>
      </c>
      <c r="B16" s="188">
        <v>52842</v>
      </c>
      <c r="C16" s="188">
        <v>47782</v>
      </c>
      <c r="D16" s="188">
        <v>648032</v>
      </c>
      <c r="E16" s="188">
        <v>676081</v>
      </c>
      <c r="F16" s="189">
        <v>4.3283356377462781</v>
      </c>
      <c r="G16" s="1"/>
    </row>
    <row r="17" spans="1:7" ht="15.6" customHeight="1" x14ac:dyDescent="0.35">
      <c r="A17" s="187" t="s">
        <v>155</v>
      </c>
      <c r="B17" s="188">
        <v>55200</v>
      </c>
      <c r="C17" s="188">
        <v>127260</v>
      </c>
      <c r="D17" s="188">
        <v>1002667</v>
      </c>
      <c r="E17" s="188">
        <v>1202233</v>
      </c>
      <c r="F17" s="189">
        <v>19.903517319309401</v>
      </c>
      <c r="G17" s="2"/>
    </row>
    <row r="18" spans="1:7" ht="15.6" customHeight="1" x14ac:dyDescent="0.25">
      <c r="A18" s="187" t="s">
        <v>152</v>
      </c>
      <c r="B18" s="188">
        <v>5678</v>
      </c>
      <c r="C18" s="188">
        <v>5272</v>
      </c>
      <c r="D18" s="188">
        <v>64625</v>
      </c>
      <c r="E18" s="188">
        <v>64469</v>
      </c>
      <c r="F18" s="189">
        <v>-0.24139264990328971</v>
      </c>
    </row>
    <row r="19" spans="1:7" ht="15.6" customHeight="1" x14ac:dyDescent="0.25">
      <c r="A19" s="187" t="s">
        <v>148</v>
      </c>
      <c r="B19" s="188">
        <v>9079</v>
      </c>
      <c r="C19" s="188">
        <v>9904</v>
      </c>
      <c r="D19" s="188">
        <v>305318</v>
      </c>
      <c r="E19" s="188">
        <v>135632</v>
      </c>
      <c r="F19" s="189">
        <v>-55.57680844234536</v>
      </c>
    </row>
    <row r="20" spans="1:7" ht="15.6" customHeight="1" x14ac:dyDescent="0.25">
      <c r="A20" s="187" t="s">
        <v>147</v>
      </c>
      <c r="B20" s="188">
        <v>83683</v>
      </c>
      <c r="C20" s="188">
        <v>63852</v>
      </c>
      <c r="D20" s="188">
        <v>868124</v>
      </c>
      <c r="E20" s="188">
        <v>1011370</v>
      </c>
      <c r="F20" s="189">
        <v>16.500638157682541</v>
      </c>
    </row>
    <row r="21" spans="1:7" ht="15.6" customHeight="1" x14ac:dyDescent="0.25">
      <c r="A21" s="187" t="s">
        <v>154</v>
      </c>
      <c r="B21" s="188">
        <v>72404</v>
      </c>
      <c r="C21" s="188">
        <v>60209</v>
      </c>
      <c r="D21" s="188">
        <v>656081</v>
      </c>
      <c r="E21" s="188">
        <v>813313</v>
      </c>
      <c r="F21" s="189">
        <v>23.96533354875389</v>
      </c>
    </row>
    <row r="22" spans="1:7" ht="15.6" customHeight="1" x14ac:dyDescent="0.25">
      <c r="A22" s="187" t="s">
        <v>151</v>
      </c>
      <c r="B22" s="188">
        <v>1105656</v>
      </c>
      <c r="C22" s="188">
        <v>1117635</v>
      </c>
      <c r="D22" s="188">
        <v>13397240</v>
      </c>
      <c r="E22" s="188">
        <v>14606287</v>
      </c>
      <c r="F22" s="189">
        <v>9.0245976036855353</v>
      </c>
    </row>
    <row r="23" spans="1:7" ht="15.6" customHeight="1" x14ac:dyDescent="0.25">
      <c r="A23" s="187" t="s">
        <v>171</v>
      </c>
      <c r="B23" s="188">
        <v>22806</v>
      </c>
      <c r="C23" s="188">
        <v>296958</v>
      </c>
      <c r="D23" s="188">
        <v>308828</v>
      </c>
      <c r="E23" s="188">
        <v>2569560</v>
      </c>
      <c r="F23" s="189">
        <v>732.03595528902815</v>
      </c>
    </row>
    <row r="24" spans="1:7" ht="15.6" customHeight="1" x14ac:dyDescent="0.25">
      <c r="A24" s="187" t="s">
        <v>146</v>
      </c>
      <c r="B24" s="188">
        <v>39913</v>
      </c>
      <c r="C24" s="188">
        <v>48320</v>
      </c>
      <c r="D24" s="188">
        <v>504821</v>
      </c>
      <c r="E24" s="188">
        <v>518055</v>
      </c>
      <c r="F24" s="189">
        <v>2.6215232726055429</v>
      </c>
    </row>
    <row r="25" spans="1:7" ht="15.6" customHeight="1" x14ac:dyDescent="0.25">
      <c r="A25" s="187" t="s">
        <v>145</v>
      </c>
      <c r="B25" s="188">
        <v>3356</v>
      </c>
      <c r="C25" s="188">
        <v>2864</v>
      </c>
      <c r="D25" s="188">
        <v>46525</v>
      </c>
      <c r="E25" s="188">
        <v>39701</v>
      </c>
      <c r="F25" s="189">
        <v>-14.66738312735089</v>
      </c>
    </row>
    <row r="26" spans="1:7" ht="15.6" customHeight="1" x14ac:dyDescent="0.25">
      <c r="A26" s="187" t="s">
        <v>157</v>
      </c>
      <c r="B26" s="188">
        <v>170</v>
      </c>
      <c r="C26" s="188">
        <v>109</v>
      </c>
      <c r="D26" s="188">
        <v>4562</v>
      </c>
      <c r="E26" s="188">
        <v>2914</v>
      </c>
      <c r="F26" s="189">
        <v>-36.124506795265233</v>
      </c>
    </row>
    <row r="27" spans="1:7" ht="15.6" customHeight="1" x14ac:dyDescent="0.25">
      <c r="A27" s="187" t="s">
        <v>173</v>
      </c>
      <c r="B27" s="188">
        <v>0</v>
      </c>
      <c r="C27" s="188">
        <v>0</v>
      </c>
      <c r="D27" s="188">
        <v>0</v>
      </c>
      <c r="E27" s="188">
        <v>0</v>
      </c>
      <c r="F27" s="189" t="s">
        <v>156</v>
      </c>
    </row>
    <row r="28" spans="1:7" ht="15.6" customHeight="1" x14ac:dyDescent="0.25">
      <c r="A28" s="187" t="s">
        <v>177</v>
      </c>
      <c r="B28" s="188">
        <v>336072</v>
      </c>
      <c r="C28" s="188">
        <v>366374</v>
      </c>
      <c r="D28" s="188">
        <v>3955221</v>
      </c>
      <c r="E28" s="188">
        <v>4192267</v>
      </c>
      <c r="F28" s="189">
        <v>5.9932428554561161</v>
      </c>
    </row>
    <row r="29" spans="1:7" ht="15.6" customHeight="1" x14ac:dyDescent="0.25">
      <c r="A29" s="187" t="s">
        <v>178</v>
      </c>
      <c r="B29" s="188">
        <v>72893</v>
      </c>
      <c r="C29" s="188">
        <v>86829</v>
      </c>
      <c r="D29" s="188">
        <v>573087</v>
      </c>
      <c r="E29" s="188">
        <v>1359206</v>
      </c>
      <c r="F29" s="189">
        <v>137.1727154864794</v>
      </c>
    </row>
    <row r="30" spans="1:7" ht="15.6" customHeight="1" x14ac:dyDescent="0.25">
      <c r="A30" s="187" t="s">
        <v>179</v>
      </c>
      <c r="B30" s="188">
        <v>86224</v>
      </c>
      <c r="C30" s="188">
        <v>97805</v>
      </c>
      <c r="D30" s="188">
        <v>1028814</v>
      </c>
      <c r="E30" s="188">
        <v>1102855</v>
      </c>
      <c r="F30" s="189">
        <v>7.1967333259461839</v>
      </c>
    </row>
    <row r="31" spans="1:7" ht="15.6" customHeight="1" x14ac:dyDescent="0.25">
      <c r="A31" s="187" t="s">
        <v>180</v>
      </c>
      <c r="B31" s="188">
        <v>16610</v>
      </c>
      <c r="C31" s="188">
        <v>11432</v>
      </c>
      <c r="D31" s="188">
        <v>276215</v>
      </c>
      <c r="E31" s="188">
        <v>137142</v>
      </c>
      <c r="F31" s="189">
        <v>-50.349546548884021</v>
      </c>
    </row>
    <row r="32" spans="1:7" ht="15.6" customHeight="1" x14ac:dyDescent="0.25">
      <c r="A32" s="187" t="s">
        <v>181</v>
      </c>
      <c r="B32" s="188">
        <v>4606853</v>
      </c>
      <c r="C32" s="188">
        <v>5018659</v>
      </c>
      <c r="D32" s="188">
        <v>53673651</v>
      </c>
      <c r="E32" s="188">
        <v>58816700</v>
      </c>
      <c r="F32" s="189">
        <v>9.5820740795143564</v>
      </c>
    </row>
    <row r="33" spans="1:6" ht="15.6" customHeight="1" x14ac:dyDescent="0.25">
      <c r="A33" s="187" t="s">
        <v>182</v>
      </c>
      <c r="B33" s="188">
        <v>233341</v>
      </c>
      <c r="C33" s="188">
        <v>376827</v>
      </c>
      <c r="D33" s="188">
        <v>2613998</v>
      </c>
      <c r="E33" s="188">
        <v>3274322</v>
      </c>
      <c r="F33" s="189">
        <v>25.26107518062371</v>
      </c>
    </row>
    <row r="34" spans="1:6" ht="15.6" customHeight="1" x14ac:dyDescent="0.25">
      <c r="A34" s="187" t="s">
        <v>183</v>
      </c>
      <c r="B34" s="188">
        <v>23800</v>
      </c>
      <c r="C34" s="188">
        <v>28138</v>
      </c>
      <c r="D34" s="188">
        <v>245144</v>
      </c>
      <c r="E34" s="188">
        <v>270096</v>
      </c>
      <c r="F34" s="189">
        <v>10.178507326306169</v>
      </c>
    </row>
    <row r="35" spans="1:6" ht="15.6" customHeight="1" x14ac:dyDescent="0.25">
      <c r="A35" s="155" t="s">
        <v>158</v>
      </c>
      <c r="B35" s="75">
        <f>SUM(B7:B34)</f>
        <v>14649461</v>
      </c>
      <c r="C35" s="76">
        <f>SUM(C7:C34)</f>
        <v>15338662</v>
      </c>
      <c r="D35" s="177">
        <f>SUM(D7:D34)</f>
        <v>178716814</v>
      </c>
      <c r="E35" s="77">
        <f>SUM(E7:E34)</f>
        <v>193078678</v>
      </c>
      <c r="F35" s="139">
        <f>E35*100/D35-100</f>
        <v>8.0361011807204648</v>
      </c>
    </row>
    <row r="36" spans="1:6" ht="15.6" customHeight="1" x14ac:dyDescent="0.25">
      <c r="A36" s="72" t="s">
        <v>54</v>
      </c>
      <c r="B36" s="71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57" priority="2">
      <formula>MOD(ROW(),2)=0</formula>
    </cfRule>
  </conditionalFormatting>
  <conditionalFormatting sqref="F7:F35">
    <cfRule type="expression" dxfId="5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63A82-7E6A-4DF4-8BA0-AE982837FC3C}">
  <sheetPr codeName="Hoja12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1" t="s">
        <v>62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8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0" t="s">
        <v>53</v>
      </c>
    </row>
    <row r="5" spans="1:14" ht="15.6" customHeight="1" x14ac:dyDescent="0.25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2"/>
      <c r="N5" s="73" t="s">
        <v>172</v>
      </c>
    </row>
    <row r="6" spans="1:14" ht="15.6" customHeight="1" x14ac:dyDescent="0.25">
      <c r="A6" s="210"/>
      <c r="B6" s="163">
        <v>2023</v>
      </c>
      <c r="C6" s="163">
        <v>2024</v>
      </c>
      <c r="D6" s="163">
        <v>2023</v>
      </c>
      <c r="E6" s="163">
        <v>2024</v>
      </c>
      <c r="F6" s="153" t="s">
        <v>7</v>
      </c>
      <c r="G6" s="6"/>
    </row>
    <row r="7" spans="1:14" ht="15.6" customHeight="1" x14ac:dyDescent="0.25">
      <c r="A7" s="187" t="s">
        <v>18</v>
      </c>
      <c r="B7" s="188">
        <v>1119.2339999999999</v>
      </c>
      <c r="C7" s="188">
        <v>754.96199999999999</v>
      </c>
      <c r="D7" s="188">
        <v>27033.671999999991</v>
      </c>
      <c r="E7" s="188">
        <v>22928.68399999999</v>
      </c>
      <c r="F7" s="189">
        <v>-15.184722223455241</v>
      </c>
      <c r="G7" s="36"/>
    </row>
    <row r="8" spans="1:14" ht="15.6" customHeight="1" x14ac:dyDescent="0.25">
      <c r="A8" s="187" t="s">
        <v>11</v>
      </c>
      <c r="B8" s="188">
        <v>0</v>
      </c>
      <c r="C8" s="188">
        <v>0</v>
      </c>
      <c r="D8" s="188">
        <v>0</v>
      </c>
      <c r="E8" s="188">
        <v>810.35500000000002</v>
      </c>
      <c r="F8" s="189" t="s">
        <v>156</v>
      </c>
      <c r="G8" s="6"/>
    </row>
    <row r="9" spans="1:14" ht="15.6" customHeight="1" x14ac:dyDescent="0.25">
      <c r="A9" s="187" t="s">
        <v>8</v>
      </c>
      <c r="B9" s="188">
        <v>257.97699999999998</v>
      </c>
      <c r="C9" s="188">
        <v>249.75700000000001</v>
      </c>
      <c r="D9" s="188">
        <v>3561.2539999999999</v>
      </c>
      <c r="E9" s="188">
        <v>3813.358999999999</v>
      </c>
      <c r="F9" s="189">
        <v>7.0791075278539486</v>
      </c>
      <c r="G9" s="6"/>
    </row>
    <row r="10" spans="1:14" ht="15.6" customHeight="1" x14ac:dyDescent="0.25">
      <c r="A10" s="187" t="s">
        <v>10</v>
      </c>
      <c r="B10" s="188">
        <v>310.20299999999997</v>
      </c>
      <c r="C10" s="188">
        <v>394.85899999999998</v>
      </c>
      <c r="D10" s="188">
        <v>9467.9660000000003</v>
      </c>
      <c r="E10" s="188">
        <v>9675.4100000000017</v>
      </c>
      <c r="F10" s="189">
        <v>2.1910091354362748</v>
      </c>
    </row>
    <row r="11" spans="1:14" ht="15.6" customHeight="1" x14ac:dyDescent="0.25">
      <c r="A11" s="187" t="s">
        <v>9</v>
      </c>
      <c r="B11" s="188">
        <v>89.734000000000009</v>
      </c>
      <c r="C11" s="188">
        <v>62.078000000000003</v>
      </c>
      <c r="D11" s="188">
        <v>1023.207</v>
      </c>
      <c r="E11" s="188">
        <v>1286.556</v>
      </c>
      <c r="F11" s="189">
        <v>25.73760734631405</v>
      </c>
    </row>
    <row r="12" spans="1:14" ht="15.6" customHeight="1" x14ac:dyDescent="0.25">
      <c r="A12" s="187" t="s">
        <v>6</v>
      </c>
      <c r="B12" s="188">
        <v>721.50900000000001</v>
      </c>
      <c r="C12" s="188">
        <v>858.601</v>
      </c>
      <c r="D12" s="188">
        <v>12199.885</v>
      </c>
      <c r="E12" s="188">
        <v>11065.210999999999</v>
      </c>
      <c r="F12" s="189">
        <v>-9.300694227855459</v>
      </c>
    </row>
    <row r="13" spans="1:14" ht="15.6" customHeight="1" x14ac:dyDescent="0.25">
      <c r="A13" s="187" t="s">
        <v>175</v>
      </c>
      <c r="B13" s="188">
        <v>95.719999999999985</v>
      </c>
      <c r="C13" s="188">
        <v>80.203999999999994</v>
      </c>
      <c r="D13" s="188">
        <v>1701.9789999999989</v>
      </c>
      <c r="E13" s="188">
        <v>1721.3180000000009</v>
      </c>
      <c r="F13" s="189">
        <v>1.136265488587199</v>
      </c>
    </row>
    <row r="14" spans="1:14" ht="15.6" customHeight="1" x14ac:dyDescent="0.25">
      <c r="A14" s="187" t="s">
        <v>153</v>
      </c>
      <c r="B14" s="188">
        <v>25.562999999999999</v>
      </c>
      <c r="C14" s="188">
        <v>36.273000000000003</v>
      </c>
      <c r="D14" s="188">
        <v>1544.877</v>
      </c>
      <c r="E14" s="188">
        <v>2577.3890000000001</v>
      </c>
      <c r="F14" s="189">
        <v>66.834576474373051</v>
      </c>
    </row>
    <row r="15" spans="1:14" ht="15.6" customHeight="1" x14ac:dyDescent="0.25">
      <c r="A15" s="187" t="s">
        <v>150</v>
      </c>
      <c r="B15" s="188">
        <v>0</v>
      </c>
      <c r="C15" s="188">
        <v>0</v>
      </c>
      <c r="D15" s="188">
        <v>0</v>
      </c>
      <c r="E15" s="188">
        <v>0</v>
      </c>
      <c r="F15" s="189" t="s">
        <v>156</v>
      </c>
    </row>
    <row r="16" spans="1:14" ht="15.6" customHeight="1" x14ac:dyDescent="0.5">
      <c r="A16" s="187" t="s">
        <v>149</v>
      </c>
      <c r="B16" s="188">
        <v>18.324999999999999</v>
      </c>
      <c r="C16" s="188">
        <v>74.789000000000001</v>
      </c>
      <c r="D16" s="188">
        <v>357.05200000000002</v>
      </c>
      <c r="E16" s="188">
        <v>476.83499999999992</v>
      </c>
      <c r="F16" s="189">
        <v>33.547774553846438</v>
      </c>
      <c r="G16" s="1"/>
    </row>
    <row r="17" spans="1:7" ht="15.6" customHeight="1" x14ac:dyDescent="0.35">
      <c r="A17" s="187" t="s">
        <v>155</v>
      </c>
      <c r="B17" s="188">
        <v>62.436</v>
      </c>
      <c r="C17" s="188">
        <v>67.408000000000001</v>
      </c>
      <c r="D17" s="188">
        <v>2269.306</v>
      </c>
      <c r="E17" s="188">
        <v>2545.9409999999998</v>
      </c>
      <c r="F17" s="189">
        <v>12.19029077612274</v>
      </c>
      <c r="G17" s="2"/>
    </row>
    <row r="18" spans="1:7" ht="15.6" customHeight="1" x14ac:dyDescent="0.25">
      <c r="A18" s="187" t="s">
        <v>152</v>
      </c>
      <c r="B18" s="188">
        <v>2.1</v>
      </c>
      <c r="C18" s="188">
        <v>0</v>
      </c>
      <c r="D18" s="188">
        <v>31.827999999999999</v>
      </c>
      <c r="E18" s="188">
        <v>0</v>
      </c>
      <c r="F18" s="189">
        <v>-100</v>
      </c>
    </row>
    <row r="19" spans="1:7" ht="15.6" customHeight="1" x14ac:dyDescent="0.25">
      <c r="A19" s="187" t="s">
        <v>148</v>
      </c>
      <c r="B19" s="188">
        <v>13.818</v>
      </c>
      <c r="C19" s="188">
        <v>11.202</v>
      </c>
      <c r="D19" s="188">
        <v>180.53200000000001</v>
      </c>
      <c r="E19" s="188">
        <v>136.268</v>
      </c>
      <c r="F19" s="189">
        <v>-24.518644893980021</v>
      </c>
    </row>
    <row r="20" spans="1:7" ht="15.6" customHeight="1" x14ac:dyDescent="0.25">
      <c r="A20" s="187" t="s">
        <v>147</v>
      </c>
      <c r="B20" s="188">
        <v>94.072999999999993</v>
      </c>
      <c r="C20" s="188">
        <v>84.385000000000005</v>
      </c>
      <c r="D20" s="188">
        <v>6748.3900000000012</v>
      </c>
      <c r="E20" s="188">
        <v>8969.3449999999993</v>
      </c>
      <c r="F20" s="189">
        <v>32.910886893021853</v>
      </c>
    </row>
    <row r="21" spans="1:7" ht="15.6" customHeight="1" x14ac:dyDescent="0.25">
      <c r="A21" s="187" t="s">
        <v>154</v>
      </c>
      <c r="B21" s="188">
        <v>12.157999999999999</v>
      </c>
      <c r="C21" s="188">
        <v>13.430999999999999</v>
      </c>
      <c r="D21" s="188">
        <v>161.995</v>
      </c>
      <c r="E21" s="188">
        <v>115.33799999999999</v>
      </c>
      <c r="F21" s="189">
        <v>-28.801506219327731</v>
      </c>
    </row>
    <row r="22" spans="1:7" ht="15.6" customHeight="1" x14ac:dyDescent="0.25">
      <c r="A22" s="187" t="s">
        <v>151</v>
      </c>
      <c r="B22" s="188">
        <v>21.094999999999999</v>
      </c>
      <c r="C22" s="188">
        <v>17.596</v>
      </c>
      <c r="D22" s="188">
        <v>720.89300000000003</v>
      </c>
      <c r="E22" s="188">
        <v>993.13300000000004</v>
      </c>
      <c r="F22" s="189">
        <v>37.764272922611269</v>
      </c>
    </row>
    <row r="23" spans="1:7" ht="15.6" customHeight="1" x14ac:dyDescent="0.25">
      <c r="A23" s="187" t="s">
        <v>171</v>
      </c>
      <c r="B23" s="188">
        <v>79.873000000000005</v>
      </c>
      <c r="C23" s="188">
        <v>2.0089999999999999</v>
      </c>
      <c r="D23" s="188">
        <v>529.45000000000005</v>
      </c>
      <c r="E23" s="188">
        <v>128.12799999999999</v>
      </c>
      <c r="F23" s="189">
        <v>-75.799792237227308</v>
      </c>
    </row>
    <row r="24" spans="1:7" ht="15.6" customHeight="1" x14ac:dyDescent="0.25">
      <c r="A24" s="187" t="s">
        <v>146</v>
      </c>
      <c r="B24" s="188">
        <v>256.44200000000001</v>
      </c>
      <c r="C24" s="188">
        <v>160.69300000000001</v>
      </c>
      <c r="D24" s="188">
        <v>2607.5410000000002</v>
      </c>
      <c r="E24" s="188">
        <v>2093.4119999999998</v>
      </c>
      <c r="F24" s="189">
        <v>-19.717005408543901</v>
      </c>
    </row>
    <row r="25" spans="1:7" ht="15.6" customHeight="1" x14ac:dyDescent="0.25">
      <c r="A25" s="187" t="s">
        <v>145</v>
      </c>
      <c r="B25" s="188">
        <v>0</v>
      </c>
      <c r="C25" s="188">
        <v>0</v>
      </c>
      <c r="D25" s="188">
        <v>0</v>
      </c>
      <c r="E25" s="188">
        <v>0</v>
      </c>
      <c r="F25" s="189" t="s">
        <v>156</v>
      </c>
    </row>
    <row r="26" spans="1:7" ht="15.6" customHeight="1" x14ac:dyDescent="0.25">
      <c r="A26" s="187" t="s">
        <v>157</v>
      </c>
      <c r="B26" s="188">
        <v>73.350999999999999</v>
      </c>
      <c r="C26" s="188">
        <v>73.680000000000007</v>
      </c>
      <c r="D26" s="188">
        <v>754.81099999999992</v>
      </c>
      <c r="E26" s="188">
        <v>817.24800000000027</v>
      </c>
      <c r="F26" s="189">
        <v>8.2718720315417187</v>
      </c>
    </row>
    <row r="27" spans="1:7" ht="15.6" customHeight="1" x14ac:dyDescent="0.25">
      <c r="A27" s="187" t="s">
        <v>173</v>
      </c>
      <c r="B27" s="188">
        <v>1142.991</v>
      </c>
      <c r="C27" s="188">
        <v>1125.809</v>
      </c>
      <c r="D27" s="188">
        <v>18661.900000000001</v>
      </c>
      <c r="E27" s="188">
        <v>16495.833999999999</v>
      </c>
      <c r="F27" s="189">
        <v>-11.60688890198745</v>
      </c>
    </row>
    <row r="28" spans="1:7" ht="15.6" customHeight="1" x14ac:dyDescent="0.25">
      <c r="A28" s="187" t="s">
        <v>177</v>
      </c>
      <c r="B28" s="188">
        <v>59.186999999999998</v>
      </c>
      <c r="C28" s="188">
        <v>108.364</v>
      </c>
      <c r="D28" s="188">
        <v>3048.2639999999992</v>
      </c>
      <c r="E28" s="188">
        <v>2423.668000000001</v>
      </c>
      <c r="F28" s="189">
        <v>-20.490220007190931</v>
      </c>
    </row>
    <row r="29" spans="1:7" ht="15.6" customHeight="1" x14ac:dyDescent="0.25">
      <c r="A29" s="187" t="s">
        <v>178</v>
      </c>
      <c r="B29" s="188">
        <v>202.71700000000001</v>
      </c>
      <c r="C29" s="188">
        <v>178.26900000000001</v>
      </c>
      <c r="D29" s="188">
        <v>4167.8639999999996</v>
      </c>
      <c r="E29" s="188">
        <v>4084.24</v>
      </c>
      <c r="F29" s="189">
        <v>-2.0063994410566011</v>
      </c>
    </row>
    <row r="30" spans="1:7" ht="15.6" customHeight="1" x14ac:dyDescent="0.25">
      <c r="A30" s="187" t="s">
        <v>179</v>
      </c>
      <c r="B30" s="188">
        <v>0</v>
      </c>
      <c r="C30" s="188">
        <v>0</v>
      </c>
      <c r="D30" s="188">
        <v>0</v>
      </c>
      <c r="E30" s="188">
        <v>0</v>
      </c>
      <c r="F30" s="189" t="s">
        <v>156</v>
      </c>
    </row>
    <row r="31" spans="1:7" ht="15.6" customHeight="1" x14ac:dyDescent="0.25">
      <c r="A31" s="187" t="s">
        <v>180</v>
      </c>
      <c r="B31" s="188">
        <v>56.741999999999997</v>
      </c>
      <c r="C31" s="188">
        <v>81.33</v>
      </c>
      <c r="D31" s="188">
        <v>1797.423</v>
      </c>
      <c r="E31" s="188">
        <v>2042.249</v>
      </c>
      <c r="F31" s="189">
        <v>13.62094509750901</v>
      </c>
    </row>
    <row r="32" spans="1:7" ht="15.6" customHeight="1" x14ac:dyDescent="0.25">
      <c r="A32" s="187" t="s">
        <v>181</v>
      </c>
      <c r="B32" s="188">
        <v>40.683</v>
      </c>
      <c r="C32" s="188">
        <v>41.515000000000001</v>
      </c>
      <c r="D32" s="188">
        <v>1113.595</v>
      </c>
      <c r="E32" s="188">
        <v>1558.751</v>
      </c>
      <c r="F32" s="189">
        <v>39.974676610437399</v>
      </c>
    </row>
    <row r="33" spans="1:6" ht="15.6" customHeight="1" x14ac:dyDescent="0.25">
      <c r="A33" s="187" t="s">
        <v>182</v>
      </c>
      <c r="B33" s="188">
        <v>2151.37</v>
      </c>
      <c r="C33" s="188">
        <v>2444.1179999999999</v>
      </c>
      <c r="D33" s="188">
        <v>31643.898000000001</v>
      </c>
      <c r="E33" s="188">
        <v>30549.108000000011</v>
      </c>
      <c r="F33" s="189">
        <v>-3.459719153436807</v>
      </c>
    </row>
    <row r="34" spans="1:6" ht="15.6" customHeight="1" x14ac:dyDescent="0.25">
      <c r="A34" s="187" t="s">
        <v>183</v>
      </c>
      <c r="B34" s="188">
        <v>0</v>
      </c>
      <c r="C34" s="188">
        <v>0</v>
      </c>
      <c r="D34" s="188">
        <v>0</v>
      </c>
      <c r="E34" s="188">
        <v>0</v>
      </c>
      <c r="F34" s="189" t="s">
        <v>156</v>
      </c>
    </row>
    <row r="35" spans="1:6" ht="15.6" customHeight="1" x14ac:dyDescent="0.25">
      <c r="A35" s="155" t="s">
        <v>158</v>
      </c>
      <c r="B35" s="75">
        <f>SUM(B7:B34)</f>
        <v>6907.3009999999986</v>
      </c>
      <c r="C35" s="76">
        <f>SUM(C7:C34)</f>
        <v>6921.3320000000003</v>
      </c>
      <c r="D35" s="75">
        <f>SUM(D7:D34)</f>
        <v>131327.58199999999</v>
      </c>
      <c r="E35" s="77">
        <f>SUM(E7:E34)</f>
        <v>127307.78</v>
      </c>
      <c r="F35" s="139">
        <f>E35*100/D35-100</f>
        <v>-3.0608969865903646</v>
      </c>
    </row>
    <row r="36" spans="1:6" ht="15.6" customHeight="1" x14ac:dyDescent="0.25">
      <c r="A36" s="72" t="s">
        <v>90</v>
      </c>
      <c r="B36" s="71"/>
      <c r="D36" s="71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55" priority="2">
      <formula>MOD(ROW(),2)=0</formula>
    </cfRule>
  </conditionalFormatting>
  <conditionalFormatting sqref="F7:F35">
    <cfRule type="expression" dxfId="5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B655B-F0BC-43E5-A44F-DFAB28EE3EC8}">
  <sheetPr codeName="Hoja13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1" t="s">
        <v>63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8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0" t="s">
        <v>53</v>
      </c>
    </row>
    <row r="5" spans="1:14" ht="15.6" customHeight="1" x14ac:dyDescent="0.25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2"/>
      <c r="N5" s="73" t="s">
        <v>172</v>
      </c>
    </row>
    <row r="6" spans="1:14" ht="15.6" customHeight="1" x14ac:dyDescent="0.25">
      <c r="A6" s="210"/>
      <c r="B6" s="163">
        <v>2023</v>
      </c>
      <c r="C6" s="163">
        <v>2024</v>
      </c>
      <c r="D6" s="163">
        <v>2023</v>
      </c>
      <c r="E6" s="163">
        <v>2024</v>
      </c>
      <c r="F6" s="153" t="s">
        <v>7</v>
      </c>
      <c r="G6" s="6"/>
    </row>
    <row r="7" spans="1:14" ht="15.6" customHeight="1" x14ac:dyDescent="0.25">
      <c r="A7" s="187" t="s">
        <v>18</v>
      </c>
      <c r="B7" s="188">
        <v>23583</v>
      </c>
      <c r="C7" s="188">
        <v>8908</v>
      </c>
      <c r="D7" s="188">
        <v>75447</v>
      </c>
      <c r="E7" s="188">
        <v>57878</v>
      </c>
      <c r="F7" s="189">
        <v>-23.286545522022081</v>
      </c>
      <c r="G7" s="36"/>
    </row>
    <row r="8" spans="1:14" ht="15.6" customHeight="1" x14ac:dyDescent="0.25">
      <c r="A8" s="187" t="s">
        <v>11</v>
      </c>
      <c r="B8" s="188">
        <v>1116</v>
      </c>
      <c r="C8" s="188">
        <v>1313</v>
      </c>
      <c r="D8" s="188">
        <v>28308</v>
      </c>
      <c r="E8" s="188">
        <v>21739</v>
      </c>
      <c r="F8" s="189">
        <v>-23.205454288540341</v>
      </c>
      <c r="G8" s="6"/>
    </row>
    <row r="9" spans="1:14" ht="15.6" customHeight="1" x14ac:dyDescent="0.25">
      <c r="A9" s="187" t="s">
        <v>8</v>
      </c>
      <c r="B9" s="188">
        <v>6228</v>
      </c>
      <c r="C9" s="188">
        <v>5281</v>
      </c>
      <c r="D9" s="188">
        <v>93004</v>
      </c>
      <c r="E9" s="188">
        <v>92085</v>
      </c>
      <c r="F9" s="189">
        <v>-0.98812954281535781</v>
      </c>
      <c r="G9" s="6"/>
    </row>
    <row r="10" spans="1:14" ht="15.6" customHeight="1" x14ac:dyDescent="0.25">
      <c r="A10" s="187" t="s">
        <v>10</v>
      </c>
      <c r="B10" s="188">
        <v>2979</v>
      </c>
      <c r="C10" s="188">
        <v>3287</v>
      </c>
      <c r="D10" s="188">
        <v>48170</v>
      </c>
      <c r="E10" s="188">
        <v>45769</v>
      </c>
      <c r="F10" s="189">
        <v>-4.9844301432426761</v>
      </c>
    </row>
    <row r="11" spans="1:14" ht="15.6" customHeight="1" x14ac:dyDescent="0.25">
      <c r="A11" s="187" t="s">
        <v>9</v>
      </c>
      <c r="B11" s="188">
        <v>337356</v>
      </c>
      <c r="C11" s="188">
        <v>236722</v>
      </c>
      <c r="D11" s="188">
        <v>3736596</v>
      </c>
      <c r="E11" s="188">
        <v>3417007</v>
      </c>
      <c r="F11" s="189">
        <v>-8.5529449798693804</v>
      </c>
    </row>
    <row r="12" spans="1:14" ht="15.6" customHeight="1" x14ac:dyDescent="0.25">
      <c r="A12" s="187" t="s">
        <v>6</v>
      </c>
      <c r="B12" s="188">
        <v>5931</v>
      </c>
      <c r="C12" s="188">
        <v>7367</v>
      </c>
      <c r="D12" s="188">
        <v>115508</v>
      </c>
      <c r="E12" s="188">
        <v>119182</v>
      </c>
      <c r="F12" s="189">
        <v>3.1807320705059401</v>
      </c>
    </row>
    <row r="13" spans="1:14" ht="15.6" customHeight="1" x14ac:dyDescent="0.25">
      <c r="A13" s="187" t="s">
        <v>175</v>
      </c>
      <c r="B13" s="188">
        <v>6196</v>
      </c>
      <c r="C13" s="188">
        <v>4528</v>
      </c>
      <c r="D13" s="188">
        <v>147138</v>
      </c>
      <c r="E13" s="188">
        <v>157766</v>
      </c>
      <c r="F13" s="189">
        <v>7.2231510554717309</v>
      </c>
    </row>
    <row r="14" spans="1:14" ht="15.6" customHeight="1" x14ac:dyDescent="0.25">
      <c r="A14" s="187" t="s">
        <v>153</v>
      </c>
      <c r="B14" s="188">
        <v>92228</v>
      </c>
      <c r="C14" s="188">
        <v>152769</v>
      </c>
      <c r="D14" s="188">
        <v>1563242</v>
      </c>
      <c r="E14" s="188">
        <v>1876034</v>
      </c>
      <c r="F14" s="189">
        <v>20.009186037734391</v>
      </c>
    </row>
    <row r="15" spans="1:14" ht="15.6" customHeight="1" x14ac:dyDescent="0.25">
      <c r="A15" s="187" t="s">
        <v>150</v>
      </c>
      <c r="B15" s="188">
        <v>9095</v>
      </c>
      <c r="C15" s="188">
        <v>11645</v>
      </c>
      <c r="D15" s="188">
        <v>130266</v>
      </c>
      <c r="E15" s="188">
        <v>149883</v>
      </c>
      <c r="F15" s="189">
        <v>15.059186587444159</v>
      </c>
    </row>
    <row r="16" spans="1:14" ht="15.6" customHeight="1" x14ac:dyDescent="0.5">
      <c r="A16" s="187" t="s">
        <v>149</v>
      </c>
      <c r="B16" s="188">
        <v>20641</v>
      </c>
      <c r="C16" s="188">
        <v>17214</v>
      </c>
      <c r="D16" s="188">
        <v>240588</v>
      </c>
      <c r="E16" s="188">
        <v>209928</v>
      </c>
      <c r="F16" s="189">
        <v>-12.743777744525911</v>
      </c>
      <c r="G16" s="1"/>
    </row>
    <row r="17" spans="1:7" ht="15.6" customHeight="1" x14ac:dyDescent="0.35">
      <c r="A17" s="187" t="s">
        <v>155</v>
      </c>
      <c r="B17" s="188">
        <v>2043</v>
      </c>
      <c r="C17" s="188">
        <v>1353</v>
      </c>
      <c r="D17" s="188">
        <v>28758</v>
      </c>
      <c r="E17" s="188">
        <v>27442</v>
      </c>
      <c r="F17" s="189">
        <v>-4.5761179497878857</v>
      </c>
      <c r="G17" s="2"/>
    </row>
    <row r="18" spans="1:7" ht="15.6" customHeight="1" x14ac:dyDescent="0.25">
      <c r="A18" s="187" t="s">
        <v>152</v>
      </c>
      <c r="B18" s="188">
        <v>65370</v>
      </c>
      <c r="C18" s="188">
        <v>56523</v>
      </c>
      <c r="D18" s="188">
        <v>643331</v>
      </c>
      <c r="E18" s="188">
        <v>574484</v>
      </c>
      <c r="F18" s="189">
        <v>-10.70164503187317</v>
      </c>
    </row>
    <row r="19" spans="1:7" ht="15.6" customHeight="1" x14ac:dyDescent="0.25">
      <c r="A19" s="187" t="s">
        <v>148</v>
      </c>
      <c r="B19" s="188">
        <v>917</v>
      </c>
      <c r="C19" s="188">
        <v>789</v>
      </c>
      <c r="D19" s="188">
        <v>13587</v>
      </c>
      <c r="E19" s="188">
        <v>13310</v>
      </c>
      <c r="F19" s="189">
        <v>-2.0387134761168819</v>
      </c>
    </row>
    <row r="20" spans="1:7" ht="15.6" customHeight="1" x14ac:dyDescent="0.25">
      <c r="A20" s="187" t="s">
        <v>147</v>
      </c>
      <c r="B20" s="188">
        <v>0</v>
      </c>
      <c r="C20" s="188">
        <v>0</v>
      </c>
      <c r="D20" s="188">
        <v>22603</v>
      </c>
      <c r="E20" s="188">
        <v>12633</v>
      </c>
      <c r="F20" s="189">
        <v>-44.109189045701903</v>
      </c>
    </row>
    <row r="21" spans="1:7" ht="15.6" customHeight="1" x14ac:dyDescent="0.25">
      <c r="A21" s="187" t="s">
        <v>154</v>
      </c>
      <c r="B21" s="188">
        <v>16847</v>
      </c>
      <c r="C21" s="188">
        <v>22845</v>
      </c>
      <c r="D21" s="188">
        <v>169749</v>
      </c>
      <c r="E21" s="188">
        <v>167656</v>
      </c>
      <c r="F21" s="189">
        <v>-1.2329969543266801</v>
      </c>
    </row>
    <row r="22" spans="1:7" ht="15.6" customHeight="1" x14ac:dyDescent="0.25">
      <c r="A22" s="187" t="s">
        <v>151</v>
      </c>
      <c r="B22" s="188">
        <v>214881</v>
      </c>
      <c r="C22" s="188">
        <v>231440</v>
      </c>
      <c r="D22" s="188">
        <v>2327488</v>
      </c>
      <c r="E22" s="188">
        <v>2901851</v>
      </c>
      <c r="F22" s="189">
        <v>24.677377498831358</v>
      </c>
    </row>
    <row r="23" spans="1:7" ht="15.6" customHeight="1" x14ac:dyDescent="0.25">
      <c r="A23" s="187" t="s">
        <v>171</v>
      </c>
      <c r="B23" s="188">
        <v>7069</v>
      </c>
      <c r="C23" s="188">
        <v>7083</v>
      </c>
      <c r="D23" s="188">
        <v>98153</v>
      </c>
      <c r="E23" s="188">
        <v>85575</v>
      </c>
      <c r="F23" s="189">
        <v>-12.814687273949859</v>
      </c>
    </row>
    <row r="24" spans="1:7" ht="15.6" customHeight="1" x14ac:dyDescent="0.25">
      <c r="A24" s="187" t="s">
        <v>146</v>
      </c>
      <c r="B24" s="188">
        <v>4641</v>
      </c>
      <c r="C24" s="188">
        <v>1146</v>
      </c>
      <c r="D24" s="188">
        <v>28306</v>
      </c>
      <c r="E24" s="188">
        <v>26682</v>
      </c>
      <c r="F24" s="189">
        <v>-5.7372995124708552</v>
      </c>
    </row>
    <row r="25" spans="1:7" ht="15.6" customHeight="1" x14ac:dyDescent="0.25">
      <c r="A25" s="187" t="s">
        <v>145</v>
      </c>
      <c r="B25" s="188">
        <v>1226</v>
      </c>
      <c r="C25" s="188">
        <v>0</v>
      </c>
      <c r="D25" s="188">
        <v>8273</v>
      </c>
      <c r="E25" s="188">
        <v>142</v>
      </c>
      <c r="F25" s="189">
        <v>-98.28357306901971</v>
      </c>
    </row>
    <row r="26" spans="1:7" ht="15.6" customHeight="1" x14ac:dyDescent="0.25">
      <c r="A26" s="187" t="s">
        <v>157</v>
      </c>
      <c r="B26" s="188">
        <v>1460</v>
      </c>
      <c r="C26" s="188">
        <v>1657</v>
      </c>
      <c r="D26" s="188">
        <v>26272</v>
      </c>
      <c r="E26" s="188">
        <v>24313</v>
      </c>
      <c r="F26" s="189">
        <v>-7.4566077953714966</v>
      </c>
    </row>
    <row r="27" spans="1:7" ht="15.6" customHeight="1" x14ac:dyDescent="0.25">
      <c r="A27" s="187" t="s">
        <v>173</v>
      </c>
      <c r="B27" s="188">
        <v>1845</v>
      </c>
      <c r="C27" s="188">
        <v>2315</v>
      </c>
      <c r="D27" s="188">
        <v>26580</v>
      </c>
      <c r="E27" s="188">
        <v>26545</v>
      </c>
      <c r="F27" s="189">
        <v>-0.13167795334838669</v>
      </c>
    </row>
    <row r="28" spans="1:7" ht="15.6" customHeight="1" x14ac:dyDescent="0.25">
      <c r="A28" s="187" t="s">
        <v>177</v>
      </c>
      <c r="B28" s="188">
        <v>72281</v>
      </c>
      <c r="C28" s="188">
        <v>99224</v>
      </c>
      <c r="D28" s="188">
        <v>734067</v>
      </c>
      <c r="E28" s="188">
        <v>915074</v>
      </c>
      <c r="F28" s="189">
        <v>24.658103415628279</v>
      </c>
    </row>
    <row r="29" spans="1:7" ht="15.6" customHeight="1" x14ac:dyDescent="0.25">
      <c r="A29" s="187" t="s">
        <v>178</v>
      </c>
      <c r="B29" s="188">
        <v>5417</v>
      </c>
      <c r="C29" s="188">
        <v>3568</v>
      </c>
      <c r="D29" s="188">
        <v>49598</v>
      </c>
      <c r="E29" s="188">
        <v>54902</v>
      </c>
      <c r="F29" s="189">
        <v>10.693979595951451</v>
      </c>
    </row>
    <row r="30" spans="1:7" ht="15.6" customHeight="1" x14ac:dyDescent="0.25">
      <c r="A30" s="187" t="s">
        <v>179</v>
      </c>
      <c r="B30" s="188">
        <v>2949</v>
      </c>
      <c r="C30" s="188">
        <v>2035</v>
      </c>
      <c r="D30" s="188">
        <v>37211</v>
      </c>
      <c r="E30" s="188">
        <v>34601</v>
      </c>
      <c r="F30" s="189">
        <v>-7.014054983741361</v>
      </c>
    </row>
    <row r="31" spans="1:7" ht="15.6" customHeight="1" x14ac:dyDescent="0.25">
      <c r="A31" s="187" t="s">
        <v>180</v>
      </c>
      <c r="B31" s="188">
        <v>9087</v>
      </c>
      <c r="C31" s="188">
        <v>8049</v>
      </c>
      <c r="D31" s="188">
        <v>111107</v>
      </c>
      <c r="E31" s="188">
        <v>115003</v>
      </c>
      <c r="F31" s="189">
        <v>3.5065297416004459</v>
      </c>
    </row>
    <row r="32" spans="1:7" ht="15.6" customHeight="1" x14ac:dyDescent="0.25">
      <c r="A32" s="187" t="s">
        <v>181</v>
      </c>
      <c r="B32" s="188">
        <v>25429</v>
      </c>
      <c r="C32" s="188">
        <v>39470</v>
      </c>
      <c r="D32" s="188">
        <v>416398</v>
      </c>
      <c r="E32" s="188">
        <v>470860</v>
      </c>
      <c r="F32" s="189">
        <v>13.07931354137148</v>
      </c>
    </row>
    <row r="33" spans="1:6" ht="15.6" customHeight="1" x14ac:dyDescent="0.25">
      <c r="A33" s="187" t="s">
        <v>182</v>
      </c>
      <c r="B33" s="188">
        <v>15072</v>
      </c>
      <c r="C33" s="188">
        <v>8974</v>
      </c>
      <c r="D33" s="188">
        <v>134817</v>
      </c>
      <c r="E33" s="188">
        <v>113754</v>
      </c>
      <c r="F33" s="189">
        <v>-15.623400609715389</v>
      </c>
    </row>
    <row r="34" spans="1:6" ht="15.6" customHeight="1" x14ac:dyDescent="0.25">
      <c r="A34" s="187" t="s">
        <v>183</v>
      </c>
      <c r="B34" s="188">
        <v>571</v>
      </c>
      <c r="C34" s="188">
        <v>716</v>
      </c>
      <c r="D34" s="188">
        <v>7489</v>
      </c>
      <c r="E34" s="188">
        <v>8360</v>
      </c>
      <c r="F34" s="189">
        <v>11.63039124048605</v>
      </c>
    </row>
    <row r="35" spans="1:6" ht="15.6" customHeight="1" x14ac:dyDescent="0.25">
      <c r="A35" s="155" t="s">
        <v>158</v>
      </c>
      <c r="B35" s="75">
        <f>SUM(B7:B34)</f>
        <v>952458</v>
      </c>
      <c r="C35" s="76">
        <f>SUM(C7:C34)</f>
        <v>936221</v>
      </c>
      <c r="D35" s="177">
        <f>SUM(D7:D34)</f>
        <v>11062054</v>
      </c>
      <c r="E35" s="177">
        <f>SUM(E7:E34)</f>
        <v>11720458</v>
      </c>
      <c r="F35" s="139">
        <f>E35*100/D35-100</f>
        <v>5.9519145359442263</v>
      </c>
    </row>
    <row r="36" spans="1:6" ht="15.6" customHeight="1" x14ac:dyDescent="0.25">
      <c r="A36" s="72" t="s">
        <v>166</v>
      </c>
      <c r="B36" s="71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53" priority="2">
      <formula>MOD(ROW(),2)=0</formula>
    </cfRule>
  </conditionalFormatting>
  <conditionalFormatting sqref="F7:F35">
    <cfRule type="expression" dxfId="5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91D25-07A3-456B-9A56-339E4FA33B1B}">
  <sheetPr codeName="Hoja14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1" t="s">
        <v>64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8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0" t="s">
        <v>53</v>
      </c>
    </row>
    <row r="5" spans="1:14" ht="15.6" customHeight="1" x14ac:dyDescent="0.25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2"/>
      <c r="N5" s="73" t="s">
        <v>172</v>
      </c>
    </row>
    <row r="6" spans="1:14" ht="15.6" customHeight="1" x14ac:dyDescent="0.25">
      <c r="A6" s="210"/>
      <c r="B6" s="163">
        <v>2023</v>
      </c>
      <c r="C6" s="163">
        <v>2024</v>
      </c>
      <c r="D6" s="163">
        <v>2023</v>
      </c>
      <c r="E6" s="163">
        <v>2024</v>
      </c>
      <c r="F6" s="153" t="s">
        <v>7</v>
      </c>
      <c r="G6" s="6"/>
    </row>
    <row r="7" spans="1:14" ht="15.6" customHeight="1" x14ac:dyDescent="0.25">
      <c r="A7" s="187" t="s">
        <v>18</v>
      </c>
      <c r="B7" s="188">
        <v>2061</v>
      </c>
      <c r="C7" s="188">
        <v>1920</v>
      </c>
      <c r="D7" s="188">
        <v>29586</v>
      </c>
      <c r="E7" s="188">
        <v>25805</v>
      </c>
      <c r="F7" s="189">
        <v>-12.779693098086939</v>
      </c>
      <c r="G7" s="36"/>
    </row>
    <row r="8" spans="1:14" ht="15.6" customHeight="1" x14ac:dyDescent="0.25">
      <c r="A8" s="187" t="s">
        <v>11</v>
      </c>
      <c r="B8" s="188">
        <v>80</v>
      </c>
      <c r="C8" s="188">
        <v>53</v>
      </c>
      <c r="D8" s="188">
        <v>1716</v>
      </c>
      <c r="E8" s="188">
        <v>1201</v>
      </c>
      <c r="F8" s="189">
        <v>-30.011655011655009</v>
      </c>
      <c r="G8" s="6"/>
    </row>
    <row r="9" spans="1:14" ht="15.6" customHeight="1" x14ac:dyDescent="0.25">
      <c r="A9" s="187" t="s">
        <v>8</v>
      </c>
      <c r="B9" s="188">
        <v>2921</v>
      </c>
      <c r="C9" s="188">
        <v>3073</v>
      </c>
      <c r="D9" s="188">
        <v>46828</v>
      </c>
      <c r="E9" s="188">
        <v>42789</v>
      </c>
      <c r="F9" s="189">
        <v>-8.6251815153327129</v>
      </c>
      <c r="G9" s="6"/>
    </row>
    <row r="10" spans="1:14" ht="15.6" customHeight="1" x14ac:dyDescent="0.25">
      <c r="A10" s="187" t="s">
        <v>10</v>
      </c>
      <c r="B10" s="188">
        <v>823</v>
      </c>
      <c r="C10" s="188">
        <v>953</v>
      </c>
      <c r="D10" s="188">
        <v>12537</v>
      </c>
      <c r="E10" s="188">
        <v>12586</v>
      </c>
      <c r="F10" s="189">
        <v>0.39084310441094772</v>
      </c>
    </row>
    <row r="11" spans="1:14" ht="15.6" customHeight="1" x14ac:dyDescent="0.25">
      <c r="A11" s="187" t="s">
        <v>9</v>
      </c>
      <c r="B11" s="188">
        <v>322352</v>
      </c>
      <c r="C11" s="188">
        <v>224964</v>
      </c>
      <c r="D11" s="188">
        <v>3559690</v>
      </c>
      <c r="E11" s="188">
        <v>3269419</v>
      </c>
      <c r="F11" s="189">
        <v>-8.1543898485542314</v>
      </c>
    </row>
    <row r="12" spans="1:14" ht="15.6" customHeight="1" x14ac:dyDescent="0.25">
      <c r="A12" s="187" t="s">
        <v>6</v>
      </c>
      <c r="B12" s="188">
        <v>896</v>
      </c>
      <c r="C12" s="188">
        <v>1103</v>
      </c>
      <c r="D12" s="188">
        <v>22749</v>
      </c>
      <c r="E12" s="188">
        <v>25414</v>
      </c>
      <c r="F12" s="189">
        <v>11.71480065057804</v>
      </c>
    </row>
    <row r="13" spans="1:14" ht="15.6" customHeight="1" x14ac:dyDescent="0.25">
      <c r="A13" s="187" t="s">
        <v>175</v>
      </c>
      <c r="B13" s="188">
        <v>0</v>
      </c>
      <c r="C13" s="188">
        <v>0</v>
      </c>
      <c r="D13" s="188">
        <v>1014</v>
      </c>
      <c r="E13" s="188">
        <v>683</v>
      </c>
      <c r="F13" s="189">
        <v>-32.642998027613423</v>
      </c>
    </row>
    <row r="14" spans="1:14" ht="15.6" customHeight="1" x14ac:dyDescent="0.25">
      <c r="A14" s="187" t="s">
        <v>153</v>
      </c>
      <c r="B14" s="188">
        <v>73369</v>
      </c>
      <c r="C14" s="188">
        <v>134534</v>
      </c>
      <c r="D14" s="188">
        <v>1269933</v>
      </c>
      <c r="E14" s="188">
        <v>1601479</v>
      </c>
      <c r="F14" s="189">
        <v>26.107361569468619</v>
      </c>
    </row>
    <row r="15" spans="1:14" ht="15.6" customHeight="1" x14ac:dyDescent="0.25">
      <c r="A15" s="187" t="s">
        <v>150</v>
      </c>
      <c r="B15" s="188">
        <v>4820</v>
      </c>
      <c r="C15" s="188">
        <v>6172</v>
      </c>
      <c r="D15" s="188">
        <v>68487</v>
      </c>
      <c r="E15" s="188">
        <v>78936</v>
      </c>
      <c r="F15" s="189">
        <v>15.256910070524331</v>
      </c>
    </row>
    <row r="16" spans="1:14" ht="15.6" customHeight="1" x14ac:dyDescent="0.5">
      <c r="A16" s="187" t="s">
        <v>149</v>
      </c>
      <c r="B16" s="188">
        <v>2132</v>
      </c>
      <c r="C16" s="188">
        <v>3304</v>
      </c>
      <c r="D16" s="188">
        <v>17621</v>
      </c>
      <c r="E16" s="188">
        <v>18438</v>
      </c>
      <c r="F16" s="189">
        <v>4.6365132512343186</v>
      </c>
      <c r="G16" s="1"/>
    </row>
    <row r="17" spans="1:7" ht="15.6" customHeight="1" x14ac:dyDescent="0.35">
      <c r="A17" s="187" t="s">
        <v>155</v>
      </c>
      <c r="B17" s="188">
        <v>0</v>
      </c>
      <c r="C17" s="188">
        <v>0</v>
      </c>
      <c r="D17" s="188">
        <v>0</v>
      </c>
      <c r="E17" s="188">
        <v>0</v>
      </c>
      <c r="F17" s="189" t="s">
        <v>156</v>
      </c>
      <c r="G17" s="2"/>
    </row>
    <row r="18" spans="1:7" ht="15.6" customHeight="1" x14ac:dyDescent="0.25">
      <c r="A18" s="187" t="s">
        <v>152</v>
      </c>
      <c r="B18" s="188">
        <v>63281</v>
      </c>
      <c r="C18" s="188">
        <v>52990</v>
      </c>
      <c r="D18" s="188">
        <v>622141</v>
      </c>
      <c r="E18" s="188">
        <v>548711</v>
      </c>
      <c r="F18" s="189">
        <v>-11.80279068571272</v>
      </c>
    </row>
    <row r="19" spans="1:7" ht="15.6" customHeight="1" x14ac:dyDescent="0.25">
      <c r="A19" s="187" t="s">
        <v>148</v>
      </c>
      <c r="B19" s="188">
        <v>375</v>
      </c>
      <c r="C19" s="188">
        <v>553</v>
      </c>
      <c r="D19" s="188">
        <v>8252</v>
      </c>
      <c r="E19" s="188">
        <v>7938</v>
      </c>
      <c r="F19" s="189">
        <v>-3.8051381483276718</v>
      </c>
    </row>
    <row r="20" spans="1:7" ht="15.6" customHeight="1" x14ac:dyDescent="0.25">
      <c r="A20" s="187" t="s">
        <v>147</v>
      </c>
      <c r="B20" s="188">
        <v>0</v>
      </c>
      <c r="C20" s="188">
        <v>0</v>
      </c>
      <c r="D20" s="188">
        <v>22603</v>
      </c>
      <c r="E20" s="188">
        <v>12633</v>
      </c>
      <c r="F20" s="189">
        <v>-44.109189045701903</v>
      </c>
    </row>
    <row r="21" spans="1:7" ht="15.6" customHeight="1" x14ac:dyDescent="0.25">
      <c r="A21" s="187" t="s">
        <v>154</v>
      </c>
      <c r="B21" s="188">
        <v>10896</v>
      </c>
      <c r="C21" s="188">
        <v>12058</v>
      </c>
      <c r="D21" s="188">
        <v>136491</v>
      </c>
      <c r="E21" s="188">
        <v>130224</v>
      </c>
      <c r="F21" s="189">
        <v>-4.5915115282326298</v>
      </c>
    </row>
    <row r="22" spans="1:7" ht="15.6" customHeight="1" x14ac:dyDescent="0.25">
      <c r="A22" s="187" t="s">
        <v>151</v>
      </c>
      <c r="B22" s="188">
        <v>187889</v>
      </c>
      <c r="C22" s="188">
        <v>201967</v>
      </c>
      <c r="D22" s="188">
        <v>2065102</v>
      </c>
      <c r="E22" s="188">
        <v>2640537</v>
      </c>
      <c r="F22" s="189">
        <v>27.864725325916108</v>
      </c>
    </row>
    <row r="23" spans="1:7" ht="15.6" customHeight="1" x14ac:dyDescent="0.25">
      <c r="A23" s="187" t="s">
        <v>171</v>
      </c>
      <c r="B23" s="188">
        <v>2754</v>
      </c>
      <c r="C23" s="188">
        <v>2550</v>
      </c>
      <c r="D23" s="188">
        <v>36756</v>
      </c>
      <c r="E23" s="188">
        <v>34275</v>
      </c>
      <c r="F23" s="189">
        <v>-6.7499183806725398</v>
      </c>
    </row>
    <row r="24" spans="1:7" ht="15.6" customHeight="1" x14ac:dyDescent="0.25">
      <c r="A24" s="187" t="s">
        <v>146</v>
      </c>
      <c r="B24" s="188">
        <v>3467</v>
      </c>
      <c r="C24" s="188">
        <v>265</v>
      </c>
      <c r="D24" s="188">
        <v>15304</v>
      </c>
      <c r="E24" s="188">
        <v>14705</v>
      </c>
      <c r="F24" s="189">
        <v>-3.9140094093047542</v>
      </c>
    </row>
    <row r="25" spans="1:7" ht="15.6" customHeight="1" x14ac:dyDescent="0.25">
      <c r="A25" s="187" t="s">
        <v>145</v>
      </c>
      <c r="B25" s="188">
        <v>0</v>
      </c>
      <c r="C25" s="188">
        <v>0</v>
      </c>
      <c r="D25" s="188">
        <v>0</v>
      </c>
      <c r="E25" s="188">
        <v>0</v>
      </c>
      <c r="F25" s="189" t="s">
        <v>156</v>
      </c>
    </row>
    <row r="26" spans="1:7" ht="15.6" customHeight="1" x14ac:dyDescent="0.25">
      <c r="A26" s="187" t="s">
        <v>157</v>
      </c>
      <c r="B26" s="188">
        <v>1191</v>
      </c>
      <c r="C26" s="188">
        <v>885</v>
      </c>
      <c r="D26" s="188">
        <v>17469</v>
      </c>
      <c r="E26" s="188">
        <v>15008</v>
      </c>
      <c r="F26" s="189">
        <v>-14.087812696777149</v>
      </c>
    </row>
    <row r="27" spans="1:7" ht="15.6" customHeight="1" x14ac:dyDescent="0.25">
      <c r="A27" s="187" t="s">
        <v>173</v>
      </c>
      <c r="B27" s="188">
        <v>628</v>
      </c>
      <c r="C27" s="188">
        <v>936</v>
      </c>
      <c r="D27" s="188">
        <v>10527</v>
      </c>
      <c r="E27" s="188">
        <v>10045</v>
      </c>
      <c r="F27" s="189">
        <v>-4.5787023843450214</v>
      </c>
    </row>
    <row r="28" spans="1:7" ht="15.6" customHeight="1" x14ac:dyDescent="0.25">
      <c r="A28" s="187" t="s">
        <v>177</v>
      </c>
      <c r="B28" s="188">
        <v>48628</v>
      </c>
      <c r="C28" s="188">
        <v>79569</v>
      </c>
      <c r="D28" s="188">
        <v>584999</v>
      </c>
      <c r="E28" s="188">
        <v>770137</v>
      </c>
      <c r="F28" s="189">
        <v>31.647575465940971</v>
      </c>
    </row>
    <row r="29" spans="1:7" ht="15.6" customHeight="1" x14ac:dyDescent="0.25">
      <c r="A29" s="187" t="s">
        <v>178</v>
      </c>
      <c r="B29" s="188">
        <v>3783</v>
      </c>
      <c r="C29" s="188">
        <v>2421</v>
      </c>
      <c r="D29" s="188">
        <v>29876</v>
      </c>
      <c r="E29" s="188">
        <v>32184</v>
      </c>
      <c r="F29" s="189">
        <v>7.7252644262953538</v>
      </c>
    </row>
    <row r="30" spans="1:7" ht="15.6" customHeight="1" x14ac:dyDescent="0.25">
      <c r="A30" s="187" t="s">
        <v>179</v>
      </c>
      <c r="B30" s="188">
        <v>1442</v>
      </c>
      <c r="C30" s="188">
        <v>1093</v>
      </c>
      <c r="D30" s="188">
        <v>17536</v>
      </c>
      <c r="E30" s="188">
        <v>15553</v>
      </c>
      <c r="F30" s="189">
        <v>-11.308166058394161</v>
      </c>
    </row>
    <row r="31" spans="1:7" ht="15.6" customHeight="1" x14ac:dyDescent="0.25">
      <c r="A31" s="187" t="s">
        <v>180</v>
      </c>
      <c r="B31" s="188">
        <v>5150</v>
      </c>
      <c r="C31" s="188">
        <v>3662</v>
      </c>
      <c r="D31" s="188">
        <v>35240</v>
      </c>
      <c r="E31" s="188">
        <v>32892</v>
      </c>
      <c r="F31" s="189">
        <v>-6.6628830874006857</v>
      </c>
    </row>
    <row r="32" spans="1:7" ht="15.6" customHeight="1" x14ac:dyDescent="0.25">
      <c r="A32" s="187" t="s">
        <v>181</v>
      </c>
      <c r="B32" s="188">
        <v>19839</v>
      </c>
      <c r="C32" s="188">
        <v>27421</v>
      </c>
      <c r="D32" s="188">
        <v>348266</v>
      </c>
      <c r="E32" s="188">
        <v>379462</v>
      </c>
      <c r="F32" s="189">
        <v>8.9575209753464264</v>
      </c>
    </row>
    <row r="33" spans="1:6" ht="15.6" customHeight="1" x14ac:dyDescent="0.25">
      <c r="A33" s="187" t="s">
        <v>182</v>
      </c>
      <c r="B33" s="188">
        <v>9042</v>
      </c>
      <c r="C33" s="188">
        <v>3399</v>
      </c>
      <c r="D33" s="188">
        <v>60004</v>
      </c>
      <c r="E33" s="188">
        <v>52704</v>
      </c>
      <c r="F33" s="189">
        <v>-12.16585560962602</v>
      </c>
    </row>
    <row r="34" spans="1:6" ht="15.6" customHeight="1" x14ac:dyDescent="0.25">
      <c r="A34" s="187" t="s">
        <v>183</v>
      </c>
      <c r="B34" s="188">
        <v>242</v>
      </c>
      <c r="C34" s="188">
        <v>197</v>
      </c>
      <c r="D34" s="188">
        <v>2939</v>
      </c>
      <c r="E34" s="188">
        <v>2746</v>
      </c>
      <c r="F34" s="189">
        <v>-6.5668594760122554</v>
      </c>
    </row>
    <row r="35" spans="1:6" ht="15.6" customHeight="1" x14ac:dyDescent="0.25">
      <c r="A35" s="155" t="s">
        <v>158</v>
      </c>
      <c r="B35" s="75">
        <f>SUM(B7:B34)</f>
        <v>768061</v>
      </c>
      <c r="C35" s="76">
        <f>SUM(C7:C34)</f>
        <v>766042</v>
      </c>
      <c r="D35" s="75">
        <f>SUM(D7:D34)</f>
        <v>9043666</v>
      </c>
      <c r="E35" s="77">
        <f>SUM(E7:E34)</f>
        <v>9776504</v>
      </c>
      <c r="F35" s="139">
        <f>E35*100/D35-100</f>
        <v>8.1033288933934529</v>
      </c>
    </row>
    <row r="36" spans="1:6" ht="15.6" customHeight="1" x14ac:dyDescent="0.25">
      <c r="A36" s="72" t="s">
        <v>86</v>
      </c>
      <c r="B36" s="71"/>
      <c r="D36" s="13"/>
    </row>
  </sheetData>
  <mergeCells count="3">
    <mergeCell ref="B5:C5"/>
    <mergeCell ref="D5:F5"/>
    <mergeCell ref="A5:A6"/>
  </mergeCells>
  <conditionalFormatting sqref="A7:F34">
    <cfRule type="expression" dxfId="51" priority="2">
      <formula>MOD(ROW(),2)=0</formula>
    </cfRule>
  </conditionalFormatting>
  <conditionalFormatting sqref="F7:F35">
    <cfRule type="expression" dxfId="5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71C4A-D3D3-4163-A3BB-24502ABE542E}">
  <sheetPr codeName="Hoja15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1" t="s">
        <v>65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8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0" t="s">
        <v>53</v>
      </c>
    </row>
    <row r="5" spans="1:14" ht="15.6" customHeight="1" x14ac:dyDescent="0.25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2"/>
      <c r="N5" s="73" t="s">
        <v>172</v>
      </c>
    </row>
    <row r="6" spans="1:14" ht="15.6" customHeight="1" x14ac:dyDescent="0.25">
      <c r="A6" s="210"/>
      <c r="B6" s="163">
        <v>2023</v>
      </c>
      <c r="C6" s="163">
        <v>2024</v>
      </c>
      <c r="D6" s="163">
        <v>2023</v>
      </c>
      <c r="E6" s="163">
        <v>2024</v>
      </c>
      <c r="F6" s="153" t="s">
        <v>7</v>
      </c>
      <c r="G6" s="6"/>
    </row>
    <row r="7" spans="1:14" ht="15.6" customHeight="1" x14ac:dyDescent="0.25">
      <c r="A7" s="187" t="s">
        <v>18</v>
      </c>
      <c r="B7" s="188">
        <v>0</v>
      </c>
      <c r="C7" s="188">
        <v>0</v>
      </c>
      <c r="D7" s="188">
        <v>0</v>
      </c>
      <c r="E7" s="188">
        <v>0</v>
      </c>
      <c r="F7" s="189" t="s">
        <v>156</v>
      </c>
      <c r="G7" s="36"/>
    </row>
    <row r="8" spans="1:14" ht="15.6" customHeight="1" x14ac:dyDescent="0.25">
      <c r="A8" s="187" t="s">
        <v>11</v>
      </c>
      <c r="B8" s="188">
        <v>0</v>
      </c>
      <c r="C8" s="188">
        <v>0</v>
      </c>
      <c r="D8" s="188">
        <v>0</v>
      </c>
      <c r="E8" s="188">
        <v>0</v>
      </c>
      <c r="F8" s="189" t="s">
        <v>156</v>
      </c>
      <c r="G8" s="6"/>
    </row>
    <row r="9" spans="1:14" ht="15.6" customHeight="1" x14ac:dyDescent="0.25">
      <c r="A9" s="187" t="s">
        <v>8</v>
      </c>
      <c r="B9" s="188">
        <v>0</v>
      </c>
      <c r="C9" s="188">
        <v>0</v>
      </c>
      <c r="D9" s="188">
        <v>0</v>
      </c>
      <c r="E9" s="188">
        <v>0</v>
      </c>
      <c r="F9" s="189" t="s">
        <v>156</v>
      </c>
      <c r="G9" s="6"/>
    </row>
    <row r="10" spans="1:14" ht="15.6" customHeight="1" x14ac:dyDescent="0.25">
      <c r="A10" s="187" t="s">
        <v>10</v>
      </c>
      <c r="B10" s="188">
        <v>0</v>
      </c>
      <c r="C10" s="188">
        <v>0</v>
      </c>
      <c r="D10" s="188">
        <v>0</v>
      </c>
      <c r="E10" s="188">
        <v>10000</v>
      </c>
      <c r="F10" s="189" t="s">
        <v>156</v>
      </c>
    </row>
    <row r="11" spans="1:14" ht="15.6" customHeight="1" x14ac:dyDescent="0.25">
      <c r="A11" s="187" t="s">
        <v>9</v>
      </c>
      <c r="B11" s="188">
        <v>374096</v>
      </c>
      <c r="C11" s="188">
        <v>236920</v>
      </c>
      <c r="D11" s="188">
        <v>3854321</v>
      </c>
      <c r="E11" s="188">
        <v>3460847</v>
      </c>
      <c r="F11" s="189">
        <v>-10.208646347826249</v>
      </c>
    </row>
    <row r="12" spans="1:14" ht="15.6" customHeight="1" x14ac:dyDescent="0.25">
      <c r="A12" s="187" t="s">
        <v>6</v>
      </c>
      <c r="B12" s="188">
        <v>0</v>
      </c>
      <c r="C12" s="188">
        <v>0</v>
      </c>
      <c r="D12" s="188">
        <v>0</v>
      </c>
      <c r="E12" s="188">
        <v>0</v>
      </c>
      <c r="F12" s="189" t="s">
        <v>156</v>
      </c>
    </row>
    <row r="13" spans="1:14" ht="15.6" customHeight="1" x14ac:dyDescent="0.25">
      <c r="A13" s="187" t="s">
        <v>175</v>
      </c>
      <c r="B13" s="188">
        <v>0</v>
      </c>
      <c r="C13" s="188">
        <v>0</v>
      </c>
      <c r="D13" s="188">
        <v>0</v>
      </c>
      <c r="E13" s="188">
        <v>1010</v>
      </c>
      <c r="F13" s="189" t="s">
        <v>156</v>
      </c>
    </row>
    <row r="14" spans="1:14" ht="15.6" customHeight="1" x14ac:dyDescent="0.25">
      <c r="A14" s="187" t="s">
        <v>153</v>
      </c>
      <c r="B14" s="188">
        <v>0</v>
      </c>
      <c r="C14" s="188">
        <v>0</v>
      </c>
      <c r="D14" s="188">
        <v>0</v>
      </c>
      <c r="E14" s="188">
        <v>0</v>
      </c>
      <c r="F14" s="189" t="s">
        <v>156</v>
      </c>
    </row>
    <row r="15" spans="1:14" ht="15.6" customHeight="1" x14ac:dyDescent="0.25">
      <c r="A15" s="187" t="s">
        <v>150</v>
      </c>
      <c r="B15" s="188">
        <v>0</v>
      </c>
      <c r="C15" s="188">
        <v>0</v>
      </c>
      <c r="D15" s="188">
        <v>0</v>
      </c>
      <c r="E15" s="188">
        <v>1607</v>
      </c>
      <c r="F15" s="189" t="s">
        <v>156</v>
      </c>
    </row>
    <row r="16" spans="1:14" ht="15.6" customHeight="1" x14ac:dyDescent="0.5">
      <c r="A16" s="187" t="s">
        <v>149</v>
      </c>
      <c r="B16" s="188">
        <v>0</v>
      </c>
      <c r="C16" s="188">
        <v>0</v>
      </c>
      <c r="D16" s="188">
        <v>0</v>
      </c>
      <c r="E16" s="188">
        <v>0</v>
      </c>
      <c r="F16" s="189" t="s">
        <v>156</v>
      </c>
      <c r="G16" s="1"/>
    </row>
    <row r="17" spans="1:7" ht="15.6" customHeight="1" x14ac:dyDescent="0.35">
      <c r="A17" s="187" t="s">
        <v>155</v>
      </c>
      <c r="B17" s="188">
        <v>0</v>
      </c>
      <c r="C17" s="188">
        <v>0</v>
      </c>
      <c r="D17" s="188">
        <v>0</v>
      </c>
      <c r="E17" s="188">
        <v>0</v>
      </c>
      <c r="F17" s="189" t="s">
        <v>156</v>
      </c>
      <c r="G17" s="2"/>
    </row>
    <row r="18" spans="1:7" ht="15.6" customHeight="1" x14ac:dyDescent="0.25">
      <c r="A18" s="187" t="s">
        <v>152</v>
      </c>
      <c r="B18" s="188">
        <v>0</v>
      </c>
      <c r="C18" s="188">
        <v>0</v>
      </c>
      <c r="D18" s="188">
        <v>0</v>
      </c>
      <c r="E18" s="188">
        <v>0</v>
      </c>
      <c r="F18" s="189" t="s">
        <v>156</v>
      </c>
    </row>
    <row r="19" spans="1:7" ht="15.6" customHeight="1" x14ac:dyDescent="0.25">
      <c r="A19" s="187" t="s">
        <v>148</v>
      </c>
      <c r="B19" s="188">
        <v>776</v>
      </c>
      <c r="C19" s="188">
        <v>0</v>
      </c>
      <c r="D19" s="188">
        <v>872</v>
      </c>
      <c r="E19" s="188">
        <v>61</v>
      </c>
      <c r="F19" s="189">
        <v>-93.004587155963307</v>
      </c>
    </row>
    <row r="20" spans="1:7" ht="15.6" customHeight="1" x14ac:dyDescent="0.25">
      <c r="A20" s="187" t="s">
        <v>147</v>
      </c>
      <c r="B20" s="188">
        <v>0</v>
      </c>
      <c r="C20" s="188">
        <v>0</v>
      </c>
      <c r="D20" s="188">
        <v>0</v>
      </c>
      <c r="E20" s="188">
        <v>0</v>
      </c>
      <c r="F20" s="189" t="s">
        <v>156</v>
      </c>
    </row>
    <row r="21" spans="1:7" ht="15.6" customHeight="1" x14ac:dyDescent="0.25">
      <c r="A21" s="187" t="s">
        <v>154</v>
      </c>
      <c r="B21" s="188">
        <v>14144</v>
      </c>
      <c r="C21" s="188">
        <v>1900</v>
      </c>
      <c r="D21" s="188">
        <v>130353</v>
      </c>
      <c r="E21" s="188">
        <v>44147</v>
      </c>
      <c r="F21" s="189">
        <v>-66.132731889561427</v>
      </c>
    </row>
    <row r="22" spans="1:7" ht="15.6" customHeight="1" x14ac:dyDescent="0.25">
      <c r="A22" s="187" t="s">
        <v>151</v>
      </c>
      <c r="B22" s="188">
        <v>0</v>
      </c>
      <c r="C22" s="188">
        <v>0</v>
      </c>
      <c r="D22" s="188">
        <v>0</v>
      </c>
      <c r="E22" s="188">
        <v>59</v>
      </c>
      <c r="F22" s="189" t="s">
        <v>156</v>
      </c>
    </row>
    <row r="23" spans="1:7" ht="15.6" customHeight="1" x14ac:dyDescent="0.25">
      <c r="A23" s="187" t="s">
        <v>171</v>
      </c>
      <c r="B23" s="188">
        <v>0</v>
      </c>
      <c r="C23" s="188">
        <v>0</v>
      </c>
      <c r="D23" s="188">
        <v>0</v>
      </c>
      <c r="E23" s="188">
        <v>0</v>
      </c>
      <c r="F23" s="189" t="s">
        <v>156</v>
      </c>
    </row>
    <row r="24" spans="1:7" ht="15.6" customHeight="1" x14ac:dyDescent="0.25">
      <c r="A24" s="187" t="s">
        <v>146</v>
      </c>
      <c r="B24" s="188">
        <v>0</v>
      </c>
      <c r="C24" s="188">
        <v>0</v>
      </c>
      <c r="D24" s="188">
        <v>0</v>
      </c>
      <c r="E24" s="188">
        <v>0</v>
      </c>
      <c r="F24" s="189" t="s">
        <v>156</v>
      </c>
    </row>
    <row r="25" spans="1:7" ht="15.6" customHeight="1" x14ac:dyDescent="0.25">
      <c r="A25" s="187" t="s">
        <v>145</v>
      </c>
      <c r="B25" s="188">
        <v>0</v>
      </c>
      <c r="C25" s="188">
        <v>0</v>
      </c>
      <c r="D25" s="188">
        <v>0</v>
      </c>
      <c r="E25" s="188">
        <v>0</v>
      </c>
      <c r="F25" s="189" t="s">
        <v>156</v>
      </c>
    </row>
    <row r="26" spans="1:7" ht="15.6" customHeight="1" x14ac:dyDescent="0.25">
      <c r="A26" s="187" t="s">
        <v>157</v>
      </c>
      <c r="B26" s="188">
        <v>0</v>
      </c>
      <c r="C26" s="188">
        <v>0</v>
      </c>
      <c r="D26" s="188">
        <v>0</v>
      </c>
      <c r="E26" s="188">
        <v>0</v>
      </c>
      <c r="F26" s="189" t="s">
        <v>156</v>
      </c>
    </row>
    <row r="27" spans="1:7" ht="15.6" customHeight="1" x14ac:dyDescent="0.25">
      <c r="A27" s="187" t="s">
        <v>173</v>
      </c>
      <c r="B27" s="188">
        <v>0</v>
      </c>
      <c r="C27" s="188">
        <v>0</v>
      </c>
      <c r="D27" s="188">
        <v>0</v>
      </c>
      <c r="E27" s="188">
        <v>0</v>
      </c>
      <c r="F27" s="189" t="s">
        <v>156</v>
      </c>
    </row>
    <row r="28" spans="1:7" ht="15.6" customHeight="1" x14ac:dyDescent="0.25">
      <c r="A28" s="187" t="s">
        <v>177</v>
      </c>
      <c r="B28" s="188">
        <v>99</v>
      </c>
      <c r="C28" s="188">
        <v>194</v>
      </c>
      <c r="D28" s="188">
        <v>1689</v>
      </c>
      <c r="E28" s="188">
        <v>1843</v>
      </c>
      <c r="F28" s="189">
        <v>9.1178211959739457</v>
      </c>
    </row>
    <row r="29" spans="1:7" ht="15.6" customHeight="1" x14ac:dyDescent="0.25">
      <c r="A29" s="187" t="s">
        <v>178</v>
      </c>
      <c r="B29" s="188">
        <v>0</v>
      </c>
      <c r="C29" s="188">
        <v>0</v>
      </c>
      <c r="D29" s="188">
        <v>0</v>
      </c>
      <c r="E29" s="188">
        <v>0</v>
      </c>
      <c r="F29" s="189" t="s">
        <v>156</v>
      </c>
    </row>
    <row r="30" spans="1:7" ht="15.6" customHeight="1" x14ac:dyDescent="0.25">
      <c r="A30" s="187" t="s">
        <v>179</v>
      </c>
      <c r="B30" s="188">
        <v>0</v>
      </c>
      <c r="C30" s="188">
        <v>0</v>
      </c>
      <c r="D30" s="188">
        <v>0</v>
      </c>
      <c r="E30" s="188">
        <v>0</v>
      </c>
      <c r="F30" s="189" t="s">
        <v>156</v>
      </c>
    </row>
    <row r="31" spans="1:7" ht="15.6" customHeight="1" x14ac:dyDescent="0.25">
      <c r="A31" s="187" t="s">
        <v>180</v>
      </c>
      <c r="B31" s="188">
        <v>0</v>
      </c>
      <c r="C31" s="188">
        <v>2025</v>
      </c>
      <c r="D31" s="188">
        <v>93926</v>
      </c>
      <c r="E31" s="188">
        <v>65646</v>
      </c>
      <c r="F31" s="189">
        <v>-30.10880906245341</v>
      </c>
    </row>
    <row r="32" spans="1:7" ht="15.6" customHeight="1" x14ac:dyDescent="0.25">
      <c r="A32" s="187" t="s">
        <v>181</v>
      </c>
      <c r="B32" s="188">
        <v>0</v>
      </c>
      <c r="C32" s="188">
        <v>0</v>
      </c>
      <c r="D32" s="188">
        <v>0</v>
      </c>
      <c r="E32" s="188">
        <v>0</v>
      </c>
      <c r="F32" s="189" t="s">
        <v>156</v>
      </c>
    </row>
    <row r="33" spans="1:6" ht="15.6" customHeight="1" x14ac:dyDescent="0.25">
      <c r="A33" s="187" t="s">
        <v>182</v>
      </c>
      <c r="B33" s="188">
        <v>0</v>
      </c>
      <c r="C33" s="188">
        <v>0</v>
      </c>
      <c r="D33" s="188">
        <v>0</v>
      </c>
      <c r="E33" s="188">
        <v>0</v>
      </c>
      <c r="F33" s="189" t="s">
        <v>156</v>
      </c>
    </row>
    <row r="34" spans="1:6" ht="15.6" customHeight="1" x14ac:dyDescent="0.25">
      <c r="A34" s="187" t="s">
        <v>183</v>
      </c>
      <c r="B34" s="188">
        <v>0</v>
      </c>
      <c r="C34" s="188">
        <v>0</v>
      </c>
      <c r="D34" s="188">
        <v>0</v>
      </c>
      <c r="E34" s="188">
        <v>0</v>
      </c>
      <c r="F34" s="189" t="s">
        <v>156</v>
      </c>
    </row>
    <row r="35" spans="1:6" ht="15.6" customHeight="1" x14ac:dyDescent="0.25">
      <c r="A35" s="155" t="s">
        <v>158</v>
      </c>
      <c r="B35" s="75">
        <f>SUM(B7:B34)</f>
        <v>389115</v>
      </c>
      <c r="C35" s="76">
        <f>SUM(C7:C34)</f>
        <v>241039</v>
      </c>
      <c r="D35" s="177">
        <f>SUM(D7:D34)</f>
        <v>4081161</v>
      </c>
      <c r="E35" s="177">
        <f>SUM(E7:E34)</f>
        <v>3585220</v>
      </c>
      <c r="F35" s="139">
        <f>E35*100/D35-100</f>
        <v>-12.151958719589842</v>
      </c>
    </row>
    <row r="36" spans="1:6" ht="15.6" customHeight="1" x14ac:dyDescent="0.25">
      <c r="A36" s="72" t="s">
        <v>54</v>
      </c>
      <c r="B36" s="71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49" priority="2">
      <formula>MOD(ROW(),2)=0</formula>
    </cfRule>
  </conditionalFormatting>
  <conditionalFormatting sqref="F7:F35">
    <cfRule type="expression" dxfId="4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FAEF6-B924-4E19-8271-47396990F110}">
  <sheetPr codeName="Hoja16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1" t="s">
        <v>66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8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0" t="s">
        <v>53</v>
      </c>
    </row>
    <row r="5" spans="1:14" ht="15.6" customHeight="1" x14ac:dyDescent="0.25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2"/>
      <c r="N5" s="73" t="s">
        <v>172</v>
      </c>
    </row>
    <row r="6" spans="1:14" ht="15.6" customHeight="1" x14ac:dyDescent="0.25">
      <c r="A6" s="210"/>
      <c r="B6" s="163">
        <v>2023</v>
      </c>
      <c r="C6" s="163">
        <v>2024</v>
      </c>
      <c r="D6" s="163">
        <v>2023</v>
      </c>
      <c r="E6" s="163">
        <v>2024</v>
      </c>
      <c r="F6" s="153" t="s">
        <v>7</v>
      </c>
      <c r="G6" s="6"/>
    </row>
    <row r="7" spans="1:14" ht="15.6" customHeight="1" x14ac:dyDescent="0.25">
      <c r="A7" s="187" t="s">
        <v>18</v>
      </c>
      <c r="B7" s="188">
        <v>42191</v>
      </c>
      <c r="C7" s="188">
        <v>0</v>
      </c>
      <c r="D7" s="188">
        <v>1714875</v>
      </c>
      <c r="E7" s="188">
        <v>370525</v>
      </c>
      <c r="F7" s="189">
        <v>-78.393468911728263</v>
      </c>
      <c r="G7" s="13"/>
    </row>
    <row r="8" spans="1:14" ht="15.6" customHeight="1" x14ac:dyDescent="0.25">
      <c r="A8" s="187" t="s">
        <v>11</v>
      </c>
      <c r="B8" s="188">
        <v>662</v>
      </c>
      <c r="C8" s="188">
        <v>7948</v>
      </c>
      <c r="D8" s="188">
        <v>15820</v>
      </c>
      <c r="E8" s="188">
        <v>25772</v>
      </c>
      <c r="F8" s="189">
        <v>62.90771175726929</v>
      </c>
      <c r="G8" s="6"/>
    </row>
    <row r="9" spans="1:14" ht="15.6" customHeight="1" x14ac:dyDescent="0.25">
      <c r="A9" s="187" t="s">
        <v>8</v>
      </c>
      <c r="B9" s="188">
        <v>1248</v>
      </c>
      <c r="C9" s="188">
        <v>123</v>
      </c>
      <c r="D9" s="188">
        <v>1291</v>
      </c>
      <c r="E9" s="188">
        <v>2357</v>
      </c>
      <c r="F9" s="189">
        <v>82.571649883811006</v>
      </c>
      <c r="G9" s="6"/>
    </row>
    <row r="10" spans="1:14" ht="15.6" customHeight="1" x14ac:dyDescent="0.25">
      <c r="A10" s="187" t="s">
        <v>10</v>
      </c>
      <c r="B10" s="188">
        <v>0</v>
      </c>
      <c r="C10" s="188">
        <v>0</v>
      </c>
      <c r="D10" s="188">
        <v>33000</v>
      </c>
      <c r="E10" s="188">
        <v>194</v>
      </c>
      <c r="F10" s="189">
        <v>-99.412121212121207</v>
      </c>
    </row>
    <row r="11" spans="1:14" ht="15.6" customHeight="1" x14ac:dyDescent="0.25">
      <c r="A11" s="187" t="s">
        <v>9</v>
      </c>
      <c r="B11" s="188">
        <v>4799579</v>
      </c>
      <c r="C11" s="188">
        <v>4752668</v>
      </c>
      <c r="D11" s="188">
        <v>63583941</v>
      </c>
      <c r="E11" s="188">
        <v>64261476</v>
      </c>
      <c r="F11" s="189">
        <v>1.0655756616281451</v>
      </c>
    </row>
    <row r="12" spans="1:14" ht="15.6" customHeight="1" x14ac:dyDescent="0.25">
      <c r="A12" s="187" t="s">
        <v>6</v>
      </c>
      <c r="B12" s="188">
        <v>29793</v>
      </c>
      <c r="C12" s="188">
        <v>43425</v>
      </c>
      <c r="D12" s="188">
        <v>1467847</v>
      </c>
      <c r="E12" s="188">
        <v>786542</v>
      </c>
      <c r="F12" s="189">
        <v>-46.41525990106598</v>
      </c>
    </row>
    <row r="13" spans="1:14" ht="15.6" customHeight="1" x14ac:dyDescent="0.25">
      <c r="A13" s="187" t="s">
        <v>175</v>
      </c>
      <c r="B13" s="188">
        <v>889</v>
      </c>
      <c r="C13" s="188">
        <v>864</v>
      </c>
      <c r="D13" s="188">
        <v>16185</v>
      </c>
      <c r="E13" s="188">
        <v>12642</v>
      </c>
      <c r="F13" s="189">
        <v>-21.890639481000932</v>
      </c>
    </row>
    <row r="14" spans="1:14" ht="15.6" customHeight="1" x14ac:dyDescent="0.25">
      <c r="A14" s="187" t="s">
        <v>153</v>
      </c>
      <c r="B14" s="188">
        <v>1783553</v>
      </c>
      <c r="C14" s="188">
        <v>1567795</v>
      </c>
      <c r="D14" s="188">
        <v>20546734</v>
      </c>
      <c r="E14" s="188">
        <v>25044141</v>
      </c>
      <c r="F14" s="189">
        <v>21.888670968339781</v>
      </c>
    </row>
    <row r="15" spans="1:14" ht="15.6" customHeight="1" x14ac:dyDescent="0.25">
      <c r="A15" s="187" t="s">
        <v>150</v>
      </c>
      <c r="B15" s="188">
        <v>29193</v>
      </c>
      <c r="C15" s="188">
        <v>7132</v>
      </c>
      <c r="D15" s="188">
        <v>69969</v>
      </c>
      <c r="E15" s="188">
        <v>125165</v>
      </c>
      <c r="F15" s="189">
        <v>78.886363961182809</v>
      </c>
    </row>
    <row r="16" spans="1:14" ht="15.6" customHeight="1" x14ac:dyDescent="0.5">
      <c r="A16" s="187" t="s">
        <v>149</v>
      </c>
      <c r="B16" s="188">
        <v>276</v>
      </c>
      <c r="C16" s="188">
        <v>14040</v>
      </c>
      <c r="D16" s="188">
        <v>695214</v>
      </c>
      <c r="E16" s="188">
        <v>111296</v>
      </c>
      <c r="F16" s="189">
        <v>-83.991116404445251</v>
      </c>
      <c r="G16" s="1"/>
    </row>
    <row r="17" spans="1:7" ht="15.6" customHeight="1" x14ac:dyDescent="0.35">
      <c r="A17" s="187" t="s">
        <v>155</v>
      </c>
      <c r="B17" s="188">
        <v>2323</v>
      </c>
      <c r="C17" s="188">
        <v>1606</v>
      </c>
      <c r="D17" s="188">
        <v>16315</v>
      </c>
      <c r="E17" s="188">
        <v>57274</v>
      </c>
      <c r="F17" s="189">
        <v>251.0511798958014</v>
      </c>
      <c r="G17" s="2"/>
    </row>
    <row r="18" spans="1:7" ht="15.6" customHeight="1" x14ac:dyDescent="0.25">
      <c r="A18" s="187" t="s">
        <v>152</v>
      </c>
      <c r="B18" s="188">
        <v>0</v>
      </c>
      <c r="C18" s="188">
        <v>0</v>
      </c>
      <c r="D18" s="188">
        <v>0</v>
      </c>
      <c r="E18" s="188">
        <v>986</v>
      </c>
      <c r="F18" s="189" t="s">
        <v>156</v>
      </c>
    </row>
    <row r="19" spans="1:7" ht="15.6" customHeight="1" x14ac:dyDescent="0.25">
      <c r="A19" s="187" t="s">
        <v>148</v>
      </c>
      <c r="B19" s="188">
        <v>140196</v>
      </c>
      <c r="C19" s="188">
        <v>278</v>
      </c>
      <c r="D19" s="188">
        <v>738703</v>
      </c>
      <c r="E19" s="188">
        <v>351076</v>
      </c>
      <c r="F19" s="189">
        <v>-52.473998345749237</v>
      </c>
    </row>
    <row r="20" spans="1:7" ht="15.6" customHeight="1" x14ac:dyDescent="0.25">
      <c r="A20" s="187" t="s">
        <v>147</v>
      </c>
      <c r="B20" s="188">
        <v>392386</v>
      </c>
      <c r="C20" s="188">
        <v>80278</v>
      </c>
      <c r="D20" s="188">
        <v>5743239</v>
      </c>
      <c r="E20" s="188">
        <v>1412793</v>
      </c>
      <c r="F20" s="189">
        <v>-75.400762531386903</v>
      </c>
    </row>
    <row r="21" spans="1:7" ht="15.6" customHeight="1" x14ac:dyDescent="0.25">
      <c r="A21" s="187" t="s">
        <v>154</v>
      </c>
      <c r="B21" s="188">
        <v>236172</v>
      </c>
      <c r="C21" s="188">
        <v>283501</v>
      </c>
      <c r="D21" s="188">
        <v>2385094</v>
      </c>
      <c r="E21" s="188">
        <v>2792402</v>
      </c>
      <c r="F21" s="189">
        <v>17.077230499091439</v>
      </c>
    </row>
    <row r="22" spans="1:7" ht="15.6" customHeight="1" x14ac:dyDescent="0.25">
      <c r="A22" s="187" t="s">
        <v>151</v>
      </c>
      <c r="B22" s="188">
        <v>946203</v>
      </c>
      <c r="C22" s="188">
        <v>1106365</v>
      </c>
      <c r="D22" s="188">
        <v>12022984</v>
      </c>
      <c r="E22" s="188">
        <v>14156300</v>
      </c>
      <c r="F22" s="189">
        <v>17.743648332227679</v>
      </c>
    </row>
    <row r="23" spans="1:7" ht="15.6" customHeight="1" x14ac:dyDescent="0.25">
      <c r="A23" s="187" t="s">
        <v>171</v>
      </c>
      <c r="B23" s="188">
        <v>16713</v>
      </c>
      <c r="C23" s="188">
        <v>272105</v>
      </c>
      <c r="D23" s="188">
        <v>62744</v>
      </c>
      <c r="E23" s="188">
        <v>2337032</v>
      </c>
      <c r="F23" s="189">
        <v>3624.709932423817</v>
      </c>
    </row>
    <row r="24" spans="1:7" ht="15.6" customHeight="1" x14ac:dyDescent="0.25">
      <c r="A24" s="187" t="s">
        <v>146</v>
      </c>
      <c r="B24" s="188">
        <v>753</v>
      </c>
      <c r="C24" s="188">
        <v>0</v>
      </c>
      <c r="D24" s="188">
        <v>2753</v>
      </c>
      <c r="E24" s="188">
        <v>6652</v>
      </c>
      <c r="F24" s="189">
        <v>141.6273156556484</v>
      </c>
    </row>
    <row r="25" spans="1:7" ht="15.6" customHeight="1" x14ac:dyDescent="0.25">
      <c r="A25" s="187" t="s">
        <v>145</v>
      </c>
      <c r="B25" s="188">
        <v>0</v>
      </c>
      <c r="C25" s="188">
        <v>0</v>
      </c>
      <c r="D25" s="188">
        <v>0</v>
      </c>
      <c r="E25" s="188">
        <v>0</v>
      </c>
      <c r="F25" s="189" t="s">
        <v>156</v>
      </c>
    </row>
    <row r="26" spans="1:7" ht="15.6" customHeight="1" x14ac:dyDescent="0.25">
      <c r="A26" s="187" t="s">
        <v>157</v>
      </c>
      <c r="B26" s="188">
        <v>1929</v>
      </c>
      <c r="C26" s="188">
        <v>0</v>
      </c>
      <c r="D26" s="188">
        <v>57053</v>
      </c>
      <c r="E26" s="188">
        <v>27285</v>
      </c>
      <c r="F26" s="189">
        <v>-52.176046833645913</v>
      </c>
    </row>
    <row r="27" spans="1:7" ht="15.6" customHeight="1" x14ac:dyDescent="0.25">
      <c r="A27" s="187" t="s">
        <v>173</v>
      </c>
      <c r="B27" s="188">
        <v>2727</v>
      </c>
      <c r="C27" s="188">
        <v>2276</v>
      </c>
      <c r="D27" s="188">
        <v>15198</v>
      </c>
      <c r="E27" s="188">
        <v>38356</v>
      </c>
      <c r="F27" s="189">
        <v>152.3753125411238</v>
      </c>
    </row>
    <row r="28" spans="1:7" ht="15.6" customHeight="1" x14ac:dyDescent="0.25">
      <c r="A28" s="187" t="s">
        <v>177</v>
      </c>
      <c r="B28" s="188">
        <v>64023</v>
      </c>
      <c r="C28" s="188">
        <v>79807</v>
      </c>
      <c r="D28" s="188">
        <v>781473</v>
      </c>
      <c r="E28" s="188">
        <v>938547</v>
      </c>
      <c r="F28" s="189">
        <v>20.099734731718168</v>
      </c>
    </row>
    <row r="29" spans="1:7" ht="15.6" customHeight="1" x14ac:dyDescent="0.25">
      <c r="A29" s="187" t="s">
        <v>178</v>
      </c>
      <c r="B29" s="188">
        <v>15013</v>
      </c>
      <c r="C29" s="188">
        <v>17153</v>
      </c>
      <c r="D29" s="188">
        <v>92770</v>
      </c>
      <c r="E29" s="188">
        <v>352726</v>
      </c>
      <c r="F29" s="189">
        <v>280.2155869354317</v>
      </c>
    </row>
    <row r="30" spans="1:7" ht="15.6" customHeight="1" x14ac:dyDescent="0.25">
      <c r="A30" s="187" t="s">
        <v>179</v>
      </c>
      <c r="B30" s="188">
        <v>0</v>
      </c>
      <c r="C30" s="188">
        <v>0</v>
      </c>
      <c r="D30" s="188">
        <v>102</v>
      </c>
      <c r="E30" s="188">
        <v>0</v>
      </c>
      <c r="F30" s="189">
        <v>-100</v>
      </c>
    </row>
    <row r="31" spans="1:7" ht="15.6" customHeight="1" x14ac:dyDescent="0.25">
      <c r="A31" s="187" t="s">
        <v>180</v>
      </c>
      <c r="B31" s="188">
        <v>44481</v>
      </c>
      <c r="C31" s="188">
        <v>232510</v>
      </c>
      <c r="D31" s="188">
        <v>1253757</v>
      </c>
      <c r="E31" s="188">
        <v>1567941</v>
      </c>
      <c r="F31" s="189">
        <v>25.059401462962921</v>
      </c>
    </row>
    <row r="32" spans="1:7" ht="15.6" customHeight="1" x14ac:dyDescent="0.25">
      <c r="A32" s="187" t="s">
        <v>181</v>
      </c>
      <c r="B32" s="188">
        <v>2800992</v>
      </c>
      <c r="C32" s="188">
        <v>3106547</v>
      </c>
      <c r="D32" s="188">
        <v>30381115</v>
      </c>
      <c r="E32" s="188">
        <v>34559155</v>
      </c>
      <c r="F32" s="189">
        <v>13.75209566864152</v>
      </c>
    </row>
    <row r="33" spans="1:6" ht="15.6" customHeight="1" x14ac:dyDescent="0.25">
      <c r="A33" s="187" t="s">
        <v>182</v>
      </c>
      <c r="B33" s="188">
        <v>22948</v>
      </c>
      <c r="C33" s="188">
        <v>35316</v>
      </c>
      <c r="D33" s="188">
        <v>315867</v>
      </c>
      <c r="E33" s="188">
        <v>518492</v>
      </c>
      <c r="F33" s="189">
        <v>64.14883479439132</v>
      </c>
    </row>
    <row r="34" spans="1:6" ht="15.6" customHeight="1" x14ac:dyDescent="0.25">
      <c r="A34" s="187" t="s">
        <v>183</v>
      </c>
      <c r="B34" s="188">
        <v>0</v>
      </c>
      <c r="C34" s="188">
        <v>2954</v>
      </c>
      <c r="D34" s="188">
        <v>547</v>
      </c>
      <c r="E34" s="188">
        <v>4746</v>
      </c>
      <c r="F34" s="189">
        <v>767.64168190127975</v>
      </c>
    </row>
    <row r="35" spans="1:6" ht="15.6" customHeight="1" x14ac:dyDescent="0.25">
      <c r="A35" s="155" t="s">
        <v>158</v>
      </c>
      <c r="B35" s="75">
        <f>SUM(B7:B34)</f>
        <v>11374243</v>
      </c>
      <c r="C35" s="76">
        <f>SUM(C7:C34)</f>
        <v>11614691</v>
      </c>
      <c r="D35" s="177">
        <f>SUM(D7:D34)</f>
        <v>142014590</v>
      </c>
      <c r="E35" s="177">
        <f>SUM(E7:E34)</f>
        <v>149861873</v>
      </c>
      <c r="F35" s="176">
        <f>E35*100/D35-100</f>
        <v>5.5256878888288838</v>
      </c>
    </row>
    <row r="36" spans="1:6" ht="15.6" customHeight="1" x14ac:dyDescent="0.25">
      <c r="A36" s="72" t="s">
        <v>67</v>
      </c>
      <c r="B36" s="71"/>
      <c r="D36" s="13"/>
    </row>
  </sheetData>
  <mergeCells count="3">
    <mergeCell ref="B5:C5"/>
    <mergeCell ref="D5:F5"/>
    <mergeCell ref="A5:A6"/>
  </mergeCells>
  <conditionalFormatting sqref="A7:F34">
    <cfRule type="expression" dxfId="47" priority="2">
      <formula>MOD(ROW(),2)=0</formula>
    </cfRule>
  </conditionalFormatting>
  <conditionalFormatting sqref="F7:F35">
    <cfRule type="expression" dxfId="4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52C51-F45A-4BE0-8F10-D64BE667F43C}">
  <sheetPr codeName="Hoja17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1" t="s">
        <v>68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8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0" t="s">
        <v>53</v>
      </c>
    </row>
    <row r="5" spans="1:14" ht="15.6" customHeight="1" x14ac:dyDescent="0.25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2"/>
      <c r="N5" s="73" t="s">
        <v>172</v>
      </c>
    </row>
    <row r="6" spans="1:14" ht="15.6" customHeight="1" x14ac:dyDescent="0.25">
      <c r="A6" s="210"/>
      <c r="B6" s="163">
        <v>2023</v>
      </c>
      <c r="C6" s="163">
        <v>2024</v>
      </c>
      <c r="D6" s="163">
        <v>2023</v>
      </c>
      <c r="E6" s="163">
        <v>2024</v>
      </c>
      <c r="F6" s="153" t="s">
        <v>7</v>
      </c>
      <c r="G6" s="6"/>
    </row>
    <row r="7" spans="1:14" ht="15.6" customHeight="1" x14ac:dyDescent="0.25">
      <c r="A7" s="187" t="s">
        <v>18</v>
      </c>
      <c r="B7" s="188">
        <v>0</v>
      </c>
      <c r="C7" s="188">
        <v>0</v>
      </c>
      <c r="D7" s="188">
        <v>0</v>
      </c>
      <c r="E7" s="188">
        <v>0</v>
      </c>
      <c r="F7" s="189" t="s">
        <v>156</v>
      </c>
      <c r="G7" s="13"/>
    </row>
    <row r="8" spans="1:14" ht="15.6" customHeight="1" x14ac:dyDescent="0.25">
      <c r="A8" s="187" t="s">
        <v>11</v>
      </c>
      <c r="B8" s="188">
        <v>662</v>
      </c>
      <c r="C8" s="188">
        <v>7948</v>
      </c>
      <c r="D8" s="188">
        <v>15820</v>
      </c>
      <c r="E8" s="188">
        <v>25772</v>
      </c>
      <c r="F8" s="189">
        <v>62.90771175726929</v>
      </c>
      <c r="G8" s="6"/>
    </row>
    <row r="9" spans="1:14" ht="15.6" customHeight="1" x14ac:dyDescent="0.25">
      <c r="A9" s="187" t="s">
        <v>8</v>
      </c>
      <c r="B9" s="188">
        <v>0</v>
      </c>
      <c r="C9" s="188">
        <v>123</v>
      </c>
      <c r="D9" s="188">
        <v>43</v>
      </c>
      <c r="E9" s="188">
        <v>149</v>
      </c>
      <c r="F9" s="189">
        <v>246.51162790697671</v>
      </c>
      <c r="G9" s="6"/>
    </row>
    <row r="10" spans="1:14" ht="15.6" customHeight="1" x14ac:dyDescent="0.25">
      <c r="A10" s="187" t="s">
        <v>10</v>
      </c>
      <c r="B10" s="188">
        <v>0</v>
      </c>
      <c r="C10" s="188">
        <v>0</v>
      </c>
      <c r="D10" s="188">
        <v>0</v>
      </c>
      <c r="E10" s="188">
        <v>0</v>
      </c>
      <c r="F10" s="189" t="s">
        <v>156</v>
      </c>
    </row>
    <row r="11" spans="1:14" ht="15.6" customHeight="1" x14ac:dyDescent="0.25">
      <c r="A11" s="187" t="s">
        <v>9</v>
      </c>
      <c r="B11" s="188">
        <v>3862739</v>
      </c>
      <c r="C11" s="188">
        <v>3484458</v>
      </c>
      <c r="D11" s="188">
        <v>50467555</v>
      </c>
      <c r="E11" s="188">
        <v>50182904</v>
      </c>
      <c r="F11" s="189">
        <v>-0.56402772038391902</v>
      </c>
    </row>
    <row r="12" spans="1:14" ht="15.6" customHeight="1" x14ac:dyDescent="0.25">
      <c r="A12" s="187" t="s">
        <v>6</v>
      </c>
      <c r="B12" s="188">
        <v>17688</v>
      </c>
      <c r="C12" s="188">
        <v>17489</v>
      </c>
      <c r="D12" s="188">
        <v>206366</v>
      </c>
      <c r="E12" s="188">
        <v>232381</v>
      </c>
      <c r="F12" s="189">
        <v>12.606243276508719</v>
      </c>
    </row>
    <row r="13" spans="1:14" ht="15.6" customHeight="1" x14ac:dyDescent="0.25">
      <c r="A13" s="187" t="s">
        <v>175</v>
      </c>
      <c r="B13" s="188">
        <v>26</v>
      </c>
      <c r="C13" s="188">
        <v>0</v>
      </c>
      <c r="D13" s="188">
        <v>34</v>
      </c>
      <c r="E13" s="188">
        <v>14</v>
      </c>
      <c r="F13" s="189">
        <v>-58.823529411764703</v>
      </c>
    </row>
    <row r="14" spans="1:14" ht="15.6" customHeight="1" x14ac:dyDescent="0.25">
      <c r="A14" s="187" t="s">
        <v>153</v>
      </c>
      <c r="B14" s="188">
        <v>1411487</v>
      </c>
      <c r="C14" s="188">
        <v>1301337</v>
      </c>
      <c r="D14" s="188">
        <v>15848043</v>
      </c>
      <c r="E14" s="188">
        <v>18612477</v>
      </c>
      <c r="F14" s="189">
        <v>17.443377709159421</v>
      </c>
    </row>
    <row r="15" spans="1:14" ht="15.6" customHeight="1" x14ac:dyDescent="0.25">
      <c r="A15" s="187" t="s">
        <v>150</v>
      </c>
      <c r="B15" s="188">
        <v>26768</v>
      </c>
      <c r="C15" s="188">
        <v>6850</v>
      </c>
      <c r="D15" s="188">
        <v>66477</v>
      </c>
      <c r="E15" s="188">
        <v>96071</v>
      </c>
      <c r="F15" s="189">
        <v>44.517652721994068</v>
      </c>
    </row>
    <row r="16" spans="1:14" ht="15.6" customHeight="1" x14ac:dyDescent="0.5">
      <c r="A16" s="187" t="s">
        <v>149</v>
      </c>
      <c r="B16" s="188">
        <v>276</v>
      </c>
      <c r="C16" s="188">
        <v>3724</v>
      </c>
      <c r="D16" s="188">
        <v>450</v>
      </c>
      <c r="E16" s="188">
        <v>7699</v>
      </c>
      <c r="F16" s="189">
        <v>1610.8888888888889</v>
      </c>
      <c r="G16" s="1"/>
    </row>
    <row r="17" spans="1:7" ht="15.6" customHeight="1" x14ac:dyDescent="0.35">
      <c r="A17" s="187" t="s">
        <v>155</v>
      </c>
      <c r="B17" s="188">
        <v>2323</v>
      </c>
      <c r="C17" s="188">
        <v>1321</v>
      </c>
      <c r="D17" s="188">
        <v>16257</v>
      </c>
      <c r="E17" s="188">
        <v>52704</v>
      </c>
      <c r="F17" s="189">
        <v>224.19265547148919</v>
      </c>
      <c r="G17" s="2"/>
    </row>
    <row r="18" spans="1:7" ht="15.6" customHeight="1" x14ac:dyDescent="0.25">
      <c r="A18" s="187" t="s">
        <v>152</v>
      </c>
      <c r="B18" s="188">
        <v>0</v>
      </c>
      <c r="C18" s="188">
        <v>0</v>
      </c>
      <c r="D18" s="188">
        <v>0</v>
      </c>
      <c r="E18" s="188">
        <v>0</v>
      </c>
      <c r="F18" s="189" t="s">
        <v>156</v>
      </c>
    </row>
    <row r="19" spans="1:7" ht="15.6" customHeight="1" x14ac:dyDescent="0.25">
      <c r="A19" s="187" t="s">
        <v>148</v>
      </c>
      <c r="B19" s="188">
        <v>133</v>
      </c>
      <c r="C19" s="188">
        <v>278</v>
      </c>
      <c r="D19" s="188">
        <v>1195</v>
      </c>
      <c r="E19" s="188">
        <v>3186</v>
      </c>
      <c r="F19" s="189">
        <v>166.61087866108781</v>
      </c>
    </row>
    <row r="20" spans="1:7" ht="15.6" customHeight="1" x14ac:dyDescent="0.25">
      <c r="A20" s="187" t="s">
        <v>147</v>
      </c>
      <c r="B20" s="188">
        <v>0</v>
      </c>
      <c r="C20" s="188">
        <v>3</v>
      </c>
      <c r="D20" s="188">
        <v>5427</v>
      </c>
      <c r="E20" s="188">
        <v>884</v>
      </c>
      <c r="F20" s="189">
        <v>-83.711074258337945</v>
      </c>
    </row>
    <row r="21" spans="1:7" ht="15.6" customHeight="1" x14ac:dyDescent="0.25">
      <c r="A21" s="187" t="s">
        <v>154</v>
      </c>
      <c r="B21" s="188">
        <v>15745</v>
      </c>
      <c r="C21" s="188">
        <v>9232</v>
      </c>
      <c r="D21" s="188">
        <v>70395</v>
      </c>
      <c r="E21" s="188">
        <v>177420</v>
      </c>
      <c r="F21" s="189">
        <v>152.03494566375451</v>
      </c>
    </row>
    <row r="22" spans="1:7" ht="15.6" customHeight="1" x14ac:dyDescent="0.25">
      <c r="A22" s="187" t="s">
        <v>151</v>
      </c>
      <c r="B22" s="188">
        <v>738794</v>
      </c>
      <c r="C22" s="188">
        <v>730466</v>
      </c>
      <c r="D22" s="188">
        <v>9101209</v>
      </c>
      <c r="E22" s="188">
        <v>10198902</v>
      </c>
      <c r="F22" s="189">
        <v>12.06095805513311</v>
      </c>
    </row>
    <row r="23" spans="1:7" ht="15.6" customHeight="1" x14ac:dyDescent="0.25">
      <c r="A23" s="187" t="s">
        <v>171</v>
      </c>
      <c r="B23" s="188">
        <v>3893</v>
      </c>
      <c r="C23" s="188">
        <v>267904</v>
      </c>
      <c r="D23" s="188">
        <v>24727</v>
      </c>
      <c r="E23" s="188">
        <v>2272593</v>
      </c>
      <c r="F23" s="189">
        <v>9090.7348242811495</v>
      </c>
    </row>
    <row r="24" spans="1:7" ht="15.6" customHeight="1" x14ac:dyDescent="0.25">
      <c r="A24" s="187" t="s">
        <v>146</v>
      </c>
      <c r="B24" s="188">
        <v>753</v>
      </c>
      <c r="C24" s="188">
        <v>0</v>
      </c>
      <c r="D24" s="188">
        <v>2753</v>
      </c>
      <c r="E24" s="188">
        <v>852</v>
      </c>
      <c r="F24" s="189">
        <v>-69.051943334544134</v>
      </c>
    </row>
    <row r="25" spans="1:7" ht="15.6" customHeight="1" x14ac:dyDescent="0.25">
      <c r="A25" s="187" t="s">
        <v>145</v>
      </c>
      <c r="B25" s="188">
        <v>0</v>
      </c>
      <c r="C25" s="188">
        <v>0</v>
      </c>
      <c r="D25" s="188">
        <v>0</v>
      </c>
      <c r="E25" s="188">
        <v>0</v>
      </c>
      <c r="F25" s="189" t="s">
        <v>156</v>
      </c>
    </row>
    <row r="26" spans="1:7" ht="15.6" customHeight="1" x14ac:dyDescent="0.25">
      <c r="A26" s="187" t="s">
        <v>157</v>
      </c>
      <c r="B26" s="188">
        <v>0</v>
      </c>
      <c r="C26" s="188">
        <v>0</v>
      </c>
      <c r="D26" s="188">
        <v>0</v>
      </c>
      <c r="E26" s="188">
        <v>0</v>
      </c>
      <c r="F26" s="189" t="s">
        <v>156</v>
      </c>
    </row>
    <row r="27" spans="1:7" ht="15.6" customHeight="1" x14ac:dyDescent="0.25">
      <c r="A27" s="187" t="s">
        <v>173</v>
      </c>
      <c r="B27" s="188">
        <v>0</v>
      </c>
      <c r="C27" s="188">
        <v>0</v>
      </c>
      <c r="D27" s="188">
        <v>0</v>
      </c>
      <c r="E27" s="188">
        <v>0</v>
      </c>
      <c r="F27" s="189" t="s">
        <v>156</v>
      </c>
    </row>
    <row r="28" spans="1:7" ht="15.6" customHeight="1" x14ac:dyDescent="0.25">
      <c r="A28" s="187" t="s">
        <v>177</v>
      </c>
      <c r="B28" s="188">
        <v>59753</v>
      </c>
      <c r="C28" s="188">
        <v>74341</v>
      </c>
      <c r="D28" s="188">
        <v>701789</v>
      </c>
      <c r="E28" s="188">
        <v>845691</v>
      </c>
      <c r="F28" s="189">
        <v>20.505023589711438</v>
      </c>
    </row>
    <row r="29" spans="1:7" ht="15.6" customHeight="1" x14ac:dyDescent="0.25">
      <c r="A29" s="187" t="s">
        <v>178</v>
      </c>
      <c r="B29" s="188">
        <v>11810</v>
      </c>
      <c r="C29" s="188">
        <v>16798</v>
      </c>
      <c r="D29" s="188">
        <v>32479</v>
      </c>
      <c r="E29" s="188">
        <v>324702</v>
      </c>
      <c r="F29" s="189">
        <v>899.72905569752766</v>
      </c>
    </row>
    <row r="30" spans="1:7" ht="15.6" customHeight="1" x14ac:dyDescent="0.25">
      <c r="A30" s="187" t="s">
        <v>179</v>
      </c>
      <c r="B30" s="188">
        <v>0</v>
      </c>
      <c r="C30" s="188">
        <v>0</v>
      </c>
      <c r="D30" s="188">
        <v>0</v>
      </c>
      <c r="E30" s="188">
        <v>0</v>
      </c>
      <c r="F30" s="189" t="s">
        <v>156</v>
      </c>
    </row>
    <row r="31" spans="1:7" ht="15.6" customHeight="1" x14ac:dyDescent="0.25">
      <c r="A31" s="187" t="s">
        <v>180</v>
      </c>
      <c r="B31" s="188">
        <v>639</v>
      </c>
      <c r="C31" s="188">
        <v>0</v>
      </c>
      <c r="D31" s="188">
        <v>5370</v>
      </c>
      <c r="E31" s="188">
        <v>1068</v>
      </c>
      <c r="F31" s="189">
        <v>-80.111731843575427</v>
      </c>
    </row>
    <row r="32" spans="1:7" ht="15.6" customHeight="1" x14ac:dyDescent="0.25">
      <c r="A32" s="187" t="s">
        <v>181</v>
      </c>
      <c r="B32" s="188">
        <v>2727149</v>
      </c>
      <c r="C32" s="188">
        <v>3043976</v>
      </c>
      <c r="D32" s="188">
        <v>29733399</v>
      </c>
      <c r="E32" s="188">
        <v>34005481</v>
      </c>
      <c r="F32" s="189">
        <v>14.36795705731457</v>
      </c>
    </row>
    <row r="33" spans="1:6" ht="15.6" customHeight="1" x14ac:dyDescent="0.25">
      <c r="A33" s="187" t="s">
        <v>182</v>
      </c>
      <c r="B33" s="188">
        <v>10562</v>
      </c>
      <c r="C33" s="188">
        <v>20095</v>
      </c>
      <c r="D33" s="188">
        <v>194202</v>
      </c>
      <c r="E33" s="188">
        <v>355999</v>
      </c>
      <c r="F33" s="189">
        <v>83.313766078619182</v>
      </c>
    </row>
    <row r="34" spans="1:6" ht="15.6" customHeight="1" x14ac:dyDescent="0.25">
      <c r="A34" s="187" t="s">
        <v>183</v>
      </c>
      <c r="B34" s="188">
        <v>0</v>
      </c>
      <c r="C34" s="188">
        <v>0</v>
      </c>
      <c r="D34" s="188">
        <v>547</v>
      </c>
      <c r="E34" s="188">
        <v>1792</v>
      </c>
      <c r="F34" s="189">
        <v>227.60511882998171</v>
      </c>
    </row>
    <row r="35" spans="1:6" ht="15.6" customHeight="1" x14ac:dyDescent="0.25">
      <c r="A35" s="155" t="s">
        <v>158</v>
      </c>
      <c r="B35" s="75">
        <f>SUM(B7:B34)</f>
        <v>8891200</v>
      </c>
      <c r="C35" s="76">
        <f>SUM(C7:C34)</f>
        <v>8986343</v>
      </c>
      <c r="D35" s="75">
        <f>SUM(D7:D34)</f>
        <v>106494537</v>
      </c>
      <c r="E35" s="77">
        <f>SUM(E7:E34)</f>
        <v>117398741</v>
      </c>
      <c r="F35" s="139">
        <f>E35*100/D35-100</f>
        <v>10.239214430313922</v>
      </c>
    </row>
    <row r="36" spans="1:6" ht="15.6" customHeight="1" x14ac:dyDescent="0.25">
      <c r="A36" s="72" t="s">
        <v>67</v>
      </c>
      <c r="B36" s="71"/>
      <c r="D36" s="71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45" priority="2">
      <formula>MOD(ROW(),2)=0</formula>
    </cfRule>
  </conditionalFormatting>
  <conditionalFormatting sqref="F7:F35">
    <cfRule type="expression" dxfId="4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5ADD0-8EE9-4137-945C-5265F7F2D0F3}">
  <sheetPr codeName="Hoja18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1" t="s">
        <v>69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8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0" t="s">
        <v>53</v>
      </c>
    </row>
    <row r="5" spans="1:14" ht="15.6" customHeight="1" x14ac:dyDescent="0.25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2"/>
      <c r="N5" s="73" t="s">
        <v>172</v>
      </c>
    </row>
    <row r="6" spans="1:14" ht="15.6" customHeight="1" x14ac:dyDescent="0.25">
      <c r="A6" s="210"/>
      <c r="B6" s="163">
        <v>2023</v>
      </c>
      <c r="C6" s="163">
        <v>2024</v>
      </c>
      <c r="D6" s="163">
        <v>2023</v>
      </c>
      <c r="E6" s="163">
        <v>2024</v>
      </c>
      <c r="F6" s="153" t="s">
        <v>7</v>
      </c>
      <c r="G6" s="6"/>
    </row>
    <row r="7" spans="1:14" ht="15.6" customHeight="1" x14ac:dyDescent="0.25">
      <c r="A7" s="187" t="s">
        <v>18</v>
      </c>
      <c r="B7" s="188">
        <v>0</v>
      </c>
      <c r="C7" s="188">
        <v>0</v>
      </c>
      <c r="D7" s="188">
        <v>0</v>
      </c>
      <c r="E7" s="188">
        <v>600</v>
      </c>
      <c r="F7" s="189" t="s">
        <v>156</v>
      </c>
      <c r="G7" s="36"/>
    </row>
    <row r="8" spans="1:14" ht="15.6" customHeight="1" x14ac:dyDescent="0.25">
      <c r="A8" s="187" t="s">
        <v>11</v>
      </c>
      <c r="B8" s="188">
        <v>4607</v>
      </c>
      <c r="C8" s="188">
        <v>6089</v>
      </c>
      <c r="D8" s="188">
        <v>21678</v>
      </c>
      <c r="E8" s="188">
        <v>39663</v>
      </c>
      <c r="F8" s="189">
        <v>82.964295599225011</v>
      </c>
      <c r="G8" s="6"/>
    </row>
    <row r="9" spans="1:14" ht="15.6" customHeight="1" x14ac:dyDescent="0.25">
      <c r="A9" s="187" t="s">
        <v>8</v>
      </c>
      <c r="B9" s="188">
        <v>81373</v>
      </c>
      <c r="C9" s="188">
        <v>91333</v>
      </c>
      <c r="D9" s="188">
        <v>779161</v>
      </c>
      <c r="E9" s="188">
        <v>879981</v>
      </c>
      <c r="F9" s="189">
        <v>12.93955934652787</v>
      </c>
      <c r="G9" s="6"/>
    </row>
    <row r="10" spans="1:14" ht="15.6" customHeight="1" x14ac:dyDescent="0.25">
      <c r="A10" s="187" t="s">
        <v>10</v>
      </c>
      <c r="B10" s="188">
        <v>0</v>
      </c>
      <c r="C10" s="188">
        <v>0</v>
      </c>
      <c r="D10" s="188">
        <v>0</v>
      </c>
      <c r="E10" s="188">
        <v>0</v>
      </c>
      <c r="F10" s="189" t="s">
        <v>156</v>
      </c>
    </row>
    <row r="11" spans="1:14" ht="15.6" customHeight="1" x14ac:dyDescent="0.25">
      <c r="A11" s="187" t="s">
        <v>9</v>
      </c>
      <c r="B11" s="188">
        <v>1037107</v>
      </c>
      <c r="C11" s="188">
        <v>1051320</v>
      </c>
      <c r="D11" s="188">
        <v>13513640</v>
      </c>
      <c r="E11" s="188">
        <v>11938762</v>
      </c>
      <c r="F11" s="189">
        <v>-11.65398811867121</v>
      </c>
    </row>
    <row r="12" spans="1:14" ht="15.6" customHeight="1" x14ac:dyDescent="0.25">
      <c r="A12" s="187" t="s">
        <v>6</v>
      </c>
      <c r="B12" s="188">
        <v>72353</v>
      </c>
      <c r="C12" s="188">
        <v>85897</v>
      </c>
      <c r="D12" s="188">
        <v>819926</v>
      </c>
      <c r="E12" s="188">
        <v>923773</v>
      </c>
      <c r="F12" s="189">
        <v>12.66541126882181</v>
      </c>
    </row>
    <row r="13" spans="1:14" ht="15.6" customHeight="1" x14ac:dyDescent="0.25">
      <c r="A13" s="187" t="s">
        <v>175</v>
      </c>
      <c r="B13" s="188">
        <v>920533</v>
      </c>
      <c r="C13" s="188">
        <v>1017251</v>
      </c>
      <c r="D13" s="188">
        <v>13990040</v>
      </c>
      <c r="E13" s="188">
        <v>14839026</v>
      </c>
      <c r="F13" s="189">
        <v>6.0685030207204553</v>
      </c>
    </row>
    <row r="14" spans="1:14" ht="15.6" customHeight="1" x14ac:dyDescent="0.25">
      <c r="A14" s="187" t="s">
        <v>153</v>
      </c>
      <c r="B14" s="188">
        <v>782022</v>
      </c>
      <c r="C14" s="188">
        <v>761895</v>
      </c>
      <c r="D14" s="188">
        <v>11569022</v>
      </c>
      <c r="E14" s="188">
        <v>11669681</v>
      </c>
      <c r="F14" s="189">
        <v>0.87007354640694246</v>
      </c>
    </row>
    <row r="15" spans="1:14" ht="15.6" customHeight="1" x14ac:dyDescent="0.25">
      <c r="A15" s="187" t="s">
        <v>150</v>
      </c>
      <c r="B15" s="188">
        <v>35119</v>
      </c>
      <c r="C15" s="188">
        <v>84313</v>
      </c>
      <c r="D15" s="188">
        <v>951482</v>
      </c>
      <c r="E15" s="188">
        <v>1216341</v>
      </c>
      <c r="F15" s="189">
        <v>27.836469843885641</v>
      </c>
    </row>
    <row r="16" spans="1:14" ht="15.6" customHeight="1" x14ac:dyDescent="0.5">
      <c r="A16" s="187" t="s">
        <v>149</v>
      </c>
      <c r="B16" s="188">
        <v>2911</v>
      </c>
      <c r="C16" s="188">
        <v>549</v>
      </c>
      <c r="D16" s="188">
        <v>30552</v>
      </c>
      <c r="E16" s="188">
        <v>4031</v>
      </c>
      <c r="F16" s="189">
        <v>-86.80610107357947</v>
      </c>
      <c r="G16" s="1"/>
    </row>
    <row r="17" spans="1:7" ht="15.6" customHeight="1" x14ac:dyDescent="0.35">
      <c r="A17" s="187" t="s">
        <v>155</v>
      </c>
      <c r="B17" s="188">
        <v>3674</v>
      </c>
      <c r="C17" s="188">
        <v>316</v>
      </c>
      <c r="D17" s="188">
        <v>130562</v>
      </c>
      <c r="E17" s="188">
        <v>17950</v>
      </c>
      <c r="F17" s="189">
        <v>-86.25174246718035</v>
      </c>
      <c r="G17" s="2"/>
    </row>
    <row r="18" spans="1:7" ht="15.6" customHeight="1" x14ac:dyDescent="0.25">
      <c r="A18" s="187" t="s">
        <v>152</v>
      </c>
      <c r="B18" s="188">
        <v>44382</v>
      </c>
      <c r="C18" s="188">
        <v>47757</v>
      </c>
      <c r="D18" s="188">
        <v>530727</v>
      </c>
      <c r="E18" s="188">
        <v>582739</v>
      </c>
      <c r="F18" s="189">
        <v>9.8001420692747843</v>
      </c>
    </row>
    <row r="19" spans="1:7" ht="15.6" customHeight="1" x14ac:dyDescent="0.25">
      <c r="A19" s="187" t="s">
        <v>148</v>
      </c>
      <c r="B19" s="188">
        <v>1288</v>
      </c>
      <c r="C19" s="188">
        <v>517</v>
      </c>
      <c r="D19" s="188">
        <v>19118</v>
      </c>
      <c r="E19" s="188">
        <v>21873</v>
      </c>
      <c r="F19" s="189">
        <v>14.41050319071033</v>
      </c>
    </row>
    <row r="20" spans="1:7" ht="15.6" customHeight="1" x14ac:dyDescent="0.25">
      <c r="A20" s="187" t="s">
        <v>147</v>
      </c>
      <c r="B20" s="188">
        <v>0</v>
      </c>
      <c r="C20" s="188">
        <v>0</v>
      </c>
      <c r="D20" s="188">
        <v>0</v>
      </c>
      <c r="E20" s="188">
        <v>27</v>
      </c>
      <c r="F20" s="189" t="s">
        <v>156</v>
      </c>
    </row>
    <row r="21" spans="1:7" ht="15.6" customHeight="1" x14ac:dyDescent="0.25">
      <c r="A21" s="187" t="s">
        <v>154</v>
      </c>
      <c r="B21" s="188">
        <v>63249</v>
      </c>
      <c r="C21" s="188">
        <v>50203</v>
      </c>
      <c r="D21" s="188">
        <v>650399</v>
      </c>
      <c r="E21" s="188">
        <v>586646</v>
      </c>
      <c r="F21" s="189">
        <v>-9.8021368421538142</v>
      </c>
    </row>
    <row r="22" spans="1:7" ht="15.6" customHeight="1" x14ac:dyDescent="0.25">
      <c r="A22" s="187" t="s">
        <v>151</v>
      </c>
      <c r="B22" s="188">
        <v>409219</v>
      </c>
      <c r="C22" s="188">
        <v>479320</v>
      </c>
      <c r="D22" s="188">
        <v>4844033</v>
      </c>
      <c r="E22" s="188">
        <v>5201878</v>
      </c>
      <c r="F22" s="189">
        <v>7.3873361308645116</v>
      </c>
    </row>
    <row r="23" spans="1:7" ht="15.6" customHeight="1" x14ac:dyDescent="0.25">
      <c r="A23" s="187" t="s">
        <v>171</v>
      </c>
      <c r="B23" s="188">
        <v>60538</v>
      </c>
      <c r="C23" s="188">
        <v>35470</v>
      </c>
      <c r="D23" s="188">
        <v>675275</v>
      </c>
      <c r="E23" s="188">
        <v>476987</v>
      </c>
      <c r="F23" s="189">
        <v>-29.364036873866191</v>
      </c>
    </row>
    <row r="24" spans="1:7" ht="15.6" customHeight="1" x14ac:dyDescent="0.25">
      <c r="A24" s="187" t="s">
        <v>146</v>
      </c>
      <c r="B24" s="188">
        <v>0</v>
      </c>
      <c r="C24" s="188">
        <v>0</v>
      </c>
      <c r="D24" s="188">
        <v>0</v>
      </c>
      <c r="E24" s="188">
        <v>0</v>
      </c>
      <c r="F24" s="189" t="s">
        <v>156</v>
      </c>
    </row>
    <row r="25" spans="1:7" ht="15.6" customHeight="1" x14ac:dyDescent="0.25">
      <c r="A25" s="187" t="s">
        <v>145</v>
      </c>
      <c r="B25" s="188">
        <v>36458</v>
      </c>
      <c r="C25" s="188">
        <v>35293</v>
      </c>
      <c r="D25" s="188">
        <v>452100</v>
      </c>
      <c r="E25" s="188">
        <v>453350</v>
      </c>
      <c r="F25" s="189">
        <v>0.27648750276487988</v>
      </c>
    </row>
    <row r="26" spans="1:7" ht="15.6" customHeight="1" x14ac:dyDescent="0.25">
      <c r="A26" s="187" t="s">
        <v>157</v>
      </c>
      <c r="B26" s="188">
        <v>41537</v>
      </c>
      <c r="C26" s="188">
        <v>47383</v>
      </c>
      <c r="D26" s="188">
        <v>476419</v>
      </c>
      <c r="E26" s="188">
        <v>492206</v>
      </c>
      <c r="F26" s="189">
        <v>3.3136797650807348</v>
      </c>
    </row>
    <row r="27" spans="1:7" ht="15.6" customHeight="1" x14ac:dyDescent="0.25">
      <c r="A27" s="187" t="s">
        <v>173</v>
      </c>
      <c r="B27" s="188">
        <v>59239</v>
      </c>
      <c r="C27" s="188">
        <v>42467</v>
      </c>
      <c r="D27" s="188">
        <v>655588</v>
      </c>
      <c r="E27" s="188">
        <v>577010</v>
      </c>
      <c r="F27" s="189">
        <v>-11.985881376718311</v>
      </c>
    </row>
    <row r="28" spans="1:7" ht="15.6" customHeight="1" x14ac:dyDescent="0.25">
      <c r="A28" s="187" t="s">
        <v>177</v>
      </c>
      <c r="B28" s="188">
        <v>348779</v>
      </c>
      <c r="C28" s="188">
        <v>382721</v>
      </c>
      <c r="D28" s="188">
        <v>4338537</v>
      </c>
      <c r="E28" s="188">
        <v>4621559</v>
      </c>
      <c r="F28" s="189">
        <v>6.5234432713147328</v>
      </c>
    </row>
    <row r="29" spans="1:7" ht="15.6" customHeight="1" x14ac:dyDescent="0.25">
      <c r="A29" s="187" t="s">
        <v>178</v>
      </c>
      <c r="B29" s="188">
        <v>201801</v>
      </c>
      <c r="C29" s="188">
        <v>156998</v>
      </c>
      <c r="D29" s="188">
        <v>2364414</v>
      </c>
      <c r="E29" s="188">
        <v>2308143</v>
      </c>
      <c r="F29" s="189">
        <v>-2.3799131624157179</v>
      </c>
    </row>
    <row r="30" spans="1:7" ht="15.6" customHeight="1" x14ac:dyDescent="0.25">
      <c r="A30" s="187" t="s">
        <v>179</v>
      </c>
      <c r="B30" s="188">
        <v>13582</v>
      </c>
      <c r="C30" s="188">
        <v>16814</v>
      </c>
      <c r="D30" s="188">
        <v>175137</v>
      </c>
      <c r="E30" s="188">
        <v>171965</v>
      </c>
      <c r="F30" s="189">
        <v>-1.811153554074806</v>
      </c>
    </row>
    <row r="31" spans="1:7" ht="15.6" customHeight="1" x14ac:dyDescent="0.25">
      <c r="A31" s="187" t="s">
        <v>180</v>
      </c>
      <c r="B31" s="188">
        <v>30227</v>
      </c>
      <c r="C31" s="188">
        <v>24073</v>
      </c>
      <c r="D31" s="188">
        <v>333995</v>
      </c>
      <c r="E31" s="188">
        <v>327818</v>
      </c>
      <c r="F31" s="189">
        <v>-1.8494288836659221</v>
      </c>
    </row>
    <row r="32" spans="1:7" ht="15.6" customHeight="1" x14ac:dyDescent="0.25">
      <c r="A32" s="187" t="s">
        <v>181</v>
      </c>
      <c r="B32" s="188">
        <v>922984</v>
      </c>
      <c r="C32" s="188">
        <v>982064</v>
      </c>
      <c r="D32" s="188">
        <v>13284933</v>
      </c>
      <c r="E32" s="188">
        <v>13730130</v>
      </c>
      <c r="F32" s="189">
        <v>3.351142230073719</v>
      </c>
    </row>
    <row r="33" spans="1:6" ht="15.6" customHeight="1" x14ac:dyDescent="0.25">
      <c r="A33" s="187" t="s">
        <v>182</v>
      </c>
      <c r="B33" s="188">
        <v>107964</v>
      </c>
      <c r="C33" s="188">
        <v>126013</v>
      </c>
      <c r="D33" s="188">
        <v>1299935</v>
      </c>
      <c r="E33" s="188">
        <v>1598971</v>
      </c>
      <c r="F33" s="189">
        <v>23.00391942674057</v>
      </c>
    </row>
    <row r="34" spans="1:6" ht="15.6" customHeight="1" x14ac:dyDescent="0.25">
      <c r="A34" s="187" t="s">
        <v>183</v>
      </c>
      <c r="B34" s="188">
        <v>0</v>
      </c>
      <c r="C34" s="188">
        <v>0</v>
      </c>
      <c r="D34" s="188">
        <v>0</v>
      </c>
      <c r="E34" s="188">
        <v>0</v>
      </c>
      <c r="F34" s="189" t="s">
        <v>156</v>
      </c>
    </row>
    <row r="35" spans="1:6" ht="15.6" customHeight="1" x14ac:dyDescent="0.25">
      <c r="A35" s="155" t="s">
        <v>158</v>
      </c>
      <c r="B35" s="75">
        <f>SUM(B7:B34)</f>
        <v>5280946</v>
      </c>
      <c r="C35" s="76">
        <f>SUM(C7:C34)</f>
        <v>5526056</v>
      </c>
      <c r="D35" s="75">
        <f>SUM(D7:D34)</f>
        <v>71906673</v>
      </c>
      <c r="E35" s="77">
        <f>SUM(E7:E34)</f>
        <v>72681110</v>
      </c>
      <c r="F35" s="139">
        <f>E35*100/D35-100</f>
        <v>1.0770029646622703</v>
      </c>
    </row>
    <row r="36" spans="1:6" ht="15.6" customHeight="1" x14ac:dyDescent="0.25">
      <c r="A36" s="72" t="s">
        <v>54</v>
      </c>
      <c r="B36" s="71"/>
      <c r="D36" s="71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43" priority="2">
      <formula>MOD(ROW(),2)=0</formula>
    </cfRule>
  </conditionalFormatting>
  <conditionalFormatting sqref="F7:F35">
    <cfRule type="expression" dxfId="4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9625F-CB08-4E98-822E-CB12C588261B}">
  <sheetPr codeName="Hoja19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1" t="s">
        <v>72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8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0" t="s">
        <v>70</v>
      </c>
    </row>
    <row r="5" spans="1:14" ht="15.6" customHeight="1" x14ac:dyDescent="0.25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2"/>
      <c r="N5" s="73" t="s">
        <v>172</v>
      </c>
    </row>
    <row r="6" spans="1:14" ht="15.6" customHeight="1" x14ac:dyDescent="0.25">
      <c r="A6" s="210"/>
      <c r="B6" s="163">
        <v>2023</v>
      </c>
      <c r="C6" s="163">
        <v>2024</v>
      </c>
      <c r="D6" s="163">
        <v>2023</v>
      </c>
      <c r="E6" s="163">
        <v>2024</v>
      </c>
      <c r="F6" s="153" t="s">
        <v>7</v>
      </c>
      <c r="G6" s="6"/>
    </row>
    <row r="7" spans="1:14" ht="15.6" customHeight="1" x14ac:dyDescent="0.25">
      <c r="A7" s="187" t="s">
        <v>18</v>
      </c>
      <c r="B7" s="188">
        <v>0</v>
      </c>
      <c r="C7" s="188">
        <v>0</v>
      </c>
      <c r="D7" s="188">
        <v>0</v>
      </c>
      <c r="E7" s="188">
        <v>0</v>
      </c>
      <c r="F7" s="189" t="s">
        <v>156</v>
      </c>
      <c r="G7" s="36"/>
    </row>
    <row r="8" spans="1:14" ht="15.6" customHeight="1" x14ac:dyDescent="0.25">
      <c r="A8" s="187" t="s">
        <v>11</v>
      </c>
      <c r="B8" s="188">
        <v>172</v>
      </c>
      <c r="C8" s="188">
        <v>32</v>
      </c>
      <c r="D8" s="188">
        <v>817</v>
      </c>
      <c r="E8" s="188">
        <v>419</v>
      </c>
      <c r="F8" s="189">
        <v>-48.71481028151775</v>
      </c>
      <c r="G8" s="6"/>
    </row>
    <row r="9" spans="1:14" ht="15.6" customHeight="1" x14ac:dyDescent="0.25">
      <c r="A9" s="187" t="s">
        <v>8</v>
      </c>
      <c r="B9" s="188">
        <v>3903</v>
      </c>
      <c r="C9" s="188">
        <v>4572</v>
      </c>
      <c r="D9" s="188">
        <v>40228</v>
      </c>
      <c r="E9" s="188">
        <v>47257</v>
      </c>
      <c r="F9" s="189">
        <v>17.472904444665399</v>
      </c>
      <c r="G9" s="6"/>
    </row>
    <row r="10" spans="1:14" ht="15.6" customHeight="1" x14ac:dyDescent="0.25">
      <c r="A10" s="187" t="s">
        <v>10</v>
      </c>
      <c r="B10" s="188">
        <v>0</v>
      </c>
      <c r="C10" s="188">
        <v>0</v>
      </c>
      <c r="D10" s="188">
        <v>0</v>
      </c>
      <c r="E10" s="188">
        <v>0</v>
      </c>
      <c r="F10" s="189" t="s">
        <v>156</v>
      </c>
    </row>
    <row r="11" spans="1:14" ht="15.6" customHeight="1" x14ac:dyDescent="0.25">
      <c r="A11" s="187" t="s">
        <v>9</v>
      </c>
      <c r="B11" s="188">
        <v>38888</v>
      </c>
      <c r="C11" s="188">
        <v>43620</v>
      </c>
      <c r="D11" s="188">
        <v>459726</v>
      </c>
      <c r="E11" s="188">
        <v>507176</v>
      </c>
      <c r="F11" s="189">
        <v>10.32136533500389</v>
      </c>
    </row>
    <row r="12" spans="1:14" ht="15.6" customHeight="1" x14ac:dyDescent="0.25">
      <c r="A12" s="187" t="s">
        <v>6</v>
      </c>
      <c r="B12" s="188">
        <v>2234</v>
      </c>
      <c r="C12" s="188">
        <v>2898</v>
      </c>
      <c r="D12" s="188">
        <v>25775</v>
      </c>
      <c r="E12" s="188">
        <v>30986</v>
      </c>
      <c r="F12" s="189">
        <v>20.217264791464601</v>
      </c>
    </row>
    <row r="13" spans="1:14" ht="15.6" customHeight="1" x14ac:dyDescent="0.25">
      <c r="A13" s="187" t="s">
        <v>175</v>
      </c>
      <c r="B13" s="188">
        <v>42672</v>
      </c>
      <c r="C13" s="188">
        <v>45908</v>
      </c>
      <c r="D13" s="188">
        <v>660713</v>
      </c>
      <c r="E13" s="188">
        <v>687146</v>
      </c>
      <c r="F13" s="189">
        <v>4.0006780553735126</v>
      </c>
    </row>
    <row r="14" spans="1:14" ht="15.6" customHeight="1" x14ac:dyDescent="0.25">
      <c r="A14" s="187" t="s">
        <v>153</v>
      </c>
      <c r="B14" s="188">
        <v>26910</v>
      </c>
      <c r="C14" s="188">
        <v>26920</v>
      </c>
      <c r="D14" s="188">
        <v>413348</v>
      </c>
      <c r="E14" s="188">
        <v>426439</v>
      </c>
      <c r="F14" s="189">
        <v>3.1670650396276301</v>
      </c>
    </row>
    <row r="15" spans="1:14" ht="15.6" customHeight="1" x14ac:dyDescent="0.25">
      <c r="A15" s="187" t="s">
        <v>150</v>
      </c>
      <c r="B15" s="188">
        <v>1301</v>
      </c>
      <c r="C15" s="188">
        <v>3294</v>
      </c>
      <c r="D15" s="188">
        <v>37464</v>
      </c>
      <c r="E15" s="188">
        <v>45620</v>
      </c>
      <c r="F15" s="189">
        <v>21.770232756779851</v>
      </c>
    </row>
    <row r="16" spans="1:14" ht="15.6" customHeight="1" x14ac:dyDescent="0.5">
      <c r="A16" s="187" t="s">
        <v>149</v>
      </c>
      <c r="B16" s="188">
        <v>0</v>
      </c>
      <c r="C16" s="188">
        <v>0</v>
      </c>
      <c r="D16" s="188">
        <v>0</v>
      </c>
      <c r="E16" s="188">
        <v>0</v>
      </c>
      <c r="F16" s="189" t="s">
        <v>156</v>
      </c>
      <c r="G16" s="1"/>
    </row>
    <row r="17" spans="1:7" ht="15.6" customHeight="1" x14ac:dyDescent="0.35">
      <c r="A17" s="187" t="s">
        <v>155</v>
      </c>
      <c r="B17" s="188">
        <v>0</v>
      </c>
      <c r="C17" s="188">
        <v>0</v>
      </c>
      <c r="D17" s="188">
        <v>43</v>
      </c>
      <c r="E17" s="188">
        <v>0</v>
      </c>
      <c r="F17" s="189">
        <v>-100</v>
      </c>
      <c r="G17" s="2"/>
    </row>
    <row r="18" spans="1:7" ht="15.6" customHeight="1" x14ac:dyDescent="0.25">
      <c r="A18" s="187" t="s">
        <v>152</v>
      </c>
      <c r="B18" s="188">
        <v>2593</v>
      </c>
      <c r="C18" s="188">
        <v>2744</v>
      </c>
      <c r="D18" s="188">
        <v>31809</v>
      </c>
      <c r="E18" s="188">
        <v>34176</v>
      </c>
      <c r="F18" s="189">
        <v>7.4412902008865416</v>
      </c>
    </row>
    <row r="19" spans="1:7" ht="15.6" customHeight="1" x14ac:dyDescent="0.25">
      <c r="A19" s="187" t="s">
        <v>148</v>
      </c>
      <c r="B19" s="188">
        <v>9</v>
      </c>
      <c r="C19" s="188">
        <v>7</v>
      </c>
      <c r="D19" s="188">
        <v>40</v>
      </c>
      <c r="E19" s="188">
        <v>58</v>
      </c>
      <c r="F19" s="189">
        <v>45</v>
      </c>
    </row>
    <row r="20" spans="1:7" ht="15.6" customHeight="1" x14ac:dyDescent="0.25">
      <c r="A20" s="187" t="s">
        <v>147</v>
      </c>
      <c r="B20" s="188">
        <v>0</v>
      </c>
      <c r="C20" s="188">
        <v>0</v>
      </c>
      <c r="D20" s="188">
        <v>0</v>
      </c>
      <c r="E20" s="188">
        <v>0</v>
      </c>
      <c r="F20" s="189" t="s">
        <v>156</v>
      </c>
    </row>
    <row r="21" spans="1:7" ht="15.6" customHeight="1" x14ac:dyDescent="0.25">
      <c r="A21" s="187" t="s">
        <v>154</v>
      </c>
      <c r="B21" s="188">
        <v>3345</v>
      </c>
      <c r="C21" s="188">
        <v>2532</v>
      </c>
      <c r="D21" s="188">
        <v>34078</v>
      </c>
      <c r="E21" s="188">
        <v>30613</v>
      </c>
      <c r="F21" s="189">
        <v>-10.16785022595222</v>
      </c>
    </row>
    <row r="22" spans="1:7" ht="15.6" customHeight="1" x14ac:dyDescent="0.25">
      <c r="A22" s="187" t="s">
        <v>151</v>
      </c>
      <c r="B22" s="188">
        <v>27321</v>
      </c>
      <c r="C22" s="188">
        <v>28980</v>
      </c>
      <c r="D22" s="188">
        <v>335913</v>
      </c>
      <c r="E22" s="188">
        <v>337735</v>
      </c>
      <c r="F22" s="189">
        <v>0.54240234822707123</v>
      </c>
    </row>
    <row r="23" spans="1:7" ht="15.6" customHeight="1" x14ac:dyDescent="0.25">
      <c r="A23" s="187" t="s">
        <v>171</v>
      </c>
      <c r="B23" s="188">
        <v>2973</v>
      </c>
      <c r="C23" s="188">
        <v>1781</v>
      </c>
      <c r="D23" s="188">
        <v>37323</v>
      </c>
      <c r="E23" s="188">
        <v>24283</v>
      </c>
      <c r="F23" s="189">
        <v>-34.938241834793558</v>
      </c>
    </row>
    <row r="24" spans="1:7" ht="15.6" customHeight="1" x14ac:dyDescent="0.25">
      <c r="A24" s="187" t="s">
        <v>146</v>
      </c>
      <c r="B24" s="188">
        <v>0</v>
      </c>
      <c r="C24" s="188">
        <v>0</v>
      </c>
      <c r="D24" s="188">
        <v>0</v>
      </c>
      <c r="E24" s="188">
        <v>0</v>
      </c>
      <c r="F24" s="189" t="s">
        <v>156</v>
      </c>
    </row>
    <row r="25" spans="1:7" ht="15.6" customHeight="1" x14ac:dyDescent="0.25">
      <c r="A25" s="187" t="s">
        <v>145</v>
      </c>
      <c r="B25" s="188">
        <v>2354</v>
      </c>
      <c r="C25" s="188">
        <v>2274</v>
      </c>
      <c r="D25" s="188">
        <v>29789</v>
      </c>
      <c r="E25" s="188">
        <v>29922</v>
      </c>
      <c r="F25" s="189">
        <v>0.44647353049784039</v>
      </c>
    </row>
    <row r="26" spans="1:7" ht="15.6" customHeight="1" x14ac:dyDescent="0.25">
      <c r="A26" s="187" t="s">
        <v>157</v>
      </c>
      <c r="B26" s="188">
        <v>1679</v>
      </c>
      <c r="C26" s="188">
        <v>1825</v>
      </c>
      <c r="D26" s="188">
        <v>18678</v>
      </c>
      <c r="E26" s="188">
        <v>20089</v>
      </c>
      <c r="F26" s="189">
        <v>7.5543420066388203</v>
      </c>
    </row>
    <row r="27" spans="1:7" ht="15.6" customHeight="1" x14ac:dyDescent="0.25">
      <c r="A27" s="187" t="s">
        <v>173</v>
      </c>
      <c r="B27" s="188">
        <v>326</v>
      </c>
      <c r="C27" s="188">
        <v>198</v>
      </c>
      <c r="D27" s="188">
        <v>3221</v>
      </c>
      <c r="E27" s="188">
        <v>3154</v>
      </c>
      <c r="F27" s="189">
        <v>-2.0800993480285679</v>
      </c>
    </row>
    <row r="28" spans="1:7" ht="15.6" customHeight="1" x14ac:dyDescent="0.25">
      <c r="A28" s="187" t="s">
        <v>177</v>
      </c>
      <c r="B28" s="188">
        <v>24193</v>
      </c>
      <c r="C28" s="188">
        <v>24506</v>
      </c>
      <c r="D28" s="188">
        <v>310267</v>
      </c>
      <c r="E28" s="188">
        <v>306790</v>
      </c>
      <c r="F28" s="189">
        <v>-1.12064770020659</v>
      </c>
    </row>
    <row r="29" spans="1:7" ht="15.6" customHeight="1" x14ac:dyDescent="0.25">
      <c r="A29" s="187" t="s">
        <v>178</v>
      </c>
      <c r="B29" s="188">
        <v>4709</v>
      </c>
      <c r="C29" s="188">
        <v>3236</v>
      </c>
      <c r="D29" s="188">
        <v>57313</v>
      </c>
      <c r="E29" s="188">
        <v>53842</v>
      </c>
      <c r="F29" s="189">
        <v>-6.0562176120600943</v>
      </c>
    </row>
    <row r="30" spans="1:7" ht="15.6" customHeight="1" x14ac:dyDescent="0.25">
      <c r="A30" s="187" t="s">
        <v>179</v>
      </c>
      <c r="B30" s="188">
        <v>681</v>
      </c>
      <c r="C30" s="188">
        <v>867</v>
      </c>
      <c r="D30" s="188">
        <v>8837</v>
      </c>
      <c r="E30" s="188">
        <v>9163</v>
      </c>
      <c r="F30" s="189">
        <v>3.6890347402964778</v>
      </c>
    </row>
    <row r="31" spans="1:7" ht="15.6" customHeight="1" x14ac:dyDescent="0.25">
      <c r="A31" s="187" t="s">
        <v>180</v>
      </c>
      <c r="B31" s="188">
        <v>0</v>
      </c>
      <c r="C31" s="188">
        <v>0</v>
      </c>
      <c r="D31" s="188">
        <v>152</v>
      </c>
      <c r="E31" s="188">
        <v>0</v>
      </c>
      <c r="F31" s="189">
        <v>-100</v>
      </c>
    </row>
    <row r="32" spans="1:7" ht="15.6" customHeight="1" x14ac:dyDescent="0.25">
      <c r="A32" s="187" t="s">
        <v>181</v>
      </c>
      <c r="B32" s="188">
        <v>32923</v>
      </c>
      <c r="C32" s="188">
        <v>34771</v>
      </c>
      <c r="D32" s="188">
        <v>479770</v>
      </c>
      <c r="E32" s="188">
        <v>501152</v>
      </c>
      <c r="F32" s="189">
        <v>4.4567188444463</v>
      </c>
    </row>
    <row r="33" spans="1:6" ht="15.6" customHeight="1" x14ac:dyDescent="0.25">
      <c r="A33" s="187" t="s">
        <v>182</v>
      </c>
      <c r="B33" s="188">
        <v>865</v>
      </c>
      <c r="C33" s="188">
        <v>1133</v>
      </c>
      <c r="D33" s="188">
        <v>11496</v>
      </c>
      <c r="E33" s="188">
        <v>23101</v>
      </c>
      <c r="F33" s="189">
        <v>100.9481558803062</v>
      </c>
    </row>
    <row r="34" spans="1:6" ht="15.6" customHeight="1" x14ac:dyDescent="0.25">
      <c r="A34" s="187" t="s">
        <v>183</v>
      </c>
      <c r="B34" s="188">
        <v>0</v>
      </c>
      <c r="C34" s="188">
        <v>0</v>
      </c>
      <c r="D34" s="188">
        <v>0</v>
      </c>
      <c r="E34" s="188">
        <v>0</v>
      </c>
      <c r="F34" s="189" t="s">
        <v>156</v>
      </c>
    </row>
    <row r="35" spans="1:6" ht="15.6" customHeight="1" x14ac:dyDescent="0.25">
      <c r="A35" s="155" t="s">
        <v>158</v>
      </c>
      <c r="B35" s="75">
        <f>SUM(B7:B34)</f>
        <v>220051</v>
      </c>
      <c r="C35" s="76">
        <f>SUM(C7:C34)</f>
        <v>232098</v>
      </c>
      <c r="D35" s="177">
        <f>SUM(D7:D34)</f>
        <v>2996800</v>
      </c>
      <c r="E35" s="177">
        <f>SUM(E7:E34)</f>
        <v>3119121</v>
      </c>
      <c r="F35" s="139">
        <f>E35*100/D35-100</f>
        <v>4.0817205018686593</v>
      </c>
    </row>
    <row r="36" spans="1:6" ht="15.6" customHeight="1" x14ac:dyDescent="0.25">
      <c r="A36" s="72" t="s">
        <v>71</v>
      </c>
      <c r="B36" s="71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41" priority="2">
      <formula>MOD(ROW(),2)=0</formula>
    </cfRule>
  </conditionalFormatting>
  <conditionalFormatting sqref="F7:F35">
    <cfRule type="expression" dxfId="4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D3C1F-D362-44E2-90AB-C44F9692946C}">
  <sheetPr codeName="Hoja20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1" t="s">
        <v>73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8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0" t="s">
        <v>74</v>
      </c>
    </row>
    <row r="5" spans="1:14" ht="15.6" customHeight="1" x14ac:dyDescent="0.25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2"/>
      <c r="N5" s="73" t="s">
        <v>172</v>
      </c>
    </row>
    <row r="6" spans="1:14" ht="15.6" customHeight="1" x14ac:dyDescent="0.25">
      <c r="A6" s="210"/>
      <c r="B6" s="163">
        <v>2023</v>
      </c>
      <c r="C6" s="163">
        <v>2024</v>
      </c>
      <c r="D6" s="163">
        <v>2023</v>
      </c>
      <c r="E6" s="163">
        <v>2024</v>
      </c>
      <c r="F6" s="153" t="s">
        <v>7</v>
      </c>
      <c r="G6" s="6"/>
    </row>
    <row r="7" spans="1:14" ht="15.6" customHeight="1" x14ac:dyDescent="0.25">
      <c r="A7" s="187" t="s">
        <v>18</v>
      </c>
      <c r="B7" s="188">
        <v>0</v>
      </c>
      <c r="C7" s="188">
        <v>0</v>
      </c>
      <c r="D7" s="188">
        <v>14</v>
      </c>
      <c r="E7" s="188">
        <v>34</v>
      </c>
      <c r="F7" s="189">
        <v>142.85714285714289</v>
      </c>
      <c r="G7" s="36"/>
    </row>
    <row r="8" spans="1:14" ht="15.6" customHeight="1" x14ac:dyDescent="0.25">
      <c r="A8" s="187" t="s">
        <v>11</v>
      </c>
      <c r="B8" s="188">
        <v>13333.5</v>
      </c>
      <c r="C8" s="188">
        <v>13784.25</v>
      </c>
      <c r="D8" s="188">
        <v>171729</v>
      </c>
      <c r="E8" s="188">
        <v>180820.25</v>
      </c>
      <c r="F8" s="189">
        <v>5.2939515166337694</v>
      </c>
      <c r="G8" s="6"/>
    </row>
    <row r="9" spans="1:14" ht="15.6" customHeight="1" x14ac:dyDescent="0.25">
      <c r="A9" s="187" t="s">
        <v>8</v>
      </c>
      <c r="B9" s="188">
        <v>1393.75</v>
      </c>
      <c r="C9" s="188">
        <v>2035</v>
      </c>
      <c r="D9" s="188">
        <v>16773.75</v>
      </c>
      <c r="E9" s="188">
        <v>16888</v>
      </c>
      <c r="F9" s="189">
        <v>0.68112377971533533</v>
      </c>
      <c r="G9" s="6"/>
    </row>
    <row r="10" spans="1:14" ht="15.6" customHeight="1" x14ac:dyDescent="0.25">
      <c r="A10" s="187" t="s">
        <v>10</v>
      </c>
      <c r="B10" s="188">
        <v>0</v>
      </c>
      <c r="C10" s="188">
        <v>0</v>
      </c>
      <c r="D10" s="188">
        <v>0</v>
      </c>
      <c r="E10" s="188">
        <v>0</v>
      </c>
      <c r="F10" s="189" t="s">
        <v>156</v>
      </c>
    </row>
    <row r="11" spans="1:14" ht="15.6" customHeight="1" x14ac:dyDescent="0.25">
      <c r="A11" s="187" t="s">
        <v>9</v>
      </c>
      <c r="B11" s="188">
        <v>350545</v>
      </c>
      <c r="C11" s="188">
        <v>326917</v>
      </c>
      <c r="D11" s="188">
        <v>4733526</v>
      </c>
      <c r="E11" s="188">
        <v>4706145</v>
      </c>
      <c r="F11" s="189">
        <v>-0.57844828569653828</v>
      </c>
    </row>
    <row r="12" spans="1:14" ht="15.6" customHeight="1" x14ac:dyDescent="0.25">
      <c r="A12" s="187" t="s">
        <v>6</v>
      </c>
      <c r="B12" s="188">
        <v>18933.75</v>
      </c>
      <c r="C12" s="188">
        <v>18874</v>
      </c>
      <c r="D12" s="188">
        <v>199870</v>
      </c>
      <c r="E12" s="188">
        <v>221760.25</v>
      </c>
      <c r="F12" s="189">
        <v>10.95224395857308</v>
      </c>
    </row>
    <row r="13" spans="1:14" ht="15.6" customHeight="1" x14ac:dyDescent="0.25">
      <c r="A13" s="187" t="s">
        <v>175</v>
      </c>
      <c r="B13" s="188">
        <v>5679</v>
      </c>
      <c r="C13" s="188">
        <v>5439</v>
      </c>
      <c r="D13" s="188">
        <v>91469</v>
      </c>
      <c r="E13" s="188">
        <v>84427</v>
      </c>
      <c r="F13" s="189">
        <v>-7.698783194306273</v>
      </c>
    </row>
    <row r="14" spans="1:14" ht="15.6" customHeight="1" x14ac:dyDescent="0.25">
      <c r="A14" s="187" t="s">
        <v>153</v>
      </c>
      <c r="B14" s="188">
        <v>279753.5</v>
      </c>
      <c r="C14" s="188">
        <v>296081</v>
      </c>
      <c r="D14" s="188">
        <v>3280084.25</v>
      </c>
      <c r="E14" s="188">
        <v>3885735.75</v>
      </c>
      <c r="F14" s="189">
        <v>18.4645104771318</v>
      </c>
    </row>
    <row r="15" spans="1:14" ht="15.6" customHeight="1" x14ac:dyDescent="0.25">
      <c r="A15" s="187" t="s">
        <v>150</v>
      </c>
      <c r="B15" s="188">
        <v>38954</v>
      </c>
      <c r="C15" s="188">
        <v>38018.5</v>
      </c>
      <c r="D15" s="188">
        <v>492335.5</v>
      </c>
      <c r="E15" s="188">
        <v>458925.75</v>
      </c>
      <c r="F15" s="189">
        <v>-6.7859721673533642</v>
      </c>
    </row>
    <row r="16" spans="1:14" ht="15.6" customHeight="1" x14ac:dyDescent="0.5">
      <c r="A16" s="187" t="s">
        <v>149</v>
      </c>
      <c r="B16" s="188">
        <v>4966</v>
      </c>
      <c r="C16" s="188">
        <v>3614</v>
      </c>
      <c r="D16" s="188">
        <v>50688.5</v>
      </c>
      <c r="E16" s="188">
        <v>53274.5</v>
      </c>
      <c r="F16" s="189">
        <v>5.1017489174073063</v>
      </c>
      <c r="G16" s="1"/>
    </row>
    <row r="17" spans="1:7" ht="15.6" customHeight="1" x14ac:dyDescent="0.35">
      <c r="A17" s="187" t="s">
        <v>155</v>
      </c>
      <c r="B17" s="188">
        <v>3621</v>
      </c>
      <c r="C17" s="188">
        <v>9082.5</v>
      </c>
      <c r="D17" s="188">
        <v>71890.25</v>
      </c>
      <c r="E17" s="188">
        <v>87278</v>
      </c>
      <c r="F17" s="189">
        <v>21.404502001314501</v>
      </c>
      <c r="G17" s="2"/>
    </row>
    <row r="18" spans="1:7" ht="15.6" customHeight="1" x14ac:dyDescent="0.25">
      <c r="A18" s="187" t="s">
        <v>152</v>
      </c>
      <c r="B18" s="188">
        <v>448</v>
      </c>
      <c r="C18" s="188">
        <v>428</v>
      </c>
      <c r="D18" s="188">
        <v>5356.25</v>
      </c>
      <c r="E18" s="188">
        <v>5173.5</v>
      </c>
      <c r="F18" s="189">
        <v>-3.4119019836639382</v>
      </c>
    </row>
    <row r="19" spans="1:7" ht="15.6" customHeight="1" x14ac:dyDescent="0.25">
      <c r="A19" s="187" t="s">
        <v>148</v>
      </c>
      <c r="B19" s="188">
        <v>799.5</v>
      </c>
      <c r="C19" s="188">
        <v>1087.75</v>
      </c>
      <c r="D19" s="188">
        <v>25487.25</v>
      </c>
      <c r="E19" s="188">
        <v>14210.25</v>
      </c>
      <c r="F19" s="189">
        <v>-44.245652237883647</v>
      </c>
    </row>
    <row r="20" spans="1:7" ht="15.6" customHeight="1" x14ac:dyDescent="0.25">
      <c r="A20" s="187" t="s">
        <v>147</v>
      </c>
      <c r="B20" s="188">
        <v>5844</v>
      </c>
      <c r="C20" s="188">
        <v>3751</v>
      </c>
      <c r="D20" s="188">
        <v>64667</v>
      </c>
      <c r="E20" s="188">
        <v>70160</v>
      </c>
      <c r="F20" s="189">
        <v>8.4942861119272521</v>
      </c>
    </row>
    <row r="21" spans="1:7" ht="15.6" customHeight="1" x14ac:dyDescent="0.25">
      <c r="A21" s="187" t="s">
        <v>154</v>
      </c>
      <c r="B21" s="188">
        <v>9728.75</v>
      </c>
      <c r="C21" s="188">
        <v>8234.75</v>
      </c>
      <c r="D21" s="188">
        <v>88801.75</v>
      </c>
      <c r="E21" s="188">
        <v>107166</v>
      </c>
      <c r="F21" s="189">
        <v>20.68005416559922</v>
      </c>
    </row>
    <row r="22" spans="1:7" ht="15.6" customHeight="1" x14ac:dyDescent="0.25">
      <c r="A22" s="187" t="s">
        <v>151</v>
      </c>
      <c r="B22" s="188">
        <v>103824</v>
      </c>
      <c r="C22" s="188">
        <v>104040</v>
      </c>
      <c r="D22" s="188">
        <v>1205296</v>
      </c>
      <c r="E22" s="188">
        <v>1319806</v>
      </c>
      <c r="F22" s="189">
        <v>9.5005708141402607</v>
      </c>
    </row>
    <row r="23" spans="1:7" ht="15.6" customHeight="1" x14ac:dyDescent="0.25">
      <c r="A23" s="187" t="s">
        <v>171</v>
      </c>
      <c r="B23" s="188">
        <v>3838</v>
      </c>
      <c r="C23" s="188">
        <v>24749</v>
      </c>
      <c r="D23" s="188">
        <v>40592</v>
      </c>
      <c r="E23" s="188">
        <v>216603.5</v>
      </c>
      <c r="F23" s="189">
        <v>433.61130271974781</v>
      </c>
    </row>
    <row r="24" spans="1:7" ht="15.6" customHeight="1" x14ac:dyDescent="0.25">
      <c r="A24" s="187" t="s">
        <v>146</v>
      </c>
      <c r="B24" s="188">
        <v>2939</v>
      </c>
      <c r="C24" s="188">
        <v>4306.25</v>
      </c>
      <c r="D24" s="188">
        <v>44732.5</v>
      </c>
      <c r="E24" s="188">
        <v>48255</v>
      </c>
      <c r="F24" s="189">
        <v>7.8745878276420873</v>
      </c>
    </row>
    <row r="25" spans="1:7" ht="15.6" customHeight="1" x14ac:dyDescent="0.25">
      <c r="A25" s="187" t="s">
        <v>145</v>
      </c>
      <c r="B25" s="188">
        <v>513.5</v>
      </c>
      <c r="C25" s="188">
        <v>416</v>
      </c>
      <c r="D25" s="188">
        <v>6425</v>
      </c>
      <c r="E25" s="188">
        <v>5654.25</v>
      </c>
      <c r="F25" s="189">
        <v>-11.996108949416341</v>
      </c>
    </row>
    <row r="26" spans="1:7" ht="15.6" customHeight="1" x14ac:dyDescent="0.25">
      <c r="A26" s="187" t="s">
        <v>157</v>
      </c>
      <c r="B26" s="188">
        <v>24</v>
      </c>
      <c r="C26" s="188">
        <v>14</v>
      </c>
      <c r="D26" s="188">
        <v>737.5</v>
      </c>
      <c r="E26" s="188">
        <v>431</v>
      </c>
      <c r="F26" s="189">
        <v>-41.559322033898297</v>
      </c>
    </row>
    <row r="27" spans="1:7" ht="15.6" customHeight="1" x14ac:dyDescent="0.25">
      <c r="A27" s="187" t="s">
        <v>173</v>
      </c>
      <c r="B27" s="188">
        <v>0</v>
      </c>
      <c r="C27" s="188">
        <v>0</v>
      </c>
      <c r="D27" s="188">
        <v>0</v>
      </c>
      <c r="E27" s="188">
        <v>0</v>
      </c>
      <c r="F27" s="189" t="s">
        <v>156</v>
      </c>
    </row>
    <row r="28" spans="1:7" ht="15.6" customHeight="1" x14ac:dyDescent="0.25">
      <c r="A28" s="187" t="s">
        <v>177</v>
      </c>
      <c r="B28" s="188">
        <v>39332</v>
      </c>
      <c r="C28" s="188">
        <v>43866</v>
      </c>
      <c r="D28" s="188">
        <v>496668</v>
      </c>
      <c r="E28" s="188">
        <v>508387</v>
      </c>
      <c r="F28" s="189">
        <v>2.3595238670500152</v>
      </c>
    </row>
    <row r="29" spans="1:7" ht="15.6" customHeight="1" x14ac:dyDescent="0.25">
      <c r="A29" s="187" t="s">
        <v>178</v>
      </c>
      <c r="B29" s="188">
        <v>8713.75</v>
      </c>
      <c r="C29" s="188">
        <v>8978.25</v>
      </c>
      <c r="D29" s="188">
        <v>57370.75</v>
      </c>
      <c r="E29" s="188">
        <v>149648.5</v>
      </c>
      <c r="F29" s="189">
        <v>160.84459415294381</v>
      </c>
    </row>
    <row r="30" spans="1:7" ht="15.6" customHeight="1" x14ac:dyDescent="0.25">
      <c r="A30" s="187" t="s">
        <v>179</v>
      </c>
      <c r="B30" s="188">
        <v>12485.75</v>
      </c>
      <c r="C30" s="188">
        <v>13598.25</v>
      </c>
      <c r="D30" s="188">
        <v>143358</v>
      </c>
      <c r="E30" s="188">
        <v>152328.25</v>
      </c>
      <c r="F30" s="189">
        <v>6.2572371266340241</v>
      </c>
    </row>
    <row r="31" spans="1:7" ht="15.6" customHeight="1" x14ac:dyDescent="0.25">
      <c r="A31" s="187" t="s">
        <v>180</v>
      </c>
      <c r="B31" s="188">
        <v>2049</v>
      </c>
      <c r="C31" s="188">
        <v>1159</v>
      </c>
      <c r="D31" s="188">
        <v>34131.75</v>
      </c>
      <c r="E31" s="188">
        <v>14425</v>
      </c>
      <c r="F31" s="189">
        <v>-57.737297384400151</v>
      </c>
    </row>
    <row r="32" spans="1:7" ht="15.6" customHeight="1" x14ac:dyDescent="0.25">
      <c r="A32" s="187" t="s">
        <v>181</v>
      </c>
      <c r="B32" s="188">
        <v>402009</v>
      </c>
      <c r="C32" s="188">
        <v>463354</v>
      </c>
      <c r="D32" s="188">
        <v>4796985</v>
      </c>
      <c r="E32" s="188">
        <v>5475773</v>
      </c>
      <c r="F32" s="189">
        <v>14.15030482688606</v>
      </c>
    </row>
    <row r="33" spans="1:6" ht="15.6" customHeight="1" x14ac:dyDescent="0.25">
      <c r="A33" s="187" t="s">
        <v>182</v>
      </c>
      <c r="B33" s="188">
        <v>23194</v>
      </c>
      <c r="C33" s="188">
        <v>26267</v>
      </c>
      <c r="D33" s="188">
        <v>226555</v>
      </c>
      <c r="E33" s="188">
        <v>298281</v>
      </c>
      <c r="F33" s="189">
        <v>31.65942044978042</v>
      </c>
    </row>
    <row r="34" spans="1:6" ht="15.6" customHeight="1" x14ac:dyDescent="0.25">
      <c r="A34" s="187" t="s">
        <v>183</v>
      </c>
      <c r="B34" s="188">
        <v>2580</v>
      </c>
      <c r="C34" s="188">
        <v>3292</v>
      </c>
      <c r="D34" s="188">
        <v>29086.5</v>
      </c>
      <c r="E34" s="188">
        <v>32925.25</v>
      </c>
      <c r="F34" s="189">
        <v>13.19770340192186</v>
      </c>
    </row>
    <row r="35" spans="1:6" ht="15.6" customHeight="1" x14ac:dyDescent="0.25">
      <c r="A35" s="155" t="s">
        <v>158</v>
      </c>
      <c r="B35" s="75">
        <f>SUM(B7:B34)</f>
        <v>1335501.75</v>
      </c>
      <c r="C35" s="76">
        <f>SUM(C7:C34)</f>
        <v>1421386.5</v>
      </c>
      <c r="D35" s="75">
        <f>SUM(D7:D34)</f>
        <v>16374630.5</v>
      </c>
      <c r="E35" s="177">
        <f>SUM(E7:E34)</f>
        <v>18114516</v>
      </c>
      <c r="F35" s="139">
        <f>E35*100/D35-100</f>
        <v>10.625494724903874</v>
      </c>
    </row>
    <row r="36" spans="1:6" ht="15.6" customHeight="1" x14ac:dyDescent="0.25">
      <c r="A36" s="72" t="s">
        <v>58</v>
      </c>
      <c r="B36" s="71"/>
      <c r="D36" s="71"/>
      <c r="F36" s="23"/>
    </row>
  </sheetData>
  <mergeCells count="3">
    <mergeCell ref="B5:C5"/>
    <mergeCell ref="D5:F5"/>
    <mergeCell ref="A5:A6"/>
  </mergeCells>
  <conditionalFormatting sqref="A7:F34">
    <cfRule type="expression" dxfId="39" priority="2">
      <formula>MOD(ROW(),2)=0</formula>
    </cfRule>
  </conditionalFormatting>
  <conditionalFormatting sqref="F7:F35">
    <cfRule type="expression" dxfId="3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55862-2C2B-4C72-8225-9502241C678A}">
  <sheetPr codeName="Hoja21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1" t="s">
        <v>75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8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0" t="s">
        <v>74</v>
      </c>
    </row>
    <row r="5" spans="1:14" ht="15.6" customHeight="1" x14ac:dyDescent="0.25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2"/>
      <c r="N5" s="73" t="s">
        <v>172</v>
      </c>
    </row>
    <row r="6" spans="1:14" ht="15.6" customHeight="1" x14ac:dyDescent="0.25">
      <c r="A6" s="210"/>
      <c r="B6" s="163">
        <v>2023</v>
      </c>
      <c r="C6" s="163">
        <v>2024</v>
      </c>
      <c r="D6" s="163">
        <v>2023</v>
      </c>
      <c r="E6" s="163">
        <v>2024</v>
      </c>
      <c r="F6" s="153" t="s">
        <v>7</v>
      </c>
      <c r="G6" s="6"/>
    </row>
    <row r="7" spans="1:14" ht="15.6" customHeight="1" x14ac:dyDescent="0.25">
      <c r="A7" s="187" t="s">
        <v>18</v>
      </c>
      <c r="B7" s="188">
        <v>0</v>
      </c>
      <c r="C7" s="188">
        <v>0</v>
      </c>
      <c r="D7" s="188">
        <v>0</v>
      </c>
      <c r="E7" s="188">
        <v>0</v>
      </c>
      <c r="F7" s="189" t="s">
        <v>156</v>
      </c>
      <c r="G7" s="36"/>
    </row>
    <row r="8" spans="1:14" ht="15.6" customHeight="1" x14ac:dyDescent="0.25">
      <c r="A8" s="187" t="s">
        <v>11</v>
      </c>
      <c r="B8" s="188">
        <v>63.5</v>
      </c>
      <c r="C8" s="188">
        <v>875.5</v>
      </c>
      <c r="D8" s="188">
        <v>1678</v>
      </c>
      <c r="E8" s="188">
        <v>2751.5</v>
      </c>
      <c r="F8" s="189">
        <v>63.97497020262216</v>
      </c>
      <c r="G8" s="6"/>
    </row>
    <row r="9" spans="1:14" ht="15.6" customHeight="1" x14ac:dyDescent="0.25">
      <c r="A9" s="187" t="s">
        <v>8</v>
      </c>
      <c r="B9" s="188">
        <v>0</v>
      </c>
      <c r="C9" s="188">
        <v>56</v>
      </c>
      <c r="D9" s="188">
        <v>17</v>
      </c>
      <c r="E9" s="188">
        <v>58</v>
      </c>
      <c r="F9" s="189">
        <v>241.1764705882353</v>
      </c>
      <c r="G9" s="6"/>
    </row>
    <row r="10" spans="1:14" ht="15.6" customHeight="1" x14ac:dyDescent="0.25">
      <c r="A10" s="187" t="s">
        <v>10</v>
      </c>
      <c r="B10" s="188">
        <v>0</v>
      </c>
      <c r="C10" s="188">
        <v>0</v>
      </c>
      <c r="D10" s="188">
        <v>0</v>
      </c>
      <c r="E10" s="188">
        <v>0</v>
      </c>
      <c r="F10" s="189" t="s">
        <v>156</v>
      </c>
    </row>
    <row r="11" spans="1:14" ht="15.6" customHeight="1" x14ac:dyDescent="0.25">
      <c r="A11" s="187" t="s">
        <v>9</v>
      </c>
      <c r="B11" s="188">
        <v>297146</v>
      </c>
      <c r="C11" s="188">
        <v>282062</v>
      </c>
      <c r="D11" s="188">
        <v>3956376</v>
      </c>
      <c r="E11" s="188">
        <v>4068568</v>
      </c>
      <c r="F11" s="189">
        <v>2.8357264324725411</v>
      </c>
    </row>
    <row r="12" spans="1:14" ht="15.6" customHeight="1" x14ac:dyDescent="0.25">
      <c r="A12" s="187" t="s">
        <v>6</v>
      </c>
      <c r="B12" s="188">
        <v>1579.25</v>
      </c>
      <c r="C12" s="188">
        <v>1641</v>
      </c>
      <c r="D12" s="188">
        <v>17932.5</v>
      </c>
      <c r="E12" s="188">
        <v>22856.75</v>
      </c>
      <c r="F12" s="189">
        <v>27.459919141224031</v>
      </c>
    </row>
    <row r="13" spans="1:14" ht="15.6" customHeight="1" x14ac:dyDescent="0.25">
      <c r="A13" s="187" t="s">
        <v>175</v>
      </c>
      <c r="B13" s="188">
        <v>2</v>
      </c>
      <c r="C13" s="188">
        <v>0</v>
      </c>
      <c r="D13" s="188">
        <v>8</v>
      </c>
      <c r="E13" s="188">
        <v>10</v>
      </c>
      <c r="F13" s="189">
        <v>25</v>
      </c>
    </row>
    <row r="14" spans="1:14" ht="15.6" customHeight="1" x14ac:dyDescent="0.25">
      <c r="A14" s="187" t="s">
        <v>153</v>
      </c>
      <c r="B14" s="188">
        <v>119132</v>
      </c>
      <c r="C14" s="188">
        <v>115507</v>
      </c>
      <c r="D14" s="188">
        <v>1318370</v>
      </c>
      <c r="E14" s="188">
        <v>1739086.5</v>
      </c>
      <c r="F14" s="189">
        <v>31.911868443608402</v>
      </c>
    </row>
    <row r="15" spans="1:14" ht="15.6" customHeight="1" x14ac:dyDescent="0.25">
      <c r="A15" s="187" t="s">
        <v>150</v>
      </c>
      <c r="B15" s="188">
        <v>1919.75</v>
      </c>
      <c r="C15" s="188">
        <v>518.75</v>
      </c>
      <c r="D15" s="188">
        <v>4959.75</v>
      </c>
      <c r="E15" s="188">
        <v>7141.5</v>
      </c>
      <c r="F15" s="189">
        <v>43.98911235445334</v>
      </c>
    </row>
    <row r="16" spans="1:14" ht="15.6" customHeight="1" x14ac:dyDescent="0.5">
      <c r="A16" s="187" t="s">
        <v>149</v>
      </c>
      <c r="B16" s="188">
        <v>138</v>
      </c>
      <c r="C16" s="188">
        <v>615</v>
      </c>
      <c r="D16" s="188">
        <v>192</v>
      </c>
      <c r="E16" s="188">
        <v>1095</v>
      </c>
      <c r="F16" s="189">
        <v>470.3125</v>
      </c>
      <c r="G16" s="1"/>
    </row>
    <row r="17" spans="1:7" ht="15.6" customHeight="1" x14ac:dyDescent="0.35">
      <c r="A17" s="187" t="s">
        <v>155</v>
      </c>
      <c r="B17" s="188">
        <v>229</v>
      </c>
      <c r="C17" s="188">
        <v>410</v>
      </c>
      <c r="D17" s="188">
        <v>1800</v>
      </c>
      <c r="E17" s="188">
        <v>3822</v>
      </c>
      <c r="F17" s="189">
        <v>112.3333333333333</v>
      </c>
      <c r="G17" s="2"/>
    </row>
    <row r="18" spans="1:7" ht="15.6" customHeight="1" x14ac:dyDescent="0.25">
      <c r="A18" s="187" t="s">
        <v>152</v>
      </c>
      <c r="B18" s="188">
        <v>0</v>
      </c>
      <c r="C18" s="188">
        <v>0</v>
      </c>
      <c r="D18" s="188">
        <v>0</v>
      </c>
      <c r="E18" s="188">
        <v>0</v>
      </c>
      <c r="F18" s="189" t="s">
        <v>156</v>
      </c>
    </row>
    <row r="19" spans="1:7" ht="15.6" customHeight="1" x14ac:dyDescent="0.25">
      <c r="A19" s="187" t="s">
        <v>148</v>
      </c>
      <c r="B19" s="188">
        <v>19.75</v>
      </c>
      <c r="C19" s="188">
        <v>48.5</v>
      </c>
      <c r="D19" s="188">
        <v>128.75</v>
      </c>
      <c r="E19" s="188">
        <v>592.75</v>
      </c>
      <c r="F19" s="189">
        <v>360.38834951456312</v>
      </c>
    </row>
    <row r="20" spans="1:7" ht="15.6" customHeight="1" x14ac:dyDescent="0.25">
      <c r="A20" s="187" t="s">
        <v>147</v>
      </c>
      <c r="B20" s="188">
        <v>0</v>
      </c>
      <c r="C20" s="188">
        <v>0</v>
      </c>
      <c r="D20" s="188">
        <v>566</v>
      </c>
      <c r="E20" s="188">
        <v>233</v>
      </c>
      <c r="F20" s="189">
        <v>-58.833922261484098</v>
      </c>
    </row>
    <row r="21" spans="1:7" ht="15.6" customHeight="1" x14ac:dyDescent="0.25">
      <c r="A21" s="187" t="s">
        <v>154</v>
      </c>
      <c r="B21" s="188">
        <v>1222.5</v>
      </c>
      <c r="C21" s="188">
        <v>716</v>
      </c>
      <c r="D21" s="188">
        <v>5000.25</v>
      </c>
      <c r="E21" s="188">
        <v>12743.75</v>
      </c>
      <c r="F21" s="189">
        <v>154.86225688715561</v>
      </c>
    </row>
    <row r="22" spans="1:7" ht="15.6" customHeight="1" x14ac:dyDescent="0.25">
      <c r="A22" s="187" t="s">
        <v>151</v>
      </c>
      <c r="B22" s="188">
        <v>54565</v>
      </c>
      <c r="C22" s="188">
        <v>53238</v>
      </c>
      <c r="D22" s="188">
        <v>631041</v>
      </c>
      <c r="E22" s="188">
        <v>733237</v>
      </c>
      <c r="F22" s="189">
        <v>16.19482727746691</v>
      </c>
    </row>
    <row r="23" spans="1:7" ht="15.6" customHeight="1" x14ac:dyDescent="0.25">
      <c r="A23" s="187" t="s">
        <v>171</v>
      </c>
      <c r="B23" s="188">
        <v>1945</v>
      </c>
      <c r="C23" s="188">
        <v>22048</v>
      </c>
      <c r="D23" s="188">
        <v>11744</v>
      </c>
      <c r="E23" s="188">
        <v>188794.5</v>
      </c>
      <c r="F23" s="189">
        <v>1507.582595367847</v>
      </c>
    </row>
    <row r="24" spans="1:7" ht="15.6" customHeight="1" x14ac:dyDescent="0.25">
      <c r="A24" s="187" t="s">
        <v>146</v>
      </c>
      <c r="B24" s="188">
        <v>350</v>
      </c>
      <c r="C24" s="188">
        <v>0</v>
      </c>
      <c r="D24" s="188">
        <v>1022</v>
      </c>
      <c r="E24" s="188">
        <v>338</v>
      </c>
      <c r="F24" s="189">
        <v>-66.927592954990217</v>
      </c>
    </row>
    <row r="25" spans="1:7" ht="15.6" customHeight="1" x14ac:dyDescent="0.25">
      <c r="A25" s="187" t="s">
        <v>145</v>
      </c>
      <c r="B25" s="188">
        <v>0</v>
      </c>
      <c r="C25" s="188">
        <v>0</v>
      </c>
      <c r="D25" s="188">
        <v>0</v>
      </c>
      <c r="E25" s="188">
        <v>0</v>
      </c>
      <c r="F25" s="189" t="s">
        <v>156</v>
      </c>
    </row>
    <row r="26" spans="1:7" ht="15.6" customHeight="1" x14ac:dyDescent="0.25">
      <c r="A26" s="187" t="s">
        <v>157</v>
      </c>
      <c r="B26" s="188">
        <v>0</v>
      </c>
      <c r="C26" s="188">
        <v>0</v>
      </c>
      <c r="D26" s="188">
        <v>0</v>
      </c>
      <c r="E26" s="188">
        <v>0</v>
      </c>
      <c r="F26" s="189" t="s">
        <v>156</v>
      </c>
    </row>
    <row r="27" spans="1:7" ht="15.6" customHeight="1" x14ac:dyDescent="0.25">
      <c r="A27" s="187" t="s">
        <v>173</v>
      </c>
      <c r="B27" s="188">
        <v>0</v>
      </c>
      <c r="C27" s="188">
        <v>0</v>
      </c>
      <c r="D27" s="188">
        <v>0</v>
      </c>
      <c r="E27" s="188">
        <v>0</v>
      </c>
      <c r="F27" s="189" t="s">
        <v>156</v>
      </c>
    </row>
    <row r="28" spans="1:7" ht="15.6" customHeight="1" x14ac:dyDescent="0.25">
      <c r="A28" s="187" t="s">
        <v>177</v>
      </c>
      <c r="B28" s="188">
        <v>3153</v>
      </c>
      <c r="C28" s="188">
        <v>4921</v>
      </c>
      <c r="D28" s="188">
        <v>73527</v>
      </c>
      <c r="E28" s="188">
        <v>66082</v>
      </c>
      <c r="F28" s="189">
        <v>-10.125532117453449</v>
      </c>
    </row>
    <row r="29" spans="1:7" ht="15.6" customHeight="1" x14ac:dyDescent="0.25">
      <c r="A29" s="187" t="s">
        <v>178</v>
      </c>
      <c r="B29" s="188">
        <v>1165.5</v>
      </c>
      <c r="C29" s="188">
        <v>1340</v>
      </c>
      <c r="D29" s="188">
        <v>2897.5</v>
      </c>
      <c r="E29" s="188">
        <v>26644.75</v>
      </c>
      <c r="F29" s="189">
        <v>819.57722174288176</v>
      </c>
    </row>
    <row r="30" spans="1:7" ht="15.6" customHeight="1" x14ac:dyDescent="0.25">
      <c r="A30" s="187" t="s">
        <v>179</v>
      </c>
      <c r="B30" s="188">
        <v>0</v>
      </c>
      <c r="C30" s="188">
        <v>0</v>
      </c>
      <c r="D30" s="188">
        <v>0</v>
      </c>
      <c r="E30" s="188">
        <v>0</v>
      </c>
      <c r="F30" s="189" t="s">
        <v>156</v>
      </c>
    </row>
    <row r="31" spans="1:7" ht="15.6" customHeight="1" x14ac:dyDescent="0.25">
      <c r="A31" s="187" t="s">
        <v>180</v>
      </c>
      <c r="B31" s="188">
        <v>284</v>
      </c>
      <c r="C31" s="188">
        <v>0</v>
      </c>
      <c r="D31" s="188">
        <v>2443.5</v>
      </c>
      <c r="E31" s="188">
        <v>474</v>
      </c>
      <c r="F31" s="189">
        <v>-80.601596071209329</v>
      </c>
    </row>
    <row r="32" spans="1:7" ht="15.6" customHeight="1" x14ac:dyDescent="0.25">
      <c r="A32" s="187" t="s">
        <v>181</v>
      </c>
      <c r="B32" s="188">
        <v>208337</v>
      </c>
      <c r="C32" s="188">
        <v>238278</v>
      </c>
      <c r="D32" s="188">
        <v>2348410</v>
      </c>
      <c r="E32" s="188">
        <v>2755726</v>
      </c>
      <c r="F32" s="189">
        <v>17.344330845125</v>
      </c>
    </row>
    <row r="33" spans="1:6" ht="15.6" customHeight="1" x14ac:dyDescent="0.25">
      <c r="A33" s="187" t="s">
        <v>182</v>
      </c>
      <c r="B33" s="188">
        <v>1020</v>
      </c>
      <c r="C33" s="188">
        <v>1473</v>
      </c>
      <c r="D33" s="188">
        <v>15243</v>
      </c>
      <c r="E33" s="188">
        <v>31906</v>
      </c>
      <c r="F33" s="189">
        <v>109.3157514924883</v>
      </c>
    </row>
    <row r="34" spans="1:6" ht="15.6" customHeight="1" x14ac:dyDescent="0.25">
      <c r="A34" s="187" t="s">
        <v>183</v>
      </c>
      <c r="B34" s="188">
        <v>0</v>
      </c>
      <c r="C34" s="188">
        <v>0</v>
      </c>
      <c r="D34" s="188">
        <v>134</v>
      </c>
      <c r="E34" s="188">
        <v>177.75</v>
      </c>
      <c r="F34" s="189">
        <v>32.649253731343293</v>
      </c>
    </row>
    <row r="35" spans="1:6" ht="15.6" customHeight="1" x14ac:dyDescent="0.25">
      <c r="A35" s="155" t="s">
        <v>158</v>
      </c>
      <c r="B35" s="75">
        <f>SUM(B7:B34)</f>
        <v>692271.25</v>
      </c>
      <c r="C35" s="76">
        <f>SUM(C7:C34)</f>
        <v>723747.75</v>
      </c>
      <c r="D35" s="177">
        <f>SUM(D7:D34)</f>
        <v>8393490.25</v>
      </c>
      <c r="E35" s="77">
        <f>SUM(E7:E34)</f>
        <v>9662338.75</v>
      </c>
      <c r="F35" s="139">
        <f>E35*100/D35-100</f>
        <v>15.117054553080578</v>
      </c>
    </row>
    <row r="36" spans="1:6" ht="15.6" customHeight="1" x14ac:dyDescent="0.25">
      <c r="A36" s="72" t="s">
        <v>67</v>
      </c>
      <c r="B36" s="71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37" priority="2">
      <formula>MOD(ROW(),2)=0</formula>
    </cfRule>
  </conditionalFormatting>
  <conditionalFormatting sqref="F7:F35">
    <cfRule type="expression" dxfId="3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813A1-94EA-48C5-BAB3-83A0946C59E9}">
  <sheetPr codeName="Hoja22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1" t="s">
        <v>91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8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0" t="s">
        <v>74</v>
      </c>
    </row>
    <row r="5" spans="1:14" ht="15.6" customHeight="1" x14ac:dyDescent="0.25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2"/>
      <c r="N5" s="73" t="s">
        <v>172</v>
      </c>
    </row>
    <row r="6" spans="1:14" ht="15.6" customHeight="1" x14ac:dyDescent="0.25">
      <c r="A6" s="210"/>
      <c r="B6" s="163">
        <v>2023</v>
      </c>
      <c r="C6" s="163">
        <v>2024</v>
      </c>
      <c r="D6" s="163">
        <v>2023</v>
      </c>
      <c r="E6" s="163">
        <v>2024</v>
      </c>
      <c r="F6" s="153" t="s">
        <v>7</v>
      </c>
      <c r="G6" s="6"/>
    </row>
    <row r="7" spans="1:14" ht="15.6" customHeight="1" x14ac:dyDescent="0.25">
      <c r="A7" s="187" t="s">
        <v>18</v>
      </c>
      <c r="B7" s="188">
        <v>0</v>
      </c>
      <c r="C7" s="188">
        <v>0</v>
      </c>
      <c r="D7" s="188">
        <v>0</v>
      </c>
      <c r="E7" s="188">
        <v>0</v>
      </c>
      <c r="F7" s="189" t="s">
        <v>156</v>
      </c>
      <c r="G7" s="13"/>
    </row>
    <row r="8" spans="1:14" ht="15.6" customHeight="1" x14ac:dyDescent="0.25">
      <c r="A8" s="187" t="s">
        <v>11</v>
      </c>
      <c r="B8" s="188">
        <v>11699.75</v>
      </c>
      <c r="C8" s="188">
        <v>10248.5</v>
      </c>
      <c r="D8" s="188">
        <v>147135</v>
      </c>
      <c r="E8" s="188">
        <v>144891.75</v>
      </c>
      <c r="F8" s="189">
        <v>-1.524620246712203</v>
      </c>
      <c r="G8" s="6"/>
    </row>
    <row r="9" spans="1:14" ht="15.6" customHeight="1" x14ac:dyDescent="0.25">
      <c r="A9" s="187" t="s">
        <v>8</v>
      </c>
      <c r="B9" s="188">
        <v>554.5</v>
      </c>
      <c r="C9" s="188">
        <v>296</v>
      </c>
      <c r="D9" s="188">
        <v>7450</v>
      </c>
      <c r="E9" s="188">
        <v>4016</v>
      </c>
      <c r="F9" s="189">
        <v>-46.093959731543627</v>
      </c>
      <c r="G9" s="6"/>
    </row>
    <row r="10" spans="1:14" ht="15.6" customHeight="1" x14ac:dyDescent="0.25">
      <c r="A10" s="187" t="s">
        <v>10</v>
      </c>
      <c r="B10" s="188">
        <v>0</v>
      </c>
      <c r="C10" s="188">
        <v>0</v>
      </c>
      <c r="D10" s="188">
        <v>0</v>
      </c>
      <c r="E10" s="188">
        <v>0</v>
      </c>
      <c r="F10" s="189" t="s">
        <v>156</v>
      </c>
    </row>
    <row r="11" spans="1:14" ht="15.6" customHeight="1" x14ac:dyDescent="0.25">
      <c r="A11" s="187" t="s">
        <v>9</v>
      </c>
      <c r="B11" s="188">
        <v>0</v>
      </c>
      <c r="C11" s="188">
        <v>4</v>
      </c>
      <c r="D11" s="188">
        <v>130</v>
      </c>
      <c r="E11" s="188">
        <v>101</v>
      </c>
      <c r="F11" s="189">
        <v>-22.30769230769231</v>
      </c>
    </row>
    <row r="12" spans="1:14" ht="15.6" customHeight="1" x14ac:dyDescent="0.25">
      <c r="A12" s="187" t="s">
        <v>6</v>
      </c>
      <c r="B12" s="188">
        <v>14730.5</v>
      </c>
      <c r="C12" s="188">
        <v>14683.75</v>
      </c>
      <c r="D12" s="188">
        <v>152145</v>
      </c>
      <c r="E12" s="188">
        <v>165322.75</v>
      </c>
      <c r="F12" s="189">
        <v>8.66130993460186</v>
      </c>
    </row>
    <row r="13" spans="1:14" ht="15.6" customHeight="1" x14ac:dyDescent="0.25">
      <c r="A13" s="187" t="s">
        <v>175</v>
      </c>
      <c r="B13" s="188">
        <v>5677</v>
      </c>
      <c r="C13" s="188">
        <v>5435</v>
      </c>
      <c r="D13" s="188">
        <v>91451</v>
      </c>
      <c r="E13" s="188">
        <v>84377</v>
      </c>
      <c r="F13" s="189">
        <v>-7.7352899366874084</v>
      </c>
    </row>
    <row r="14" spans="1:14" ht="15.6" customHeight="1" x14ac:dyDescent="0.25">
      <c r="A14" s="187" t="s">
        <v>153</v>
      </c>
      <c r="B14" s="188">
        <v>18311.5</v>
      </c>
      <c r="C14" s="188">
        <v>21844.5</v>
      </c>
      <c r="D14" s="188">
        <v>231168.75</v>
      </c>
      <c r="E14" s="188">
        <v>269804.75</v>
      </c>
      <c r="F14" s="189">
        <v>16.713331711141748</v>
      </c>
    </row>
    <row r="15" spans="1:14" ht="15.6" customHeight="1" x14ac:dyDescent="0.25">
      <c r="A15" s="187" t="s">
        <v>150</v>
      </c>
      <c r="B15" s="188">
        <v>1862.5</v>
      </c>
      <c r="C15" s="188">
        <v>1688.25</v>
      </c>
      <c r="D15" s="188">
        <v>33564.75</v>
      </c>
      <c r="E15" s="188">
        <v>21411.75</v>
      </c>
      <c r="F15" s="189">
        <v>-36.207628538868903</v>
      </c>
    </row>
    <row r="16" spans="1:14" ht="15.6" customHeight="1" x14ac:dyDescent="0.5">
      <c r="A16" s="187" t="s">
        <v>149</v>
      </c>
      <c r="B16" s="188">
        <v>1692</v>
      </c>
      <c r="C16" s="188">
        <v>292</v>
      </c>
      <c r="D16" s="188">
        <v>12519.5</v>
      </c>
      <c r="E16" s="188">
        <v>12868.25</v>
      </c>
      <c r="F16" s="189">
        <v>2.7856543791684909</v>
      </c>
      <c r="G16" s="1"/>
    </row>
    <row r="17" spans="1:7" ht="15.6" customHeight="1" x14ac:dyDescent="0.35">
      <c r="A17" s="187" t="s">
        <v>155</v>
      </c>
      <c r="B17" s="188">
        <v>329</v>
      </c>
      <c r="C17" s="188">
        <v>1025.5</v>
      </c>
      <c r="D17" s="188">
        <v>5806.25</v>
      </c>
      <c r="E17" s="188">
        <v>7386.75</v>
      </c>
      <c r="F17" s="189">
        <v>27.22066738428417</v>
      </c>
      <c r="G17" s="2"/>
    </row>
    <row r="18" spans="1:7" ht="15.6" customHeight="1" x14ac:dyDescent="0.25">
      <c r="A18" s="187" t="s">
        <v>152</v>
      </c>
      <c r="B18" s="188">
        <v>428</v>
      </c>
      <c r="C18" s="188">
        <v>417</v>
      </c>
      <c r="D18" s="188">
        <v>5169</v>
      </c>
      <c r="E18" s="188">
        <v>4972</v>
      </c>
      <c r="F18" s="189">
        <v>-3.8111820468175641</v>
      </c>
    </row>
    <row r="19" spans="1:7" ht="15.6" customHeight="1" x14ac:dyDescent="0.25">
      <c r="A19" s="187" t="s">
        <v>148</v>
      </c>
      <c r="B19" s="188">
        <v>94.25</v>
      </c>
      <c r="C19" s="188">
        <v>157.5</v>
      </c>
      <c r="D19" s="188">
        <v>6057.25</v>
      </c>
      <c r="E19" s="188">
        <v>2192.75</v>
      </c>
      <c r="F19" s="189">
        <v>-63.7995790168806</v>
      </c>
    </row>
    <row r="20" spans="1:7" ht="15.6" customHeight="1" x14ac:dyDescent="0.25">
      <c r="A20" s="187" t="s">
        <v>147</v>
      </c>
      <c r="B20" s="188">
        <v>373</v>
      </c>
      <c r="C20" s="188">
        <v>544</v>
      </c>
      <c r="D20" s="188">
        <v>6635</v>
      </c>
      <c r="E20" s="188">
        <v>5648</v>
      </c>
      <c r="F20" s="189">
        <v>-14.875659382064811</v>
      </c>
    </row>
    <row r="21" spans="1:7" ht="15.6" customHeight="1" x14ac:dyDescent="0.25">
      <c r="A21" s="187" t="s">
        <v>154</v>
      </c>
      <c r="B21" s="188">
        <v>7490.5</v>
      </c>
      <c r="C21" s="188">
        <v>6425.25</v>
      </c>
      <c r="D21" s="188">
        <v>71371.5</v>
      </c>
      <c r="E21" s="188">
        <v>82060</v>
      </c>
      <c r="F21" s="189">
        <v>14.97586571670764</v>
      </c>
    </row>
    <row r="22" spans="1:7" ht="15.6" customHeight="1" x14ac:dyDescent="0.25">
      <c r="A22" s="187" t="s">
        <v>151</v>
      </c>
      <c r="B22" s="188">
        <v>41931</v>
      </c>
      <c r="C22" s="188">
        <v>43255</v>
      </c>
      <c r="D22" s="188">
        <v>497999</v>
      </c>
      <c r="E22" s="188">
        <v>508357</v>
      </c>
      <c r="F22" s="189">
        <v>2.0799238552687882</v>
      </c>
    </row>
    <row r="23" spans="1:7" ht="15.6" customHeight="1" x14ac:dyDescent="0.25">
      <c r="A23" s="187" t="s">
        <v>171</v>
      </c>
      <c r="B23" s="188">
        <v>576</v>
      </c>
      <c r="C23" s="188">
        <v>706</v>
      </c>
      <c r="D23" s="188">
        <v>9847</v>
      </c>
      <c r="E23" s="188">
        <v>8846.5</v>
      </c>
      <c r="F23" s="189">
        <v>-10.1604549609018</v>
      </c>
    </row>
    <row r="24" spans="1:7" ht="15.6" customHeight="1" x14ac:dyDescent="0.25">
      <c r="A24" s="187" t="s">
        <v>146</v>
      </c>
      <c r="B24" s="188">
        <v>52.5</v>
      </c>
      <c r="C24" s="188">
        <v>711.5</v>
      </c>
      <c r="D24" s="188">
        <v>2602.75</v>
      </c>
      <c r="E24" s="188">
        <v>5889.5</v>
      </c>
      <c r="F24" s="189">
        <v>126.27989626356739</v>
      </c>
    </row>
    <row r="25" spans="1:7" ht="15.6" customHeight="1" x14ac:dyDescent="0.25">
      <c r="A25" s="187" t="s">
        <v>145</v>
      </c>
      <c r="B25" s="188">
        <v>511.5</v>
      </c>
      <c r="C25" s="188">
        <v>416</v>
      </c>
      <c r="D25" s="188">
        <v>6377</v>
      </c>
      <c r="E25" s="188">
        <v>5609.25</v>
      </c>
      <c r="F25" s="189">
        <v>-12.039360200721349</v>
      </c>
    </row>
    <row r="26" spans="1:7" ht="15.6" customHeight="1" x14ac:dyDescent="0.25">
      <c r="A26" s="187" t="s">
        <v>157</v>
      </c>
      <c r="B26" s="188">
        <v>0</v>
      </c>
      <c r="C26" s="188">
        <v>0</v>
      </c>
      <c r="D26" s="188">
        <v>0</v>
      </c>
      <c r="E26" s="188">
        <v>2</v>
      </c>
      <c r="F26" s="189" t="s">
        <v>156</v>
      </c>
    </row>
    <row r="27" spans="1:7" ht="15.6" customHeight="1" x14ac:dyDescent="0.25">
      <c r="A27" s="187" t="s">
        <v>173</v>
      </c>
      <c r="B27" s="188">
        <v>0</v>
      </c>
      <c r="C27" s="188">
        <v>0</v>
      </c>
      <c r="D27" s="188">
        <v>0</v>
      </c>
      <c r="E27" s="188">
        <v>0</v>
      </c>
      <c r="F27" s="189" t="s">
        <v>156</v>
      </c>
    </row>
    <row r="28" spans="1:7" ht="15.6" customHeight="1" x14ac:dyDescent="0.25">
      <c r="A28" s="187" t="s">
        <v>177</v>
      </c>
      <c r="B28" s="188">
        <v>31918</v>
      </c>
      <c r="C28" s="188">
        <v>33616</v>
      </c>
      <c r="D28" s="188">
        <v>376972</v>
      </c>
      <c r="E28" s="188">
        <v>389804</v>
      </c>
      <c r="F28" s="189">
        <v>3.4039663423278048</v>
      </c>
    </row>
    <row r="29" spans="1:7" ht="15.6" customHeight="1" x14ac:dyDescent="0.25">
      <c r="A29" s="187" t="s">
        <v>178</v>
      </c>
      <c r="B29" s="188">
        <v>2611</v>
      </c>
      <c r="C29" s="188">
        <v>1684.75</v>
      </c>
      <c r="D29" s="188">
        <v>17834</v>
      </c>
      <c r="E29" s="188">
        <v>24684.5</v>
      </c>
      <c r="F29" s="189">
        <v>38.412582707188513</v>
      </c>
    </row>
    <row r="30" spans="1:7" ht="15.6" customHeight="1" x14ac:dyDescent="0.25">
      <c r="A30" s="187" t="s">
        <v>179</v>
      </c>
      <c r="B30" s="188">
        <v>12443.75</v>
      </c>
      <c r="C30" s="188">
        <v>13471.25</v>
      </c>
      <c r="D30" s="188">
        <v>142275</v>
      </c>
      <c r="E30" s="188">
        <v>150755.25</v>
      </c>
      <c r="F30" s="189">
        <v>5.9604638903531972</v>
      </c>
    </row>
    <row r="31" spans="1:7" ht="15.6" customHeight="1" x14ac:dyDescent="0.25">
      <c r="A31" s="187" t="s">
        <v>180</v>
      </c>
      <c r="B31" s="188">
        <v>0</v>
      </c>
      <c r="C31" s="188">
        <v>0</v>
      </c>
      <c r="D31" s="188">
        <v>7528.25</v>
      </c>
      <c r="E31" s="188">
        <v>0</v>
      </c>
      <c r="F31" s="189">
        <v>-100</v>
      </c>
    </row>
    <row r="32" spans="1:7" ht="15.6" customHeight="1" x14ac:dyDescent="0.25">
      <c r="A32" s="187" t="s">
        <v>181</v>
      </c>
      <c r="B32" s="188">
        <v>18265</v>
      </c>
      <c r="C32" s="188">
        <v>16729</v>
      </c>
      <c r="D32" s="188">
        <v>211656</v>
      </c>
      <c r="E32" s="188">
        <v>198946</v>
      </c>
      <c r="F32" s="189">
        <v>-6.0050270249839306</v>
      </c>
    </row>
    <row r="33" spans="1:6" ht="15.6" customHeight="1" x14ac:dyDescent="0.25">
      <c r="A33" s="187" t="s">
        <v>182</v>
      </c>
      <c r="B33" s="188">
        <v>2141</v>
      </c>
      <c r="C33" s="188">
        <v>949</v>
      </c>
      <c r="D33" s="188">
        <v>16337</v>
      </c>
      <c r="E33" s="188">
        <v>13031</v>
      </c>
      <c r="F33" s="189">
        <v>-20.236273489624779</v>
      </c>
    </row>
    <row r="34" spans="1:6" ht="15.6" customHeight="1" x14ac:dyDescent="0.25">
      <c r="A34" s="187" t="s">
        <v>183</v>
      </c>
      <c r="B34" s="188">
        <v>2179.5</v>
      </c>
      <c r="C34" s="188">
        <v>2616</v>
      </c>
      <c r="D34" s="188">
        <v>25719.75</v>
      </c>
      <c r="E34" s="188">
        <v>26453.5</v>
      </c>
      <c r="F34" s="189">
        <v>2.8528659881997238</v>
      </c>
    </row>
    <row r="35" spans="1:6" ht="15.6" customHeight="1" x14ac:dyDescent="0.25">
      <c r="A35" s="155" t="s">
        <v>158</v>
      </c>
      <c r="B35" s="75">
        <f>SUM(B7:B34)</f>
        <v>175871.75</v>
      </c>
      <c r="C35" s="76">
        <f>SUM(C7:C34)</f>
        <v>177215.75</v>
      </c>
      <c r="D35" s="75">
        <f>SUM(D7:D34)</f>
        <v>2085750.75</v>
      </c>
      <c r="E35" s="177">
        <f>SUM(E7:E34)</f>
        <v>2137431.25</v>
      </c>
      <c r="F35" s="176">
        <f>E35*100/D35-100</f>
        <v>2.4777888729034316</v>
      </c>
    </row>
    <row r="36" spans="1:6" ht="15.6" customHeight="1" x14ac:dyDescent="0.25">
      <c r="A36" s="72" t="s">
        <v>165</v>
      </c>
      <c r="B36" s="71"/>
      <c r="D36" s="71"/>
    </row>
  </sheetData>
  <mergeCells count="3">
    <mergeCell ref="B5:C5"/>
    <mergeCell ref="D5:F5"/>
    <mergeCell ref="A5:A6"/>
  </mergeCells>
  <conditionalFormatting sqref="A7:F34">
    <cfRule type="expression" dxfId="35" priority="2">
      <formula>MOD(ROW(),2)=0</formula>
    </cfRule>
  </conditionalFormatting>
  <conditionalFormatting sqref="F7:F35">
    <cfRule type="expression" dxfId="3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0E51E-E661-40FF-9C50-71786D4A38F0}">
  <sheetPr codeName="Hoja23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1" t="s">
        <v>76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8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0" t="s">
        <v>74</v>
      </c>
    </row>
    <row r="5" spans="1:14" ht="15.6" customHeight="1" x14ac:dyDescent="0.25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2"/>
      <c r="N5" s="73" t="s">
        <v>172</v>
      </c>
    </row>
    <row r="6" spans="1:14" ht="15.6" customHeight="1" x14ac:dyDescent="0.25">
      <c r="A6" s="210"/>
      <c r="B6" s="163">
        <v>2023</v>
      </c>
      <c r="C6" s="163">
        <v>2024</v>
      </c>
      <c r="D6" s="163">
        <v>2023</v>
      </c>
      <c r="E6" s="163">
        <v>2024</v>
      </c>
      <c r="F6" s="153" t="s">
        <v>7</v>
      </c>
      <c r="G6" s="6"/>
    </row>
    <row r="7" spans="1:14" ht="15.6" customHeight="1" x14ac:dyDescent="0.25">
      <c r="A7" s="187" t="s">
        <v>18</v>
      </c>
      <c r="B7" s="188">
        <v>0</v>
      </c>
      <c r="C7" s="188">
        <v>0</v>
      </c>
      <c r="D7" s="188">
        <v>14</v>
      </c>
      <c r="E7" s="188">
        <v>34</v>
      </c>
      <c r="F7" s="189">
        <v>142.85714285714289</v>
      </c>
      <c r="G7" s="36"/>
    </row>
    <row r="8" spans="1:14" ht="15.6" customHeight="1" x14ac:dyDescent="0.25">
      <c r="A8" s="187" t="s">
        <v>11</v>
      </c>
      <c r="B8" s="188">
        <v>1570.25</v>
      </c>
      <c r="C8" s="188">
        <v>2660.25</v>
      </c>
      <c r="D8" s="188">
        <v>22916</v>
      </c>
      <c r="E8" s="188">
        <v>33177</v>
      </c>
      <c r="F8" s="189">
        <v>44.776575318554727</v>
      </c>
      <c r="G8" s="6"/>
    </row>
    <row r="9" spans="1:14" ht="15.6" customHeight="1" x14ac:dyDescent="0.25">
      <c r="A9" s="187" t="s">
        <v>8</v>
      </c>
      <c r="B9" s="188">
        <v>839.25</v>
      </c>
      <c r="C9" s="188">
        <v>1683</v>
      </c>
      <c r="D9" s="188">
        <v>9306.75</v>
      </c>
      <c r="E9" s="188">
        <v>12814</v>
      </c>
      <c r="F9" s="189">
        <v>37.685013565422928</v>
      </c>
      <c r="G9" s="6"/>
    </row>
    <row r="10" spans="1:14" ht="15.6" customHeight="1" x14ac:dyDescent="0.25">
      <c r="A10" s="187" t="s">
        <v>10</v>
      </c>
      <c r="B10" s="188">
        <v>0</v>
      </c>
      <c r="C10" s="188">
        <v>0</v>
      </c>
      <c r="D10" s="188">
        <v>0</v>
      </c>
      <c r="E10" s="188">
        <v>0</v>
      </c>
      <c r="F10" s="189" t="s">
        <v>156</v>
      </c>
    </row>
    <row r="11" spans="1:14" ht="15.6" customHeight="1" x14ac:dyDescent="0.25">
      <c r="A11" s="187" t="s">
        <v>9</v>
      </c>
      <c r="B11" s="188">
        <v>53399</v>
      </c>
      <c r="C11" s="188">
        <v>44851</v>
      </c>
      <c r="D11" s="188">
        <v>777020</v>
      </c>
      <c r="E11" s="188">
        <v>637476</v>
      </c>
      <c r="F11" s="189">
        <v>-17.958868497593372</v>
      </c>
    </row>
    <row r="12" spans="1:14" ht="15.6" customHeight="1" x14ac:dyDescent="0.25">
      <c r="A12" s="187" t="s">
        <v>6</v>
      </c>
      <c r="B12" s="188">
        <v>2624</v>
      </c>
      <c r="C12" s="188">
        <v>2549.25</v>
      </c>
      <c r="D12" s="188">
        <v>29792.5</v>
      </c>
      <c r="E12" s="188">
        <v>33580.75</v>
      </c>
      <c r="F12" s="189">
        <v>12.715448518922541</v>
      </c>
    </row>
    <row r="13" spans="1:14" ht="15.6" customHeight="1" x14ac:dyDescent="0.25">
      <c r="A13" s="187" t="s">
        <v>175</v>
      </c>
      <c r="B13" s="188">
        <v>0</v>
      </c>
      <c r="C13" s="188">
        <v>4</v>
      </c>
      <c r="D13" s="188">
        <v>10</v>
      </c>
      <c r="E13" s="188">
        <v>40</v>
      </c>
      <c r="F13" s="189">
        <v>300</v>
      </c>
    </row>
    <row r="14" spans="1:14" ht="15.6" customHeight="1" x14ac:dyDescent="0.25">
      <c r="A14" s="187" t="s">
        <v>153</v>
      </c>
      <c r="B14" s="188">
        <v>142310</v>
      </c>
      <c r="C14" s="188">
        <v>158729.5</v>
      </c>
      <c r="D14" s="188">
        <v>1730545.5</v>
      </c>
      <c r="E14" s="188">
        <v>1876844.5</v>
      </c>
      <c r="F14" s="189">
        <v>8.4539239216767186</v>
      </c>
    </row>
    <row r="15" spans="1:14" ht="15.6" customHeight="1" x14ac:dyDescent="0.25">
      <c r="A15" s="187" t="s">
        <v>150</v>
      </c>
      <c r="B15" s="188">
        <v>35171.75</v>
      </c>
      <c r="C15" s="188">
        <v>35811.5</v>
      </c>
      <c r="D15" s="188">
        <v>453811</v>
      </c>
      <c r="E15" s="188">
        <v>430372.5</v>
      </c>
      <c r="F15" s="189">
        <v>-5.1648153085755979</v>
      </c>
    </row>
    <row r="16" spans="1:14" ht="15.6" customHeight="1" x14ac:dyDescent="0.5">
      <c r="A16" s="187" t="s">
        <v>149</v>
      </c>
      <c r="B16" s="188">
        <v>3136</v>
      </c>
      <c r="C16" s="188">
        <v>2707</v>
      </c>
      <c r="D16" s="188">
        <v>37977</v>
      </c>
      <c r="E16" s="188">
        <v>39311.25</v>
      </c>
      <c r="F16" s="189">
        <v>3.5133106880480218</v>
      </c>
      <c r="G16" s="1"/>
    </row>
    <row r="17" spans="1:7" ht="15.6" customHeight="1" x14ac:dyDescent="0.35">
      <c r="A17" s="187" t="s">
        <v>155</v>
      </c>
      <c r="B17" s="188">
        <v>3063</v>
      </c>
      <c r="C17" s="188">
        <v>7647</v>
      </c>
      <c r="D17" s="188">
        <v>64284</v>
      </c>
      <c r="E17" s="188">
        <v>76069.25</v>
      </c>
      <c r="F17" s="189">
        <v>18.333099993777608</v>
      </c>
      <c r="G17" s="2"/>
    </row>
    <row r="18" spans="1:7" ht="15.6" customHeight="1" x14ac:dyDescent="0.25">
      <c r="A18" s="187" t="s">
        <v>152</v>
      </c>
      <c r="B18" s="188">
        <v>20</v>
      </c>
      <c r="C18" s="188">
        <v>11</v>
      </c>
      <c r="D18" s="188">
        <v>187.25</v>
      </c>
      <c r="E18" s="188">
        <v>201.5</v>
      </c>
      <c r="F18" s="189">
        <v>7.6101468624833046</v>
      </c>
    </row>
    <row r="19" spans="1:7" ht="15.6" customHeight="1" x14ac:dyDescent="0.25">
      <c r="A19" s="187" t="s">
        <v>148</v>
      </c>
      <c r="B19" s="188">
        <v>685.5</v>
      </c>
      <c r="C19" s="188">
        <v>881.75</v>
      </c>
      <c r="D19" s="188">
        <v>19301.25</v>
      </c>
      <c r="E19" s="188">
        <v>11424.75</v>
      </c>
      <c r="F19" s="189">
        <v>-40.808237808432096</v>
      </c>
    </row>
    <row r="20" spans="1:7" ht="15.6" customHeight="1" x14ac:dyDescent="0.25">
      <c r="A20" s="187" t="s">
        <v>147</v>
      </c>
      <c r="B20" s="188">
        <v>5471</v>
      </c>
      <c r="C20" s="188">
        <v>3207</v>
      </c>
      <c r="D20" s="188">
        <v>57466</v>
      </c>
      <c r="E20" s="188">
        <v>64279</v>
      </c>
      <c r="F20" s="189">
        <v>11.85570598266801</v>
      </c>
    </row>
    <row r="21" spans="1:7" ht="15.6" customHeight="1" x14ac:dyDescent="0.25">
      <c r="A21" s="187" t="s">
        <v>154</v>
      </c>
      <c r="B21" s="188">
        <v>1015.75</v>
      </c>
      <c r="C21" s="188">
        <v>1093.5</v>
      </c>
      <c r="D21" s="188">
        <v>12430</v>
      </c>
      <c r="E21" s="188">
        <v>12362.25</v>
      </c>
      <c r="F21" s="189">
        <v>-0.5450522928398982</v>
      </c>
    </row>
    <row r="22" spans="1:7" ht="15.6" customHeight="1" x14ac:dyDescent="0.25">
      <c r="A22" s="187" t="s">
        <v>151</v>
      </c>
      <c r="B22" s="188">
        <v>7328</v>
      </c>
      <c r="C22" s="188">
        <v>7547</v>
      </c>
      <c r="D22" s="188">
        <v>76256</v>
      </c>
      <c r="E22" s="188">
        <v>78212</v>
      </c>
      <c r="F22" s="189">
        <v>2.565044062106594</v>
      </c>
    </row>
    <row r="23" spans="1:7" ht="15.6" customHeight="1" x14ac:dyDescent="0.25">
      <c r="A23" s="187" t="s">
        <v>171</v>
      </c>
      <c r="B23" s="188">
        <v>1317</v>
      </c>
      <c r="C23" s="188">
        <v>1995</v>
      </c>
      <c r="D23" s="188">
        <v>19001</v>
      </c>
      <c r="E23" s="188">
        <v>18962.5</v>
      </c>
      <c r="F23" s="189">
        <v>-0.20262091468869409</v>
      </c>
    </row>
    <row r="24" spans="1:7" ht="15.6" customHeight="1" x14ac:dyDescent="0.25">
      <c r="A24" s="187" t="s">
        <v>146</v>
      </c>
      <c r="B24" s="188">
        <v>2536.5</v>
      </c>
      <c r="C24" s="188">
        <v>3594.75</v>
      </c>
      <c r="D24" s="188">
        <v>41107.75</v>
      </c>
      <c r="E24" s="188">
        <v>42027.5</v>
      </c>
      <c r="F24" s="189">
        <v>2.2374126533317882</v>
      </c>
    </row>
    <row r="25" spans="1:7" ht="15.6" customHeight="1" x14ac:dyDescent="0.25">
      <c r="A25" s="187" t="s">
        <v>145</v>
      </c>
      <c r="B25" s="188">
        <v>2</v>
      </c>
      <c r="C25" s="188">
        <v>0</v>
      </c>
      <c r="D25" s="188">
        <v>48</v>
      </c>
      <c r="E25" s="188">
        <v>45</v>
      </c>
      <c r="F25" s="189">
        <v>-6.25</v>
      </c>
    </row>
    <row r="26" spans="1:7" ht="15.6" customHeight="1" x14ac:dyDescent="0.25">
      <c r="A26" s="187" t="s">
        <v>157</v>
      </c>
      <c r="B26" s="188">
        <v>24</v>
      </c>
      <c r="C26" s="188">
        <v>14</v>
      </c>
      <c r="D26" s="188">
        <v>737.5</v>
      </c>
      <c r="E26" s="188">
        <v>429</v>
      </c>
      <c r="F26" s="189">
        <v>-41.83050847457627</v>
      </c>
    </row>
    <row r="27" spans="1:7" ht="15.6" customHeight="1" x14ac:dyDescent="0.25">
      <c r="A27" s="187" t="s">
        <v>173</v>
      </c>
      <c r="B27" s="188">
        <v>0</v>
      </c>
      <c r="C27" s="188">
        <v>0</v>
      </c>
      <c r="D27" s="188">
        <v>0</v>
      </c>
      <c r="E27" s="188">
        <v>0</v>
      </c>
      <c r="F27" s="189" t="s">
        <v>156</v>
      </c>
    </row>
    <row r="28" spans="1:7" ht="15.6" customHeight="1" x14ac:dyDescent="0.25">
      <c r="A28" s="187" t="s">
        <v>177</v>
      </c>
      <c r="B28" s="188">
        <v>4261</v>
      </c>
      <c r="C28" s="188">
        <v>5329</v>
      </c>
      <c r="D28" s="188">
        <v>46169</v>
      </c>
      <c r="E28" s="188">
        <v>52501</v>
      </c>
      <c r="F28" s="189">
        <v>13.71483029738569</v>
      </c>
    </row>
    <row r="29" spans="1:7" ht="15.6" customHeight="1" x14ac:dyDescent="0.25">
      <c r="A29" s="187" t="s">
        <v>178</v>
      </c>
      <c r="B29" s="188">
        <v>4937.25</v>
      </c>
      <c r="C29" s="188">
        <v>5953.5</v>
      </c>
      <c r="D29" s="188">
        <v>36639.25</v>
      </c>
      <c r="E29" s="188">
        <v>98319.25</v>
      </c>
      <c r="F29" s="189">
        <v>168.3440572609974</v>
      </c>
    </row>
    <row r="30" spans="1:7" ht="15.6" customHeight="1" x14ac:dyDescent="0.25">
      <c r="A30" s="187" t="s">
        <v>179</v>
      </c>
      <c r="B30" s="188">
        <v>42</v>
      </c>
      <c r="C30" s="188">
        <v>127</v>
      </c>
      <c r="D30" s="188">
        <v>1083</v>
      </c>
      <c r="E30" s="188">
        <v>1573</v>
      </c>
      <c r="F30" s="189">
        <v>45.244690674053537</v>
      </c>
    </row>
    <row r="31" spans="1:7" ht="15.6" customHeight="1" x14ac:dyDescent="0.25">
      <c r="A31" s="187" t="s">
        <v>180</v>
      </c>
      <c r="B31" s="188">
        <v>1765</v>
      </c>
      <c r="C31" s="188">
        <v>1159</v>
      </c>
      <c r="D31" s="188">
        <v>24160</v>
      </c>
      <c r="E31" s="188">
        <v>13951</v>
      </c>
      <c r="F31" s="189">
        <v>-42.255794701986758</v>
      </c>
    </row>
    <row r="32" spans="1:7" ht="15.6" customHeight="1" x14ac:dyDescent="0.25">
      <c r="A32" s="187" t="s">
        <v>181</v>
      </c>
      <c r="B32" s="188">
        <v>175407</v>
      </c>
      <c r="C32" s="188">
        <v>208347</v>
      </c>
      <c r="D32" s="188">
        <v>2236919</v>
      </c>
      <c r="E32" s="188">
        <v>2521101</v>
      </c>
      <c r="F32" s="189">
        <v>12.70417033428569</v>
      </c>
    </row>
    <row r="33" spans="1:6" ht="15.6" customHeight="1" x14ac:dyDescent="0.25">
      <c r="A33" s="187" t="s">
        <v>182</v>
      </c>
      <c r="B33" s="188">
        <v>20033</v>
      </c>
      <c r="C33" s="188">
        <v>23845</v>
      </c>
      <c r="D33" s="188">
        <v>194975</v>
      </c>
      <c r="E33" s="188">
        <v>253344</v>
      </c>
      <c r="F33" s="189">
        <v>29.936658545967418</v>
      </c>
    </row>
    <row r="34" spans="1:6" ht="15.6" customHeight="1" x14ac:dyDescent="0.25">
      <c r="A34" s="187" t="s">
        <v>183</v>
      </c>
      <c r="B34" s="188">
        <v>400.5</v>
      </c>
      <c r="C34" s="188">
        <v>676</v>
      </c>
      <c r="D34" s="188">
        <v>3232.75</v>
      </c>
      <c r="E34" s="188">
        <v>6294</v>
      </c>
      <c r="F34" s="189">
        <v>94.694919186451159</v>
      </c>
    </row>
    <row r="35" spans="1:6" ht="15.6" customHeight="1" x14ac:dyDescent="0.25">
      <c r="A35" s="155" t="s">
        <v>158</v>
      </c>
      <c r="B35" s="75">
        <f>SUM(B7:B34)</f>
        <v>467358.75</v>
      </c>
      <c r="C35" s="76">
        <f>SUM(C7:C34)</f>
        <v>520423</v>
      </c>
      <c r="D35" s="177">
        <f>SUM(D7:D34)</f>
        <v>5895389.5</v>
      </c>
      <c r="E35" s="177">
        <f>SUM(E7:E34)</f>
        <v>6314746</v>
      </c>
      <c r="F35" s="139">
        <f>E35*100/D35-100</f>
        <v>7.1132959069116595</v>
      </c>
    </row>
    <row r="36" spans="1:6" ht="15.6" customHeight="1" x14ac:dyDescent="0.25">
      <c r="A36" s="72" t="s">
        <v>77</v>
      </c>
      <c r="B36" s="71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33" priority="2">
      <formula>MOD(ROW(),2)=0</formula>
    </cfRule>
  </conditionalFormatting>
  <conditionalFormatting sqref="F7:F35">
    <cfRule type="expression" dxfId="3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9F436-3F24-4DFF-B13F-D965AB534BE0}">
  <sheetPr codeName="Hoja24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1" t="s">
        <v>79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8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0" t="s">
        <v>80</v>
      </c>
    </row>
    <row r="5" spans="1:14" ht="15.6" customHeight="1" x14ac:dyDescent="0.25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2"/>
      <c r="N5" s="73" t="s">
        <v>172</v>
      </c>
    </row>
    <row r="6" spans="1:14" ht="15.6" customHeight="1" x14ac:dyDescent="0.25">
      <c r="A6" s="210"/>
      <c r="B6" s="163">
        <v>2023</v>
      </c>
      <c r="C6" s="163">
        <v>2024</v>
      </c>
      <c r="D6" s="163">
        <v>2023</v>
      </c>
      <c r="E6" s="163">
        <v>2024</v>
      </c>
      <c r="F6" s="153" t="s">
        <v>7</v>
      </c>
      <c r="G6" s="6"/>
    </row>
    <row r="7" spans="1:14" ht="15.6" customHeight="1" x14ac:dyDescent="0.25">
      <c r="A7" s="187" t="s">
        <v>18</v>
      </c>
      <c r="B7" s="188">
        <v>71</v>
      </c>
      <c r="C7" s="188">
        <v>89</v>
      </c>
      <c r="D7" s="188">
        <v>1093</v>
      </c>
      <c r="E7" s="188">
        <v>1135</v>
      </c>
      <c r="F7" s="189">
        <v>3.842634949679776</v>
      </c>
      <c r="G7" s="36"/>
    </row>
    <row r="8" spans="1:14" ht="15.6" customHeight="1" x14ac:dyDescent="0.25">
      <c r="A8" s="187" t="s">
        <v>11</v>
      </c>
      <c r="B8" s="188">
        <v>54</v>
      </c>
      <c r="C8" s="188">
        <v>61</v>
      </c>
      <c r="D8" s="188">
        <v>873</v>
      </c>
      <c r="E8" s="188">
        <v>820</v>
      </c>
      <c r="F8" s="189">
        <v>-6.0710194730813347</v>
      </c>
      <c r="G8" s="6"/>
    </row>
    <row r="9" spans="1:14" ht="15.6" customHeight="1" x14ac:dyDescent="0.25">
      <c r="A9" s="187" t="s">
        <v>8</v>
      </c>
      <c r="B9" s="188">
        <v>135</v>
      </c>
      <c r="C9" s="188">
        <v>138</v>
      </c>
      <c r="D9" s="188">
        <v>1928</v>
      </c>
      <c r="E9" s="188">
        <v>2031</v>
      </c>
      <c r="F9" s="189">
        <v>5.3423236514522756</v>
      </c>
      <c r="G9" s="6"/>
    </row>
    <row r="10" spans="1:14" ht="15.6" customHeight="1" x14ac:dyDescent="0.25">
      <c r="A10" s="187" t="s">
        <v>10</v>
      </c>
      <c r="B10" s="188">
        <v>52</v>
      </c>
      <c r="C10" s="188">
        <v>53</v>
      </c>
      <c r="D10" s="188">
        <v>775</v>
      </c>
      <c r="E10" s="188">
        <v>795</v>
      </c>
      <c r="F10" s="189">
        <v>2.5806451612903198</v>
      </c>
    </row>
    <row r="11" spans="1:14" ht="15.6" customHeight="1" x14ac:dyDescent="0.25">
      <c r="A11" s="187" t="s">
        <v>9</v>
      </c>
      <c r="B11" s="188">
        <v>2402</v>
      </c>
      <c r="C11" s="188">
        <v>2397</v>
      </c>
      <c r="D11" s="188">
        <v>29924</v>
      </c>
      <c r="E11" s="188">
        <v>31090</v>
      </c>
      <c r="F11" s="189">
        <v>3.8965378960032102</v>
      </c>
    </row>
    <row r="12" spans="1:14" ht="15.6" customHeight="1" x14ac:dyDescent="0.25">
      <c r="A12" s="187" t="s">
        <v>6</v>
      </c>
      <c r="B12" s="188">
        <v>102</v>
      </c>
      <c r="C12" s="188">
        <v>101</v>
      </c>
      <c r="D12" s="188">
        <v>1575</v>
      </c>
      <c r="E12" s="188">
        <v>1522</v>
      </c>
      <c r="F12" s="189">
        <v>-3.3650793650793669</v>
      </c>
    </row>
    <row r="13" spans="1:14" ht="15.6" customHeight="1" x14ac:dyDescent="0.25">
      <c r="A13" s="187" t="s">
        <v>175</v>
      </c>
      <c r="B13" s="188">
        <v>2822</v>
      </c>
      <c r="C13" s="188">
        <v>2984</v>
      </c>
      <c r="D13" s="188">
        <v>49400</v>
      </c>
      <c r="E13" s="188">
        <v>48473</v>
      </c>
      <c r="F13" s="189">
        <v>-1.8765182186234881</v>
      </c>
    </row>
    <row r="14" spans="1:14" ht="15.6" customHeight="1" x14ac:dyDescent="0.25">
      <c r="A14" s="187" t="s">
        <v>153</v>
      </c>
      <c r="B14" s="188">
        <v>653</v>
      </c>
      <c r="C14" s="188">
        <v>611</v>
      </c>
      <c r="D14" s="188">
        <v>8766</v>
      </c>
      <c r="E14" s="188">
        <v>8383</v>
      </c>
      <c r="F14" s="189">
        <v>-4.3691535477983052</v>
      </c>
    </row>
    <row r="15" spans="1:14" ht="15.6" customHeight="1" x14ac:dyDescent="0.25">
      <c r="A15" s="187" t="s">
        <v>150</v>
      </c>
      <c r="B15" s="188">
        <v>191</v>
      </c>
      <c r="C15" s="188">
        <v>212</v>
      </c>
      <c r="D15" s="188">
        <v>2740</v>
      </c>
      <c r="E15" s="188">
        <v>2766</v>
      </c>
      <c r="F15" s="189">
        <v>0.94890510948904705</v>
      </c>
    </row>
    <row r="16" spans="1:14" ht="15.6" customHeight="1" x14ac:dyDescent="0.5">
      <c r="A16" s="187" t="s">
        <v>149</v>
      </c>
      <c r="B16" s="188">
        <v>179</v>
      </c>
      <c r="C16" s="188">
        <v>166</v>
      </c>
      <c r="D16" s="188">
        <v>2208</v>
      </c>
      <c r="E16" s="188">
        <v>2149</v>
      </c>
      <c r="F16" s="189">
        <v>-2.6721014492753601</v>
      </c>
      <c r="G16" s="1"/>
    </row>
    <row r="17" spans="1:7" ht="15.6" customHeight="1" x14ac:dyDescent="0.35">
      <c r="A17" s="187" t="s">
        <v>155</v>
      </c>
      <c r="B17" s="188">
        <v>81</v>
      </c>
      <c r="C17" s="188">
        <v>108</v>
      </c>
      <c r="D17" s="188">
        <v>1277</v>
      </c>
      <c r="E17" s="188">
        <v>1332</v>
      </c>
      <c r="F17" s="189">
        <v>4.3069694596711088</v>
      </c>
      <c r="G17" s="2"/>
    </row>
    <row r="18" spans="1:7" ht="15.6" customHeight="1" x14ac:dyDescent="0.25">
      <c r="A18" s="187" t="s">
        <v>152</v>
      </c>
      <c r="B18" s="188">
        <v>879</v>
      </c>
      <c r="C18" s="188">
        <v>891</v>
      </c>
      <c r="D18" s="188">
        <v>10165</v>
      </c>
      <c r="E18" s="188">
        <v>10290</v>
      </c>
      <c r="F18" s="189">
        <v>1.2297097884899131</v>
      </c>
    </row>
    <row r="19" spans="1:7" ht="15.6" customHeight="1" x14ac:dyDescent="0.25">
      <c r="A19" s="187" t="s">
        <v>148</v>
      </c>
      <c r="B19" s="188">
        <v>71</v>
      </c>
      <c r="C19" s="188">
        <v>62</v>
      </c>
      <c r="D19" s="188">
        <v>957</v>
      </c>
      <c r="E19" s="188">
        <v>820</v>
      </c>
      <c r="F19" s="189">
        <v>-14.31556948798328</v>
      </c>
    </row>
    <row r="20" spans="1:7" ht="15.6" customHeight="1" x14ac:dyDescent="0.25">
      <c r="A20" s="187" t="s">
        <v>147</v>
      </c>
      <c r="B20" s="188">
        <v>92</v>
      </c>
      <c r="C20" s="188">
        <v>79</v>
      </c>
      <c r="D20" s="188">
        <v>1178</v>
      </c>
      <c r="E20" s="188">
        <v>1128</v>
      </c>
      <c r="F20" s="189">
        <v>-4.2444821731748732</v>
      </c>
    </row>
    <row r="21" spans="1:7" ht="15.6" customHeight="1" x14ac:dyDescent="0.25">
      <c r="A21" s="187" t="s">
        <v>154</v>
      </c>
      <c r="B21" s="188">
        <v>206</v>
      </c>
      <c r="C21" s="188">
        <v>180</v>
      </c>
      <c r="D21" s="188">
        <v>2112</v>
      </c>
      <c r="E21" s="188">
        <v>2256</v>
      </c>
      <c r="F21" s="189">
        <v>6.8181818181818121</v>
      </c>
    </row>
    <row r="22" spans="1:7" ht="15.6" customHeight="1" x14ac:dyDescent="0.25">
      <c r="A22" s="187" t="s">
        <v>151</v>
      </c>
      <c r="B22" s="188">
        <v>1144</v>
      </c>
      <c r="C22" s="188">
        <v>1333</v>
      </c>
      <c r="D22" s="188">
        <v>12743</v>
      </c>
      <c r="E22" s="188">
        <v>14433</v>
      </c>
      <c r="F22" s="189">
        <v>13.262183159381619</v>
      </c>
    </row>
    <row r="23" spans="1:7" ht="15.6" customHeight="1" x14ac:dyDescent="0.25">
      <c r="A23" s="187" t="s">
        <v>171</v>
      </c>
      <c r="B23" s="188">
        <v>139</v>
      </c>
      <c r="C23" s="188">
        <v>121</v>
      </c>
      <c r="D23" s="188">
        <v>1736</v>
      </c>
      <c r="E23" s="188">
        <v>1552</v>
      </c>
      <c r="F23" s="189">
        <v>-10.59907834101382</v>
      </c>
    </row>
    <row r="24" spans="1:7" ht="15.6" customHeight="1" x14ac:dyDescent="0.25">
      <c r="A24" s="187" t="s">
        <v>146</v>
      </c>
      <c r="B24" s="188">
        <v>39</v>
      </c>
      <c r="C24" s="188">
        <v>47</v>
      </c>
      <c r="D24" s="188">
        <v>464</v>
      </c>
      <c r="E24" s="188">
        <v>484</v>
      </c>
      <c r="F24" s="189">
        <v>4.3103448275862064</v>
      </c>
    </row>
    <row r="25" spans="1:7" ht="15.6" customHeight="1" x14ac:dyDescent="0.25">
      <c r="A25" s="187" t="s">
        <v>145</v>
      </c>
      <c r="B25" s="188">
        <v>97</v>
      </c>
      <c r="C25" s="188">
        <v>93</v>
      </c>
      <c r="D25" s="188">
        <v>1267</v>
      </c>
      <c r="E25" s="188">
        <v>1284</v>
      </c>
      <c r="F25" s="189">
        <v>1.3417521704814559</v>
      </c>
    </row>
    <row r="26" spans="1:7" ht="15.6" customHeight="1" x14ac:dyDescent="0.25">
      <c r="A26" s="187" t="s">
        <v>157</v>
      </c>
      <c r="B26" s="188">
        <v>83</v>
      </c>
      <c r="C26" s="188">
        <v>68</v>
      </c>
      <c r="D26" s="188">
        <v>1040</v>
      </c>
      <c r="E26" s="188">
        <v>986</v>
      </c>
      <c r="F26" s="189">
        <v>-5.1923076923076934</v>
      </c>
    </row>
    <row r="27" spans="1:7" ht="15.6" customHeight="1" x14ac:dyDescent="0.25">
      <c r="A27" s="187" t="s">
        <v>173</v>
      </c>
      <c r="B27" s="188">
        <v>75</v>
      </c>
      <c r="C27" s="188">
        <v>77</v>
      </c>
      <c r="D27" s="188">
        <v>924</v>
      </c>
      <c r="E27" s="188">
        <v>891</v>
      </c>
      <c r="F27" s="189">
        <v>-3.571428571428569</v>
      </c>
    </row>
    <row r="28" spans="1:7" ht="15.6" customHeight="1" x14ac:dyDescent="0.25">
      <c r="A28" s="187" t="s">
        <v>177</v>
      </c>
      <c r="B28" s="188">
        <v>1361</v>
      </c>
      <c r="C28" s="188">
        <v>1451</v>
      </c>
      <c r="D28" s="188">
        <v>16573</v>
      </c>
      <c r="E28" s="188">
        <v>17014</v>
      </c>
      <c r="F28" s="189">
        <v>2.6609545646533519</v>
      </c>
    </row>
    <row r="29" spans="1:7" ht="15.6" customHeight="1" x14ac:dyDescent="0.25">
      <c r="A29" s="187" t="s">
        <v>178</v>
      </c>
      <c r="B29" s="188">
        <v>123</v>
      </c>
      <c r="C29" s="188">
        <v>93</v>
      </c>
      <c r="D29" s="188">
        <v>1561</v>
      </c>
      <c r="E29" s="188">
        <v>1511</v>
      </c>
      <c r="F29" s="189">
        <v>-3.2030749519538801</v>
      </c>
    </row>
    <row r="30" spans="1:7" ht="15.6" customHeight="1" x14ac:dyDescent="0.25">
      <c r="A30" s="187" t="s">
        <v>179</v>
      </c>
      <c r="B30" s="188">
        <v>76</v>
      </c>
      <c r="C30" s="188">
        <v>60</v>
      </c>
      <c r="D30" s="188">
        <v>900</v>
      </c>
      <c r="E30" s="188">
        <v>925</v>
      </c>
      <c r="F30" s="189">
        <v>2.777777777777771</v>
      </c>
    </row>
    <row r="31" spans="1:7" ht="15.6" customHeight="1" x14ac:dyDescent="0.25">
      <c r="A31" s="187" t="s">
        <v>180</v>
      </c>
      <c r="B31" s="188">
        <v>193</v>
      </c>
      <c r="C31" s="188">
        <v>168</v>
      </c>
      <c r="D31" s="188">
        <v>2424</v>
      </c>
      <c r="E31" s="188">
        <v>2327</v>
      </c>
      <c r="F31" s="189">
        <v>-4.0016501650164997</v>
      </c>
    </row>
    <row r="32" spans="1:7" ht="15.6" customHeight="1" x14ac:dyDescent="0.25">
      <c r="A32" s="187" t="s">
        <v>181</v>
      </c>
      <c r="B32" s="188">
        <v>555</v>
      </c>
      <c r="C32" s="188">
        <v>566</v>
      </c>
      <c r="D32" s="188">
        <v>7575</v>
      </c>
      <c r="E32" s="188">
        <v>7437</v>
      </c>
      <c r="F32" s="189">
        <v>-1.8217821782178161</v>
      </c>
    </row>
    <row r="33" spans="1:6" ht="15.6" customHeight="1" x14ac:dyDescent="0.25">
      <c r="A33" s="187" t="s">
        <v>182</v>
      </c>
      <c r="B33" s="188">
        <v>162</v>
      </c>
      <c r="C33" s="188">
        <v>158</v>
      </c>
      <c r="D33" s="188">
        <v>1909</v>
      </c>
      <c r="E33" s="188">
        <v>1914</v>
      </c>
      <c r="F33" s="189">
        <v>0.26191723415401208</v>
      </c>
    </row>
    <row r="34" spans="1:6" ht="15.6" customHeight="1" x14ac:dyDescent="0.25">
      <c r="A34" s="187" t="s">
        <v>183</v>
      </c>
      <c r="B34" s="188">
        <v>28</v>
      </c>
      <c r="C34" s="188">
        <v>29</v>
      </c>
      <c r="D34" s="188">
        <v>383</v>
      </c>
      <c r="E34" s="188">
        <v>381</v>
      </c>
      <c r="F34" s="189">
        <v>-0.5221932114882577</v>
      </c>
    </row>
    <row r="35" spans="1:6" ht="15.6" customHeight="1" x14ac:dyDescent="0.25">
      <c r="A35" s="155" t="s">
        <v>158</v>
      </c>
      <c r="B35" s="75">
        <f>SUM(B7:B34)</f>
        <v>12065</v>
      </c>
      <c r="C35" s="76">
        <f>SUM(C7:C34)</f>
        <v>12396</v>
      </c>
      <c r="D35" s="177">
        <f>SUM(D7:D34)</f>
        <v>164470</v>
      </c>
      <c r="E35" s="77">
        <f>SUM(E7:E34)</f>
        <v>166129</v>
      </c>
      <c r="F35" s="139">
        <f>E35*100/D35-100</f>
        <v>1.0086945947589214</v>
      </c>
    </row>
    <row r="36" spans="1:6" ht="15.6" customHeight="1" x14ac:dyDescent="0.25">
      <c r="A36" s="72" t="s">
        <v>81</v>
      </c>
      <c r="B36" s="71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31" priority="2">
      <formula>MOD(ROW(),2)=0</formula>
    </cfRule>
  </conditionalFormatting>
  <conditionalFormatting sqref="F7:F35">
    <cfRule type="expression" dxfId="3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13E57-F34E-4D41-8C1F-E6675B3750C9}">
  <sheetPr codeName="Hoja25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1" t="s">
        <v>78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8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0" t="s">
        <v>82</v>
      </c>
    </row>
    <row r="5" spans="1:14" ht="15.6" customHeight="1" x14ac:dyDescent="0.25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2"/>
      <c r="N5" s="73" t="s">
        <v>172</v>
      </c>
    </row>
    <row r="6" spans="1:14" ht="15.6" customHeight="1" x14ac:dyDescent="0.25">
      <c r="A6" s="210"/>
      <c r="B6" s="163">
        <v>2023</v>
      </c>
      <c r="C6" s="163">
        <v>2024</v>
      </c>
      <c r="D6" s="163">
        <v>2023</v>
      </c>
      <c r="E6" s="163">
        <v>2024</v>
      </c>
      <c r="F6" s="153" t="s">
        <v>7</v>
      </c>
      <c r="G6" s="6"/>
    </row>
    <row r="7" spans="1:14" ht="15.6" customHeight="1" x14ac:dyDescent="0.25">
      <c r="A7" s="187" t="s">
        <v>18</v>
      </c>
      <c r="B7" s="188">
        <v>1541848</v>
      </c>
      <c r="C7" s="188">
        <v>1881070</v>
      </c>
      <c r="D7" s="188">
        <v>27764406</v>
      </c>
      <c r="E7" s="188">
        <v>30913127</v>
      </c>
      <c r="F7" s="189">
        <v>11.340854906098119</v>
      </c>
      <c r="G7" s="36"/>
    </row>
    <row r="8" spans="1:14" ht="15.6" customHeight="1" x14ac:dyDescent="0.25">
      <c r="A8" s="187" t="s">
        <v>11</v>
      </c>
      <c r="B8" s="188">
        <v>726443</v>
      </c>
      <c r="C8" s="188">
        <v>905950</v>
      </c>
      <c r="D8" s="188">
        <v>14377873</v>
      </c>
      <c r="E8" s="188">
        <v>17891802</v>
      </c>
      <c r="F8" s="189">
        <v>24.439838910804131</v>
      </c>
      <c r="G8" s="6"/>
    </row>
    <row r="9" spans="1:14" ht="15.6" customHeight="1" x14ac:dyDescent="0.25">
      <c r="A9" s="187" t="s">
        <v>8</v>
      </c>
      <c r="B9" s="188">
        <v>2372479</v>
      </c>
      <c r="C9" s="188">
        <v>2579726</v>
      </c>
      <c r="D9" s="188">
        <v>34580210</v>
      </c>
      <c r="E9" s="188">
        <v>37635706</v>
      </c>
      <c r="F9" s="189">
        <v>8.8359671615643691</v>
      </c>
      <c r="G9" s="6"/>
    </row>
    <row r="10" spans="1:14" ht="15.6" customHeight="1" x14ac:dyDescent="0.25">
      <c r="A10" s="187" t="s">
        <v>10</v>
      </c>
      <c r="B10" s="188">
        <v>308631</v>
      </c>
      <c r="C10" s="188">
        <v>460730</v>
      </c>
      <c r="D10" s="188">
        <v>6066640</v>
      </c>
      <c r="E10" s="188">
        <v>5997453</v>
      </c>
      <c r="F10" s="189">
        <v>-1.140450067912383</v>
      </c>
    </row>
    <row r="11" spans="1:14" ht="15.6" customHeight="1" x14ac:dyDescent="0.25">
      <c r="A11" s="187" t="s">
        <v>9</v>
      </c>
      <c r="B11" s="188">
        <v>46224194</v>
      </c>
      <c r="C11" s="188">
        <v>42087667</v>
      </c>
      <c r="D11" s="188">
        <v>542382705</v>
      </c>
      <c r="E11" s="188">
        <v>548203071</v>
      </c>
      <c r="F11" s="189">
        <v>1.0731105447029281</v>
      </c>
    </row>
    <row r="12" spans="1:14" ht="15.6" customHeight="1" x14ac:dyDescent="0.25">
      <c r="A12" s="187" t="s">
        <v>6</v>
      </c>
      <c r="B12" s="188">
        <v>3068195</v>
      </c>
      <c r="C12" s="188">
        <v>2663978</v>
      </c>
      <c r="D12" s="188">
        <v>43718488</v>
      </c>
      <c r="E12" s="188">
        <v>43194490</v>
      </c>
      <c r="F12" s="189">
        <v>-1.1985730156084029</v>
      </c>
    </row>
    <row r="13" spans="1:14" ht="15.6" customHeight="1" x14ac:dyDescent="0.25">
      <c r="A13" s="187" t="s">
        <v>175</v>
      </c>
      <c r="B13" s="188">
        <v>16965422</v>
      </c>
      <c r="C13" s="188">
        <v>16780879</v>
      </c>
      <c r="D13" s="188">
        <v>291118090</v>
      </c>
      <c r="E13" s="188">
        <v>285121351</v>
      </c>
      <c r="F13" s="189">
        <v>-2.0598991289067641</v>
      </c>
    </row>
    <row r="14" spans="1:14" ht="15.6" customHeight="1" x14ac:dyDescent="0.25">
      <c r="A14" s="187" t="s">
        <v>153</v>
      </c>
      <c r="B14" s="188">
        <v>25742253</v>
      </c>
      <c r="C14" s="188">
        <v>24264744</v>
      </c>
      <c r="D14" s="188">
        <v>374300716</v>
      </c>
      <c r="E14" s="188">
        <v>364239329</v>
      </c>
      <c r="F14" s="189">
        <v>-2.6880490925911</v>
      </c>
    </row>
    <row r="15" spans="1:14" ht="15.6" customHeight="1" x14ac:dyDescent="0.25">
      <c r="A15" s="187" t="s">
        <v>150</v>
      </c>
      <c r="B15" s="188">
        <v>3563957</v>
      </c>
      <c r="C15" s="188">
        <v>3694135</v>
      </c>
      <c r="D15" s="188">
        <v>58433991</v>
      </c>
      <c r="E15" s="188">
        <v>56980044</v>
      </c>
      <c r="F15" s="189">
        <v>-2.4881870553733019</v>
      </c>
    </row>
    <row r="16" spans="1:14" ht="15.6" customHeight="1" x14ac:dyDescent="0.5">
      <c r="A16" s="187" t="s">
        <v>149</v>
      </c>
      <c r="B16" s="188">
        <v>3868982</v>
      </c>
      <c r="C16" s="188">
        <v>3292504</v>
      </c>
      <c r="D16" s="188">
        <v>49695342</v>
      </c>
      <c r="E16" s="188">
        <v>47395986</v>
      </c>
      <c r="F16" s="189">
        <v>-4.6269044692357681</v>
      </c>
      <c r="G16" s="1"/>
    </row>
    <row r="17" spans="1:7" ht="15.6" customHeight="1" x14ac:dyDescent="0.35">
      <c r="A17" s="187" t="s">
        <v>155</v>
      </c>
      <c r="B17" s="188">
        <v>1179387</v>
      </c>
      <c r="C17" s="188">
        <v>1578238</v>
      </c>
      <c r="D17" s="188">
        <v>17726191</v>
      </c>
      <c r="E17" s="188">
        <v>19562862</v>
      </c>
      <c r="F17" s="189">
        <v>10.361340459436549</v>
      </c>
      <c r="G17" s="2"/>
    </row>
    <row r="18" spans="1:7" ht="15.6" customHeight="1" x14ac:dyDescent="0.25">
      <c r="A18" s="187" t="s">
        <v>152</v>
      </c>
      <c r="B18" s="188">
        <v>6289267</v>
      </c>
      <c r="C18" s="188">
        <v>5627905</v>
      </c>
      <c r="D18" s="188">
        <v>72288135</v>
      </c>
      <c r="E18" s="188">
        <v>70631579</v>
      </c>
      <c r="F18" s="189">
        <v>-2.2916015193918038</v>
      </c>
    </row>
    <row r="19" spans="1:7" ht="15.6" customHeight="1" x14ac:dyDescent="0.25">
      <c r="A19" s="187" t="s">
        <v>148</v>
      </c>
      <c r="B19" s="188">
        <v>1043165</v>
      </c>
      <c r="C19" s="188">
        <v>1186512</v>
      </c>
      <c r="D19" s="188">
        <v>15809302</v>
      </c>
      <c r="E19" s="188">
        <v>12484213</v>
      </c>
      <c r="F19" s="189">
        <v>-21.032484546123541</v>
      </c>
    </row>
    <row r="20" spans="1:7" ht="15.6" customHeight="1" x14ac:dyDescent="0.25">
      <c r="A20" s="187" t="s">
        <v>147</v>
      </c>
      <c r="B20" s="188">
        <v>1533916</v>
      </c>
      <c r="C20" s="188">
        <v>1363639</v>
      </c>
      <c r="D20" s="188">
        <v>21032835</v>
      </c>
      <c r="E20" s="188">
        <v>20327033</v>
      </c>
      <c r="F20" s="189">
        <v>-3.3557150046581938</v>
      </c>
    </row>
    <row r="21" spans="1:7" ht="15.6" customHeight="1" x14ac:dyDescent="0.25">
      <c r="A21" s="187" t="s">
        <v>154</v>
      </c>
      <c r="B21" s="188">
        <v>3927070</v>
      </c>
      <c r="C21" s="188">
        <v>3529019</v>
      </c>
      <c r="D21" s="188">
        <v>40292269</v>
      </c>
      <c r="E21" s="188">
        <v>41335753</v>
      </c>
      <c r="F21" s="189">
        <v>2.5897871375771899</v>
      </c>
    </row>
    <row r="22" spans="1:7" ht="15.6" customHeight="1" x14ac:dyDescent="0.25">
      <c r="A22" s="187" t="s">
        <v>151</v>
      </c>
      <c r="B22" s="188">
        <v>28295339</v>
      </c>
      <c r="C22" s="188">
        <v>33834126</v>
      </c>
      <c r="D22" s="188">
        <v>268041469</v>
      </c>
      <c r="E22" s="188">
        <v>321967160</v>
      </c>
      <c r="F22" s="189">
        <v>20.118413468327919</v>
      </c>
    </row>
    <row r="23" spans="1:7" ht="15.6" customHeight="1" x14ac:dyDescent="0.25">
      <c r="A23" s="187" t="s">
        <v>171</v>
      </c>
      <c r="B23" s="188">
        <v>4022658</v>
      </c>
      <c r="C23" s="188">
        <v>5862703</v>
      </c>
      <c r="D23" s="188">
        <v>54520100</v>
      </c>
      <c r="E23" s="188">
        <v>62660059</v>
      </c>
      <c r="F23" s="189">
        <v>14.930198220472819</v>
      </c>
    </row>
    <row r="24" spans="1:7" ht="15.6" customHeight="1" x14ac:dyDescent="0.25">
      <c r="A24" s="187" t="s">
        <v>146</v>
      </c>
      <c r="B24" s="188">
        <v>265577</v>
      </c>
      <c r="C24" s="188">
        <v>399111</v>
      </c>
      <c r="D24" s="188">
        <v>2901445</v>
      </c>
      <c r="E24" s="188">
        <v>3357186</v>
      </c>
      <c r="F24" s="189">
        <v>15.70738028809782</v>
      </c>
    </row>
    <row r="25" spans="1:7" ht="15.6" customHeight="1" x14ac:dyDescent="0.25">
      <c r="A25" s="187" t="s">
        <v>145</v>
      </c>
      <c r="B25" s="188">
        <v>2878181</v>
      </c>
      <c r="C25" s="188">
        <v>2608061</v>
      </c>
      <c r="D25" s="188">
        <v>33935602</v>
      </c>
      <c r="E25" s="188">
        <v>35060653</v>
      </c>
      <c r="F25" s="189">
        <v>3.315252813254943</v>
      </c>
    </row>
    <row r="26" spans="1:7" ht="15.6" customHeight="1" x14ac:dyDescent="0.25">
      <c r="A26" s="187" t="s">
        <v>157</v>
      </c>
      <c r="B26" s="188">
        <v>1082828</v>
      </c>
      <c r="C26" s="188">
        <v>1049788</v>
      </c>
      <c r="D26" s="188">
        <v>17274136</v>
      </c>
      <c r="E26" s="188">
        <v>16357821</v>
      </c>
      <c r="F26" s="189">
        <v>-5.3045489511023902</v>
      </c>
    </row>
    <row r="27" spans="1:7" ht="15.6" customHeight="1" x14ac:dyDescent="0.25">
      <c r="A27" s="187" t="s">
        <v>173</v>
      </c>
      <c r="B27" s="188">
        <v>613714</v>
      </c>
      <c r="C27" s="188">
        <v>582895</v>
      </c>
      <c r="D27" s="188">
        <v>7656543</v>
      </c>
      <c r="E27" s="188">
        <v>7274893</v>
      </c>
      <c r="F27" s="189">
        <v>-4.9846255679619418</v>
      </c>
    </row>
    <row r="28" spans="1:7" ht="15.6" customHeight="1" x14ac:dyDescent="0.25">
      <c r="A28" s="187" t="s">
        <v>177</v>
      </c>
      <c r="B28" s="188">
        <v>19579624</v>
      </c>
      <c r="C28" s="188">
        <v>22225337</v>
      </c>
      <c r="D28" s="188">
        <v>207020559</v>
      </c>
      <c r="E28" s="188">
        <v>219975111</v>
      </c>
      <c r="F28" s="189">
        <v>6.2576161819754352</v>
      </c>
    </row>
    <row r="29" spans="1:7" ht="15.6" customHeight="1" x14ac:dyDescent="0.25">
      <c r="A29" s="187" t="s">
        <v>178</v>
      </c>
      <c r="B29" s="188">
        <v>2587257</v>
      </c>
      <c r="C29" s="188">
        <v>1748503</v>
      </c>
      <c r="D29" s="188">
        <v>31132653</v>
      </c>
      <c r="E29" s="188">
        <v>29449061</v>
      </c>
      <c r="F29" s="189">
        <v>-5.4078012561280957</v>
      </c>
    </row>
    <row r="30" spans="1:7" ht="15.6" customHeight="1" x14ac:dyDescent="0.25">
      <c r="A30" s="187" t="s">
        <v>179</v>
      </c>
      <c r="B30" s="188">
        <v>442659</v>
      </c>
      <c r="C30" s="188">
        <v>352073</v>
      </c>
      <c r="D30" s="188">
        <v>5303367</v>
      </c>
      <c r="E30" s="188">
        <v>5642650</v>
      </c>
      <c r="F30" s="189">
        <v>6.3975018134705692</v>
      </c>
    </row>
    <row r="31" spans="1:7" ht="15.6" customHeight="1" x14ac:dyDescent="0.25">
      <c r="A31" s="187" t="s">
        <v>180</v>
      </c>
      <c r="B31" s="188">
        <v>3519027</v>
      </c>
      <c r="C31" s="188">
        <v>3439615</v>
      </c>
      <c r="D31" s="188">
        <v>50067920</v>
      </c>
      <c r="E31" s="188">
        <v>47950253</v>
      </c>
      <c r="F31" s="189">
        <v>-4.229588526944994</v>
      </c>
    </row>
    <row r="32" spans="1:7" ht="15.6" customHeight="1" x14ac:dyDescent="0.25">
      <c r="A32" s="187" t="s">
        <v>181</v>
      </c>
      <c r="B32" s="188">
        <v>21418801</v>
      </c>
      <c r="C32" s="188">
        <v>22348138</v>
      </c>
      <c r="D32" s="188">
        <v>302470358</v>
      </c>
      <c r="E32" s="188">
        <v>302249485</v>
      </c>
      <c r="F32" s="189">
        <v>-7.3023023300677892E-2</v>
      </c>
    </row>
    <row r="33" spans="1:6" ht="15.6" customHeight="1" x14ac:dyDescent="0.25">
      <c r="A33" s="187" t="s">
        <v>182</v>
      </c>
      <c r="B33" s="188">
        <v>3666019</v>
      </c>
      <c r="C33" s="188">
        <v>4473405</v>
      </c>
      <c r="D33" s="188">
        <v>46102142</v>
      </c>
      <c r="E33" s="188">
        <v>48503344</v>
      </c>
      <c r="F33" s="189">
        <v>5.2084391219826642</v>
      </c>
    </row>
    <row r="34" spans="1:6" ht="15.6" customHeight="1" x14ac:dyDescent="0.25">
      <c r="A34" s="187" t="s">
        <v>183</v>
      </c>
      <c r="B34" s="188">
        <v>249234</v>
      </c>
      <c r="C34" s="188">
        <v>264549</v>
      </c>
      <c r="D34" s="188">
        <v>3034547</v>
      </c>
      <c r="E34" s="188">
        <v>2961001</v>
      </c>
      <c r="F34" s="189">
        <v>-2.4236236907848219</v>
      </c>
    </row>
    <row r="35" spans="1:6" ht="15.6" customHeight="1" x14ac:dyDescent="0.25">
      <c r="A35" s="155" t="s">
        <v>158</v>
      </c>
      <c r="B35" s="75">
        <f>SUM(B7:B34)</f>
        <v>206976127</v>
      </c>
      <c r="C35" s="76">
        <f>SUM(C7:C34)</f>
        <v>211085000</v>
      </c>
      <c r="D35" s="177">
        <f>SUM(D7:D34)</f>
        <v>2639048034</v>
      </c>
      <c r="E35" s="77">
        <f>SUM(E7:E34)</f>
        <v>2705322476</v>
      </c>
      <c r="F35" s="139">
        <f>E35*100/D35-100</f>
        <v>2.5113010883529796</v>
      </c>
    </row>
    <row r="36" spans="1:6" ht="15.6" customHeight="1" x14ac:dyDescent="0.25">
      <c r="A36" s="72" t="s">
        <v>81</v>
      </c>
      <c r="B36" s="71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29" priority="2">
      <formula>MOD(ROW(),2)=0</formula>
    </cfRule>
  </conditionalFormatting>
  <conditionalFormatting sqref="F7:F35">
    <cfRule type="expression" dxfId="2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8CE21-A24F-45AD-84B6-1786C8CB6D7D}">
  <sheetPr codeName="Hoja26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1" t="s">
        <v>83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8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0" t="s">
        <v>80</v>
      </c>
    </row>
    <row r="5" spans="1:14" ht="15.6" customHeight="1" x14ac:dyDescent="0.25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2"/>
      <c r="N5" s="73" t="s">
        <v>172</v>
      </c>
    </row>
    <row r="6" spans="1:14" ht="15.6" customHeight="1" x14ac:dyDescent="0.25">
      <c r="A6" s="210"/>
      <c r="B6" s="163">
        <v>2023</v>
      </c>
      <c r="C6" s="163">
        <v>2024</v>
      </c>
      <c r="D6" s="163">
        <v>2023</v>
      </c>
      <c r="E6" s="163">
        <v>2024</v>
      </c>
      <c r="F6" s="153" t="s">
        <v>7</v>
      </c>
      <c r="G6" s="6"/>
    </row>
    <row r="7" spans="1:14" ht="15.6" customHeight="1" x14ac:dyDescent="0.25">
      <c r="A7" s="187" t="s">
        <v>18</v>
      </c>
      <c r="B7" s="188">
        <v>4</v>
      </c>
      <c r="C7" s="188">
        <v>5</v>
      </c>
      <c r="D7" s="188">
        <v>131</v>
      </c>
      <c r="E7" s="188">
        <v>166</v>
      </c>
      <c r="F7" s="189">
        <v>26.717557251908399</v>
      </c>
      <c r="G7" s="36"/>
    </row>
    <row r="8" spans="1:14" ht="15.6" customHeight="1" x14ac:dyDescent="0.25">
      <c r="A8" s="187" t="s">
        <v>11</v>
      </c>
      <c r="B8" s="188">
        <v>1</v>
      </c>
      <c r="C8" s="188">
        <v>1</v>
      </c>
      <c r="D8" s="188">
        <v>85</v>
      </c>
      <c r="E8" s="188">
        <v>100</v>
      </c>
      <c r="F8" s="189">
        <v>17.647058823529409</v>
      </c>
      <c r="G8" s="6"/>
    </row>
    <row r="9" spans="1:14" ht="15.6" customHeight="1" x14ac:dyDescent="0.25">
      <c r="A9" s="187" t="s">
        <v>8</v>
      </c>
      <c r="B9" s="188">
        <v>0</v>
      </c>
      <c r="C9" s="188">
        <v>0</v>
      </c>
      <c r="D9" s="188">
        <v>21</v>
      </c>
      <c r="E9" s="188">
        <v>20</v>
      </c>
      <c r="F9" s="189">
        <v>-4.7619047619047592</v>
      </c>
      <c r="G9" s="6"/>
    </row>
    <row r="10" spans="1:14" ht="15.6" customHeight="1" x14ac:dyDescent="0.25">
      <c r="A10" s="187" t="s">
        <v>10</v>
      </c>
      <c r="B10" s="188">
        <v>0</v>
      </c>
      <c r="C10" s="188">
        <v>0</v>
      </c>
      <c r="D10" s="188">
        <v>0</v>
      </c>
      <c r="E10" s="188">
        <v>0</v>
      </c>
      <c r="F10" s="189" t="s">
        <v>156</v>
      </c>
    </row>
    <row r="11" spans="1:14" ht="15.6" customHeight="1" x14ac:dyDescent="0.25">
      <c r="A11" s="187" t="s">
        <v>9</v>
      </c>
      <c r="B11" s="188">
        <v>1</v>
      </c>
      <c r="C11" s="188">
        <v>0</v>
      </c>
      <c r="D11" s="188">
        <v>2</v>
      </c>
      <c r="E11" s="188">
        <v>1</v>
      </c>
      <c r="F11" s="189">
        <v>-50</v>
      </c>
    </row>
    <row r="12" spans="1:14" ht="15.6" customHeight="1" x14ac:dyDescent="0.25">
      <c r="A12" s="187" t="s">
        <v>6</v>
      </c>
      <c r="B12" s="188">
        <v>22</v>
      </c>
      <c r="C12" s="188">
        <v>24</v>
      </c>
      <c r="D12" s="188">
        <v>360</v>
      </c>
      <c r="E12" s="188">
        <v>351</v>
      </c>
      <c r="F12" s="189">
        <v>-2.5</v>
      </c>
    </row>
    <row r="13" spans="1:14" ht="15.6" customHeight="1" x14ac:dyDescent="0.25">
      <c r="A13" s="187" t="s">
        <v>175</v>
      </c>
      <c r="B13" s="188">
        <v>17</v>
      </c>
      <c r="C13" s="188">
        <v>16</v>
      </c>
      <c r="D13" s="188">
        <v>758</v>
      </c>
      <c r="E13" s="188">
        <v>774</v>
      </c>
      <c r="F13" s="189">
        <v>2.1108179419525039</v>
      </c>
    </row>
    <row r="14" spans="1:14" ht="15.6" customHeight="1" x14ac:dyDescent="0.25">
      <c r="A14" s="187" t="s">
        <v>153</v>
      </c>
      <c r="B14" s="188">
        <v>32</v>
      </c>
      <c r="C14" s="188">
        <v>33</v>
      </c>
      <c r="D14" s="188">
        <v>804</v>
      </c>
      <c r="E14" s="188">
        <v>791</v>
      </c>
      <c r="F14" s="189">
        <v>-1.6169154228855691</v>
      </c>
    </row>
    <row r="15" spans="1:14" ht="15.6" customHeight="1" x14ac:dyDescent="0.25">
      <c r="A15" s="187" t="s">
        <v>150</v>
      </c>
      <c r="B15" s="188">
        <v>0</v>
      </c>
      <c r="C15" s="188">
        <v>1</v>
      </c>
      <c r="D15" s="188">
        <v>80</v>
      </c>
      <c r="E15" s="188">
        <v>81</v>
      </c>
      <c r="F15" s="189">
        <v>1.25</v>
      </c>
    </row>
    <row r="16" spans="1:14" ht="15.6" customHeight="1" x14ac:dyDescent="0.5">
      <c r="A16" s="187" t="s">
        <v>149</v>
      </c>
      <c r="B16" s="188">
        <v>6</v>
      </c>
      <c r="C16" s="188">
        <v>7</v>
      </c>
      <c r="D16" s="188">
        <v>150</v>
      </c>
      <c r="E16" s="188">
        <v>146</v>
      </c>
      <c r="F16" s="189">
        <v>-2.666666666666671</v>
      </c>
      <c r="G16" s="1"/>
    </row>
    <row r="17" spans="1:7" ht="15.6" customHeight="1" x14ac:dyDescent="0.35">
      <c r="A17" s="187" t="s">
        <v>155</v>
      </c>
      <c r="B17" s="188">
        <v>0</v>
      </c>
      <c r="C17" s="188">
        <v>0</v>
      </c>
      <c r="D17" s="188">
        <v>1</v>
      </c>
      <c r="E17" s="188">
        <v>1</v>
      </c>
      <c r="F17" s="189">
        <v>0</v>
      </c>
      <c r="G17" s="2"/>
    </row>
    <row r="18" spans="1:7" ht="15.6" customHeight="1" x14ac:dyDescent="0.25">
      <c r="A18" s="187" t="s">
        <v>152</v>
      </c>
      <c r="B18" s="188">
        <v>0</v>
      </c>
      <c r="C18" s="188">
        <v>0</v>
      </c>
      <c r="D18" s="188">
        <v>15</v>
      </c>
      <c r="E18" s="188">
        <v>13</v>
      </c>
      <c r="F18" s="189">
        <v>-13.33333333333333</v>
      </c>
    </row>
    <row r="19" spans="1:7" ht="15.6" customHeight="1" x14ac:dyDescent="0.25">
      <c r="A19" s="187" t="s">
        <v>148</v>
      </c>
      <c r="B19" s="188">
        <v>0</v>
      </c>
      <c r="C19" s="188">
        <v>0</v>
      </c>
      <c r="D19" s="188">
        <v>14</v>
      </c>
      <c r="E19" s="188">
        <v>20</v>
      </c>
      <c r="F19" s="189">
        <v>42.857142857142861</v>
      </c>
    </row>
    <row r="20" spans="1:7" ht="15.6" customHeight="1" x14ac:dyDescent="0.25">
      <c r="A20" s="187" t="s">
        <v>147</v>
      </c>
      <c r="B20" s="188">
        <v>0</v>
      </c>
      <c r="C20" s="188">
        <v>1</v>
      </c>
      <c r="D20" s="188">
        <v>25</v>
      </c>
      <c r="E20" s="188">
        <v>38</v>
      </c>
      <c r="F20" s="189">
        <v>52</v>
      </c>
    </row>
    <row r="21" spans="1:7" ht="15.6" customHeight="1" x14ac:dyDescent="0.25">
      <c r="A21" s="187" t="s">
        <v>154</v>
      </c>
      <c r="B21" s="188">
        <v>2</v>
      </c>
      <c r="C21" s="188">
        <v>0</v>
      </c>
      <c r="D21" s="188">
        <v>18</v>
      </c>
      <c r="E21" s="188">
        <v>16</v>
      </c>
      <c r="F21" s="189">
        <v>-11.111111111111111</v>
      </c>
    </row>
    <row r="22" spans="1:7" ht="15.6" customHeight="1" x14ac:dyDescent="0.25">
      <c r="A22" s="187" t="s">
        <v>151</v>
      </c>
      <c r="B22" s="188">
        <v>102</v>
      </c>
      <c r="C22" s="188">
        <v>147</v>
      </c>
      <c r="D22" s="188">
        <v>639</v>
      </c>
      <c r="E22" s="188">
        <v>735</v>
      </c>
      <c r="F22" s="189">
        <v>15.02347417840376</v>
      </c>
    </row>
    <row r="23" spans="1:7" ht="15.6" customHeight="1" x14ac:dyDescent="0.25">
      <c r="A23" s="187" t="s">
        <v>171</v>
      </c>
      <c r="B23" s="188">
        <v>9</v>
      </c>
      <c r="C23" s="188">
        <v>17</v>
      </c>
      <c r="D23" s="188">
        <v>301</v>
      </c>
      <c r="E23" s="188">
        <v>285</v>
      </c>
      <c r="F23" s="189">
        <v>-5.3156146179401986</v>
      </c>
    </row>
    <row r="24" spans="1:7" ht="15.6" customHeight="1" x14ac:dyDescent="0.25">
      <c r="A24" s="187" t="s">
        <v>146</v>
      </c>
      <c r="B24" s="188">
        <v>0</v>
      </c>
      <c r="C24" s="188">
        <v>0</v>
      </c>
      <c r="D24" s="188">
        <v>0</v>
      </c>
      <c r="E24" s="188">
        <v>1</v>
      </c>
      <c r="F24" s="189" t="s">
        <v>156</v>
      </c>
    </row>
    <row r="25" spans="1:7" ht="15.6" customHeight="1" x14ac:dyDescent="0.25">
      <c r="A25" s="187" t="s">
        <v>145</v>
      </c>
      <c r="B25" s="188">
        <v>0</v>
      </c>
      <c r="C25" s="188">
        <v>0</v>
      </c>
      <c r="D25" s="188">
        <v>9</v>
      </c>
      <c r="E25" s="188">
        <v>12</v>
      </c>
      <c r="F25" s="189">
        <v>33.333333333333343</v>
      </c>
    </row>
    <row r="26" spans="1:7" ht="15.6" customHeight="1" x14ac:dyDescent="0.25">
      <c r="A26" s="187" t="s">
        <v>157</v>
      </c>
      <c r="B26" s="188">
        <v>0</v>
      </c>
      <c r="C26" s="188">
        <v>0</v>
      </c>
      <c r="D26" s="188">
        <v>25</v>
      </c>
      <c r="E26" s="188">
        <v>39</v>
      </c>
      <c r="F26" s="189">
        <v>56</v>
      </c>
    </row>
    <row r="27" spans="1:7" ht="15.6" customHeight="1" x14ac:dyDescent="0.25">
      <c r="A27" s="187" t="s">
        <v>173</v>
      </c>
      <c r="B27" s="188">
        <v>0</v>
      </c>
      <c r="C27" s="188">
        <v>0</v>
      </c>
      <c r="D27" s="188">
        <v>5</v>
      </c>
      <c r="E27" s="188">
        <v>3</v>
      </c>
      <c r="F27" s="189">
        <v>-40</v>
      </c>
    </row>
    <row r="28" spans="1:7" ht="15.6" customHeight="1" x14ac:dyDescent="0.25">
      <c r="A28" s="187" t="s">
        <v>177</v>
      </c>
      <c r="B28" s="188">
        <v>83</v>
      </c>
      <c r="C28" s="188">
        <v>101</v>
      </c>
      <c r="D28" s="188">
        <v>535</v>
      </c>
      <c r="E28" s="188">
        <v>590</v>
      </c>
      <c r="F28" s="189">
        <v>10.280373831775711</v>
      </c>
    </row>
    <row r="29" spans="1:7" ht="15.6" customHeight="1" x14ac:dyDescent="0.25">
      <c r="A29" s="187" t="s">
        <v>178</v>
      </c>
      <c r="B29" s="188">
        <v>0</v>
      </c>
      <c r="C29" s="188">
        <v>0</v>
      </c>
      <c r="D29" s="188">
        <v>16</v>
      </c>
      <c r="E29" s="188">
        <v>19</v>
      </c>
      <c r="F29" s="189">
        <v>18.75</v>
      </c>
    </row>
    <row r="30" spans="1:7" ht="15.6" customHeight="1" x14ac:dyDescent="0.25">
      <c r="A30" s="187" t="s">
        <v>179</v>
      </c>
      <c r="B30" s="188">
        <v>3</v>
      </c>
      <c r="C30" s="188">
        <v>2</v>
      </c>
      <c r="D30" s="188">
        <v>75</v>
      </c>
      <c r="E30" s="188">
        <v>74</v>
      </c>
      <c r="F30" s="189">
        <v>-1.333333333333329</v>
      </c>
    </row>
    <row r="31" spans="1:7" ht="15.6" customHeight="1" x14ac:dyDescent="0.25">
      <c r="A31" s="187" t="s">
        <v>180</v>
      </c>
      <c r="B31" s="188">
        <v>0</v>
      </c>
      <c r="C31" s="188">
        <v>0</v>
      </c>
      <c r="D31" s="188">
        <v>57</v>
      </c>
      <c r="E31" s="188">
        <v>63</v>
      </c>
      <c r="F31" s="189">
        <v>10.52631578947368</v>
      </c>
    </row>
    <row r="32" spans="1:7" ht="15.6" customHeight="1" x14ac:dyDescent="0.25">
      <c r="A32" s="187" t="s">
        <v>181</v>
      </c>
      <c r="B32" s="188">
        <v>9</v>
      </c>
      <c r="C32" s="188">
        <v>8</v>
      </c>
      <c r="D32" s="188">
        <v>269</v>
      </c>
      <c r="E32" s="188">
        <v>267</v>
      </c>
      <c r="F32" s="189">
        <v>-0.74349442379181596</v>
      </c>
    </row>
    <row r="33" spans="1:6" ht="15.6" customHeight="1" x14ac:dyDescent="0.25">
      <c r="A33" s="187" t="s">
        <v>182</v>
      </c>
      <c r="B33" s="188">
        <v>4</v>
      </c>
      <c r="C33" s="188">
        <v>8</v>
      </c>
      <c r="D33" s="188">
        <v>99</v>
      </c>
      <c r="E33" s="188">
        <v>86</v>
      </c>
      <c r="F33" s="189">
        <v>-13.13131313131314</v>
      </c>
    </row>
    <row r="34" spans="1:6" ht="15.6" customHeight="1" x14ac:dyDescent="0.25">
      <c r="A34" s="187" t="s">
        <v>183</v>
      </c>
      <c r="B34" s="188">
        <v>0</v>
      </c>
      <c r="C34" s="188">
        <v>0</v>
      </c>
      <c r="D34" s="188">
        <v>6</v>
      </c>
      <c r="E34" s="188">
        <v>8</v>
      </c>
      <c r="F34" s="189">
        <v>33.333333333333343</v>
      </c>
    </row>
    <row r="35" spans="1:6" ht="15.6" customHeight="1" x14ac:dyDescent="0.25">
      <c r="A35" s="155" t="s">
        <v>158</v>
      </c>
      <c r="B35" s="75">
        <f>SUM(B7:B34)</f>
        <v>295</v>
      </c>
      <c r="C35" s="76">
        <f>SUM(C7:C34)</f>
        <v>371</v>
      </c>
      <c r="D35" s="177">
        <f>SUM(D7:D34)</f>
        <v>4500</v>
      </c>
      <c r="E35" s="177">
        <f>SUM(E7:E34)</f>
        <v>4700</v>
      </c>
      <c r="F35" s="139">
        <f>E35*100/D35-100</f>
        <v>4.4444444444444429</v>
      </c>
    </row>
    <row r="36" spans="1:6" ht="15.6" customHeight="1" x14ac:dyDescent="0.25">
      <c r="A36" s="72" t="s">
        <v>167</v>
      </c>
      <c r="B36" s="71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27" priority="2">
      <formula>MOD(ROW(),2)=0</formula>
    </cfRule>
  </conditionalFormatting>
  <conditionalFormatting sqref="F7:F35">
    <cfRule type="expression" dxfId="2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EF75B-E25F-474B-9C02-C5DD3E6222DC}">
  <sheetPr codeName="Hoja27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1" t="s">
        <v>85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8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0" t="s">
        <v>80</v>
      </c>
    </row>
    <row r="5" spans="1:14" ht="15.6" customHeight="1" x14ac:dyDescent="0.25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2"/>
      <c r="N5" s="73" t="s">
        <v>172</v>
      </c>
    </row>
    <row r="6" spans="1:14" ht="15.6" customHeight="1" x14ac:dyDescent="0.25">
      <c r="A6" s="210"/>
      <c r="B6" s="163">
        <v>2023</v>
      </c>
      <c r="C6" s="163">
        <v>2024</v>
      </c>
      <c r="D6" s="163">
        <v>2023</v>
      </c>
      <c r="E6" s="163">
        <v>2024</v>
      </c>
      <c r="F6" s="153" t="s">
        <v>7</v>
      </c>
      <c r="G6" s="6"/>
    </row>
    <row r="7" spans="1:14" ht="15.6" customHeight="1" x14ac:dyDescent="0.25">
      <c r="A7" s="187" t="s">
        <v>18</v>
      </c>
      <c r="B7" s="188">
        <v>3924</v>
      </c>
      <c r="C7" s="188">
        <v>8805</v>
      </c>
      <c r="D7" s="188">
        <v>323991</v>
      </c>
      <c r="E7" s="188">
        <v>406613</v>
      </c>
      <c r="F7" s="189">
        <v>25.501325654107671</v>
      </c>
      <c r="G7" s="36"/>
    </row>
    <row r="8" spans="1:14" ht="15.6" customHeight="1" x14ac:dyDescent="0.25">
      <c r="A8" s="187" t="s">
        <v>11</v>
      </c>
      <c r="B8" s="188">
        <v>11659</v>
      </c>
      <c r="C8" s="188">
        <v>15714</v>
      </c>
      <c r="D8" s="188">
        <v>359010</v>
      </c>
      <c r="E8" s="188">
        <v>372314</v>
      </c>
      <c r="F8" s="189">
        <v>3.705746358040173</v>
      </c>
      <c r="G8" s="6"/>
    </row>
    <row r="9" spans="1:14" ht="15.6" customHeight="1" x14ac:dyDescent="0.25">
      <c r="A9" s="187" t="s">
        <v>8</v>
      </c>
      <c r="B9" s="188">
        <v>45491</v>
      </c>
      <c r="C9" s="188">
        <v>46870</v>
      </c>
      <c r="D9" s="188">
        <v>842626</v>
      </c>
      <c r="E9" s="188">
        <v>988451</v>
      </c>
      <c r="F9" s="189">
        <v>17.306017141650031</v>
      </c>
      <c r="G9" s="6"/>
    </row>
    <row r="10" spans="1:14" ht="15.6" customHeight="1" x14ac:dyDescent="0.25">
      <c r="A10" s="187" t="s">
        <v>10</v>
      </c>
      <c r="B10" s="188">
        <v>0</v>
      </c>
      <c r="C10" s="188">
        <v>0</v>
      </c>
      <c r="D10" s="188">
        <v>0</v>
      </c>
      <c r="E10" s="188">
        <v>0</v>
      </c>
      <c r="F10" s="189" t="s">
        <v>156</v>
      </c>
    </row>
    <row r="11" spans="1:14" ht="15.6" customHeight="1" x14ac:dyDescent="0.25">
      <c r="A11" s="187" t="s">
        <v>9</v>
      </c>
      <c r="B11" s="188">
        <v>376685</v>
      </c>
      <c r="C11" s="188">
        <v>421683</v>
      </c>
      <c r="D11" s="188">
        <v>5542811</v>
      </c>
      <c r="E11" s="188">
        <v>5954842</v>
      </c>
      <c r="F11" s="189">
        <v>7.433610851966634</v>
      </c>
    </row>
    <row r="12" spans="1:14" ht="15.6" customHeight="1" x14ac:dyDescent="0.25">
      <c r="A12" s="187" t="s">
        <v>6</v>
      </c>
      <c r="B12" s="188">
        <v>44235</v>
      </c>
      <c r="C12" s="188">
        <v>40944</v>
      </c>
      <c r="D12" s="188">
        <v>705195</v>
      </c>
      <c r="E12" s="188">
        <v>736491</v>
      </c>
      <c r="F12" s="189">
        <v>4.4379214259885629</v>
      </c>
    </row>
    <row r="13" spans="1:14" ht="15.6" customHeight="1" x14ac:dyDescent="0.25">
      <c r="A13" s="187" t="s">
        <v>175</v>
      </c>
      <c r="B13" s="188">
        <v>355470</v>
      </c>
      <c r="C13" s="188">
        <v>366472</v>
      </c>
      <c r="D13" s="188">
        <v>9938280</v>
      </c>
      <c r="E13" s="188">
        <v>10028031</v>
      </c>
      <c r="F13" s="189">
        <v>0.90308383341987064</v>
      </c>
    </row>
    <row r="14" spans="1:14" ht="15.6" customHeight="1" x14ac:dyDescent="0.25">
      <c r="A14" s="187" t="s">
        <v>153</v>
      </c>
      <c r="B14" s="188">
        <v>217877</v>
      </c>
      <c r="C14" s="188">
        <v>207906</v>
      </c>
      <c r="D14" s="188">
        <v>5298349</v>
      </c>
      <c r="E14" s="188">
        <v>5392271</v>
      </c>
      <c r="F14" s="189">
        <v>1.7726654095454959</v>
      </c>
    </row>
    <row r="15" spans="1:14" ht="15.6" customHeight="1" x14ac:dyDescent="0.25">
      <c r="A15" s="187" t="s">
        <v>150</v>
      </c>
      <c r="B15" s="188">
        <v>21</v>
      </c>
      <c r="C15" s="188">
        <v>6151</v>
      </c>
      <c r="D15" s="188">
        <v>270771</v>
      </c>
      <c r="E15" s="188">
        <v>281932</v>
      </c>
      <c r="F15" s="189">
        <v>4.1219332941858653</v>
      </c>
    </row>
    <row r="16" spans="1:14" ht="15.6" customHeight="1" x14ac:dyDescent="0.5">
      <c r="A16" s="187" t="s">
        <v>149</v>
      </c>
      <c r="B16" s="188">
        <v>11439</v>
      </c>
      <c r="C16" s="188">
        <v>14376</v>
      </c>
      <c r="D16" s="188">
        <v>187768</v>
      </c>
      <c r="E16" s="188">
        <v>219432</v>
      </c>
      <c r="F16" s="189">
        <v>16.863363299390741</v>
      </c>
      <c r="G16" s="1"/>
    </row>
    <row r="17" spans="1:7" ht="15.6" customHeight="1" x14ac:dyDescent="0.35">
      <c r="A17" s="187" t="s">
        <v>155</v>
      </c>
      <c r="B17" s="188">
        <v>0</v>
      </c>
      <c r="C17" s="188">
        <v>0</v>
      </c>
      <c r="D17" s="188">
        <v>170</v>
      </c>
      <c r="E17" s="188">
        <v>743</v>
      </c>
      <c r="F17" s="189">
        <v>337.05882352941182</v>
      </c>
      <c r="G17" s="2"/>
    </row>
    <row r="18" spans="1:7" ht="15.6" customHeight="1" x14ac:dyDescent="0.25">
      <c r="A18" s="187" t="s">
        <v>152</v>
      </c>
      <c r="B18" s="188">
        <v>156399</v>
      </c>
      <c r="C18" s="188">
        <v>170249</v>
      </c>
      <c r="D18" s="188">
        <v>1903313</v>
      </c>
      <c r="E18" s="188">
        <v>1950117</v>
      </c>
      <c r="F18" s="189">
        <v>2.459080561105822</v>
      </c>
    </row>
    <row r="19" spans="1:7" ht="15.6" customHeight="1" x14ac:dyDescent="0.25">
      <c r="A19" s="187" t="s">
        <v>148</v>
      </c>
      <c r="B19" s="188">
        <v>0</v>
      </c>
      <c r="C19" s="188">
        <v>0</v>
      </c>
      <c r="D19" s="188">
        <v>6571</v>
      </c>
      <c r="E19" s="188">
        <v>13294</v>
      </c>
      <c r="F19" s="189">
        <v>102.31319433876121</v>
      </c>
    </row>
    <row r="20" spans="1:7" ht="15.6" customHeight="1" x14ac:dyDescent="0.25">
      <c r="A20" s="187" t="s">
        <v>147</v>
      </c>
      <c r="B20" s="188">
        <v>0</v>
      </c>
      <c r="C20" s="188">
        <v>926</v>
      </c>
      <c r="D20" s="188">
        <v>30751</v>
      </c>
      <c r="E20" s="188">
        <v>44769</v>
      </c>
      <c r="F20" s="189">
        <v>45.585509414327987</v>
      </c>
    </row>
    <row r="21" spans="1:7" ht="15.6" customHeight="1" x14ac:dyDescent="0.25">
      <c r="A21" s="187" t="s">
        <v>154</v>
      </c>
      <c r="B21" s="188">
        <v>4601</v>
      </c>
      <c r="C21" s="188">
        <v>3169</v>
      </c>
      <c r="D21" s="188">
        <v>70855</v>
      </c>
      <c r="E21" s="188">
        <v>57307</v>
      </c>
      <c r="F21" s="189">
        <v>-19.12073953849411</v>
      </c>
    </row>
    <row r="22" spans="1:7" ht="15.6" customHeight="1" x14ac:dyDescent="0.25">
      <c r="A22" s="187" t="s">
        <v>151</v>
      </c>
      <c r="B22" s="188">
        <v>393800</v>
      </c>
      <c r="C22" s="188">
        <v>481111</v>
      </c>
      <c r="D22" s="188">
        <v>3182909</v>
      </c>
      <c r="E22" s="188">
        <v>3510033</v>
      </c>
      <c r="F22" s="189">
        <v>10.277516573675211</v>
      </c>
    </row>
    <row r="23" spans="1:7" ht="15.6" customHeight="1" x14ac:dyDescent="0.25">
      <c r="A23" s="187" t="s">
        <v>171</v>
      </c>
      <c r="B23" s="188">
        <v>45985</v>
      </c>
      <c r="C23" s="188">
        <v>55142</v>
      </c>
      <c r="D23" s="188">
        <v>855466</v>
      </c>
      <c r="E23" s="188">
        <v>832682</v>
      </c>
      <c r="F23" s="189">
        <v>-2.663343721433705</v>
      </c>
    </row>
    <row r="24" spans="1:7" ht="15.6" customHeight="1" x14ac:dyDescent="0.25">
      <c r="A24" s="187" t="s">
        <v>146</v>
      </c>
      <c r="B24" s="188">
        <v>0</v>
      </c>
      <c r="C24" s="188">
        <v>0</v>
      </c>
      <c r="D24" s="188">
        <v>0</v>
      </c>
      <c r="E24" s="188">
        <v>765</v>
      </c>
      <c r="F24" s="189" t="s">
        <v>156</v>
      </c>
    </row>
    <row r="25" spans="1:7" ht="15.6" customHeight="1" x14ac:dyDescent="0.25">
      <c r="A25" s="187" t="s">
        <v>145</v>
      </c>
      <c r="B25" s="188">
        <v>51626</v>
      </c>
      <c r="C25" s="188">
        <v>56408</v>
      </c>
      <c r="D25" s="188">
        <v>651068</v>
      </c>
      <c r="E25" s="188">
        <v>711888</v>
      </c>
      <c r="F25" s="189">
        <v>9.3415741520087039</v>
      </c>
    </row>
    <row r="26" spans="1:7" ht="15.6" customHeight="1" x14ac:dyDescent="0.25">
      <c r="A26" s="187" t="s">
        <v>157</v>
      </c>
      <c r="B26" s="188">
        <v>10850</v>
      </c>
      <c r="C26" s="188">
        <v>8174</v>
      </c>
      <c r="D26" s="188">
        <v>225659</v>
      </c>
      <c r="E26" s="188">
        <v>236546</v>
      </c>
      <c r="F26" s="189">
        <v>4.8245361363827746</v>
      </c>
    </row>
    <row r="27" spans="1:7" ht="15.6" customHeight="1" x14ac:dyDescent="0.25">
      <c r="A27" s="187" t="s">
        <v>173</v>
      </c>
      <c r="B27" s="188">
        <v>0</v>
      </c>
      <c r="C27" s="188">
        <v>0</v>
      </c>
      <c r="D27" s="188">
        <v>935</v>
      </c>
      <c r="E27" s="188">
        <v>1092</v>
      </c>
      <c r="F27" s="189">
        <v>16.791443850267381</v>
      </c>
    </row>
    <row r="28" spans="1:7" ht="15.6" customHeight="1" x14ac:dyDescent="0.25">
      <c r="A28" s="187" t="s">
        <v>177</v>
      </c>
      <c r="B28" s="188">
        <v>652787</v>
      </c>
      <c r="C28" s="188">
        <v>710178</v>
      </c>
      <c r="D28" s="188">
        <v>6731570</v>
      </c>
      <c r="E28" s="188">
        <v>6867121</v>
      </c>
      <c r="F28" s="189">
        <v>2.0136610033023459</v>
      </c>
    </row>
    <row r="29" spans="1:7" ht="15.6" customHeight="1" x14ac:dyDescent="0.25">
      <c r="A29" s="187" t="s">
        <v>178</v>
      </c>
      <c r="B29" s="188">
        <v>10510</v>
      </c>
      <c r="C29" s="188">
        <v>5708</v>
      </c>
      <c r="D29" s="188">
        <v>252843</v>
      </c>
      <c r="E29" s="188">
        <v>266189</v>
      </c>
      <c r="F29" s="189">
        <v>5.2783743271516386</v>
      </c>
    </row>
    <row r="30" spans="1:7" ht="15.6" customHeight="1" x14ac:dyDescent="0.25">
      <c r="A30" s="187" t="s">
        <v>179</v>
      </c>
      <c r="B30" s="188">
        <v>742</v>
      </c>
      <c r="C30" s="188">
        <v>563</v>
      </c>
      <c r="D30" s="188">
        <v>19655</v>
      </c>
      <c r="E30" s="188">
        <v>21301</v>
      </c>
      <c r="F30" s="189">
        <v>8.3744594250826765</v>
      </c>
    </row>
    <row r="31" spans="1:7" ht="15.6" customHeight="1" x14ac:dyDescent="0.25">
      <c r="A31" s="187" t="s">
        <v>180</v>
      </c>
      <c r="B31" s="188">
        <v>0</v>
      </c>
      <c r="C31" s="188">
        <v>0</v>
      </c>
      <c r="D31" s="188">
        <v>115034</v>
      </c>
      <c r="E31" s="188">
        <v>136091</v>
      </c>
      <c r="F31" s="189">
        <v>18.305022862805789</v>
      </c>
    </row>
    <row r="32" spans="1:7" ht="15.6" customHeight="1" x14ac:dyDescent="0.25">
      <c r="A32" s="187" t="s">
        <v>181</v>
      </c>
      <c r="B32" s="188">
        <v>78606</v>
      </c>
      <c r="C32" s="188">
        <v>76286</v>
      </c>
      <c r="D32" s="188">
        <v>1558180</v>
      </c>
      <c r="E32" s="188">
        <v>1606382</v>
      </c>
      <c r="F32" s="189">
        <v>3.0934808558703111</v>
      </c>
    </row>
    <row r="33" spans="1:6" ht="15.6" customHeight="1" x14ac:dyDescent="0.25">
      <c r="A33" s="187" t="s">
        <v>182</v>
      </c>
      <c r="B33" s="188">
        <v>8227</v>
      </c>
      <c r="C33" s="188">
        <v>18173</v>
      </c>
      <c r="D33" s="188">
        <v>223754</v>
      </c>
      <c r="E33" s="188">
        <v>211193</v>
      </c>
      <c r="F33" s="189">
        <v>-5.6137543909829466</v>
      </c>
    </row>
    <row r="34" spans="1:6" ht="15.6" customHeight="1" x14ac:dyDescent="0.25">
      <c r="A34" s="187" t="s">
        <v>183</v>
      </c>
      <c r="B34" s="188">
        <v>0</v>
      </c>
      <c r="C34" s="188">
        <v>0</v>
      </c>
      <c r="D34" s="188">
        <v>1375</v>
      </c>
      <c r="E34" s="188">
        <v>1959</v>
      </c>
      <c r="F34" s="189">
        <v>42.472727272727269</v>
      </c>
    </row>
    <row r="35" spans="1:6" ht="15.6" customHeight="1" x14ac:dyDescent="0.25">
      <c r="A35" s="155" t="s">
        <v>158</v>
      </c>
      <c r="B35" s="75">
        <f>SUM(B7:B34)</f>
        <v>2480934</v>
      </c>
      <c r="C35" s="76">
        <f>SUM(C7:C34)</f>
        <v>2715008</v>
      </c>
      <c r="D35" s="75">
        <f>SUM(D7:D34)</f>
        <v>39298909</v>
      </c>
      <c r="E35" s="77">
        <f>SUM(E7:E34)</f>
        <v>40849849</v>
      </c>
      <c r="F35" s="139">
        <f>E35*100/D35-100</f>
        <v>3.946521772398313</v>
      </c>
    </row>
    <row r="36" spans="1:6" ht="15.6" customHeight="1" x14ac:dyDescent="0.25">
      <c r="A36" s="72" t="s">
        <v>84</v>
      </c>
      <c r="B36" s="71"/>
      <c r="D36" s="71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25" priority="2">
      <formula>MOD(ROW(),2)=0</formula>
    </cfRule>
  </conditionalFormatting>
  <conditionalFormatting sqref="F7:F35">
    <cfRule type="expression" dxfId="2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2248B-65C8-4253-BD62-044AA7940BE6}">
  <sheetPr codeName="Hoja28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1" t="s">
        <v>92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8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0" t="s">
        <v>80</v>
      </c>
    </row>
    <row r="5" spans="1:14" ht="15.6" customHeight="1" x14ac:dyDescent="0.25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2"/>
      <c r="N5" s="73" t="s">
        <v>172</v>
      </c>
    </row>
    <row r="6" spans="1:14" ht="15.6" customHeight="1" x14ac:dyDescent="0.25">
      <c r="A6" s="210"/>
      <c r="B6" s="163">
        <v>2023</v>
      </c>
      <c r="C6" s="163">
        <v>2024</v>
      </c>
      <c r="D6" s="163">
        <v>2023</v>
      </c>
      <c r="E6" s="163">
        <v>2024</v>
      </c>
      <c r="F6" s="153" t="s">
        <v>7</v>
      </c>
      <c r="G6" s="6"/>
    </row>
    <row r="7" spans="1:14" ht="15.6" customHeight="1" x14ac:dyDescent="0.25">
      <c r="A7" s="187" t="s">
        <v>18</v>
      </c>
      <c r="B7" s="188">
        <v>0</v>
      </c>
      <c r="C7" s="188">
        <v>0</v>
      </c>
      <c r="D7" s="188">
        <v>0</v>
      </c>
      <c r="E7" s="188">
        <v>0</v>
      </c>
      <c r="F7" s="189" t="s">
        <v>156</v>
      </c>
      <c r="G7" s="13"/>
    </row>
    <row r="8" spans="1:14" ht="15.6" customHeight="1" x14ac:dyDescent="0.25">
      <c r="A8" s="187" t="s">
        <v>11</v>
      </c>
      <c r="B8" s="188">
        <v>6558</v>
      </c>
      <c r="C8" s="188">
        <v>10570</v>
      </c>
      <c r="D8" s="188">
        <v>162952</v>
      </c>
      <c r="E8" s="188">
        <v>137655</v>
      </c>
      <c r="F8" s="189">
        <v>-15.52420344641366</v>
      </c>
      <c r="G8" s="6"/>
    </row>
    <row r="9" spans="1:14" ht="15.6" customHeight="1" x14ac:dyDescent="0.25">
      <c r="A9" s="187" t="s">
        <v>8</v>
      </c>
      <c r="B9" s="188">
        <v>45491</v>
      </c>
      <c r="C9" s="188">
        <v>46870</v>
      </c>
      <c r="D9" s="188">
        <v>833745</v>
      </c>
      <c r="E9" s="188">
        <v>976054</v>
      </c>
      <c r="F9" s="189">
        <v>17.068648087844611</v>
      </c>
      <c r="G9" s="6"/>
    </row>
    <row r="10" spans="1:14" ht="15.6" customHeight="1" x14ac:dyDescent="0.25">
      <c r="A10" s="187" t="s">
        <v>10</v>
      </c>
      <c r="B10" s="188">
        <v>0</v>
      </c>
      <c r="C10" s="188">
        <v>0</v>
      </c>
      <c r="D10" s="188">
        <v>0</v>
      </c>
      <c r="E10" s="188">
        <v>0</v>
      </c>
      <c r="F10" s="189" t="s">
        <v>156</v>
      </c>
    </row>
    <row r="11" spans="1:14" ht="15.6" customHeight="1" x14ac:dyDescent="0.25">
      <c r="A11" s="187" t="s">
        <v>9</v>
      </c>
      <c r="B11" s="188">
        <v>376685</v>
      </c>
      <c r="C11" s="188">
        <v>421683</v>
      </c>
      <c r="D11" s="188">
        <v>5542787</v>
      </c>
      <c r="E11" s="188">
        <v>5954842</v>
      </c>
      <c r="F11" s="189">
        <v>7.4340760343126959</v>
      </c>
    </row>
    <row r="12" spans="1:14" ht="15.6" customHeight="1" x14ac:dyDescent="0.25">
      <c r="A12" s="187" t="s">
        <v>6</v>
      </c>
      <c r="B12" s="188">
        <v>1455</v>
      </c>
      <c r="C12" s="188">
        <v>2822</v>
      </c>
      <c r="D12" s="188">
        <v>25547</v>
      </c>
      <c r="E12" s="188">
        <v>40345</v>
      </c>
      <c r="F12" s="189">
        <v>57.92460954319489</v>
      </c>
    </row>
    <row r="13" spans="1:14" ht="15.6" customHeight="1" x14ac:dyDescent="0.25">
      <c r="A13" s="187" t="s">
        <v>175</v>
      </c>
      <c r="B13" s="188">
        <v>303633</v>
      </c>
      <c r="C13" s="188">
        <v>307474</v>
      </c>
      <c r="D13" s="188">
        <v>7418853</v>
      </c>
      <c r="E13" s="188">
        <v>7528890</v>
      </c>
      <c r="F13" s="189">
        <v>1.483207714184388</v>
      </c>
    </row>
    <row r="14" spans="1:14" ht="15.6" customHeight="1" x14ac:dyDescent="0.25">
      <c r="A14" s="187" t="s">
        <v>153</v>
      </c>
      <c r="B14" s="188">
        <v>91157</v>
      </c>
      <c r="C14" s="188">
        <v>84960</v>
      </c>
      <c r="D14" s="188">
        <v>1729448</v>
      </c>
      <c r="E14" s="188">
        <v>1736290</v>
      </c>
      <c r="F14" s="189">
        <v>0.39561756121028679</v>
      </c>
    </row>
    <row r="15" spans="1:14" ht="15.6" customHeight="1" x14ac:dyDescent="0.25">
      <c r="A15" s="187" t="s">
        <v>150</v>
      </c>
      <c r="B15" s="188">
        <v>21</v>
      </c>
      <c r="C15" s="188">
        <v>5226</v>
      </c>
      <c r="D15" s="188">
        <v>121739</v>
      </c>
      <c r="E15" s="188">
        <v>144455</v>
      </c>
      <c r="F15" s="189">
        <v>18.659591420990811</v>
      </c>
    </row>
    <row r="16" spans="1:14" ht="15.6" customHeight="1" x14ac:dyDescent="0.5">
      <c r="A16" s="187" t="s">
        <v>149</v>
      </c>
      <c r="B16" s="188">
        <v>0</v>
      </c>
      <c r="C16" s="188">
        <v>0</v>
      </c>
      <c r="D16" s="188">
        <v>0</v>
      </c>
      <c r="E16" s="188">
        <v>0</v>
      </c>
      <c r="F16" s="189" t="s">
        <v>156</v>
      </c>
      <c r="G16" s="1"/>
    </row>
    <row r="17" spans="1:7" ht="15.6" customHeight="1" x14ac:dyDescent="0.35">
      <c r="A17" s="187" t="s">
        <v>155</v>
      </c>
      <c r="B17" s="188">
        <v>0</v>
      </c>
      <c r="C17" s="188">
        <v>0</v>
      </c>
      <c r="D17" s="188">
        <v>0</v>
      </c>
      <c r="E17" s="188">
        <v>0</v>
      </c>
      <c r="F17" s="189" t="s">
        <v>156</v>
      </c>
      <c r="G17" s="2"/>
    </row>
    <row r="18" spans="1:7" ht="15.6" customHeight="1" x14ac:dyDescent="0.25">
      <c r="A18" s="187" t="s">
        <v>152</v>
      </c>
      <c r="B18" s="188">
        <v>156399</v>
      </c>
      <c r="C18" s="188">
        <v>170249</v>
      </c>
      <c r="D18" s="188">
        <v>1877836</v>
      </c>
      <c r="E18" s="188">
        <v>1942457</v>
      </c>
      <c r="F18" s="189">
        <v>3.4412483305251409</v>
      </c>
    </row>
    <row r="19" spans="1:7" ht="15.6" customHeight="1" x14ac:dyDescent="0.25">
      <c r="A19" s="187" t="s">
        <v>148</v>
      </c>
      <c r="B19" s="188">
        <v>0</v>
      </c>
      <c r="C19" s="188">
        <v>0</v>
      </c>
      <c r="D19" s="188">
        <v>0</v>
      </c>
      <c r="E19" s="188">
        <v>0</v>
      </c>
      <c r="F19" s="189" t="s">
        <v>156</v>
      </c>
    </row>
    <row r="20" spans="1:7" ht="15.6" customHeight="1" x14ac:dyDescent="0.25">
      <c r="A20" s="187" t="s">
        <v>147</v>
      </c>
      <c r="B20" s="188">
        <v>0</v>
      </c>
      <c r="C20" s="188">
        <v>0</v>
      </c>
      <c r="D20" s="188">
        <v>0</v>
      </c>
      <c r="E20" s="188">
        <v>0</v>
      </c>
      <c r="F20" s="189" t="s">
        <v>156</v>
      </c>
    </row>
    <row r="21" spans="1:7" ht="15.6" customHeight="1" x14ac:dyDescent="0.25">
      <c r="A21" s="187" t="s">
        <v>154</v>
      </c>
      <c r="B21" s="188">
        <v>4601</v>
      </c>
      <c r="C21" s="188">
        <v>3169</v>
      </c>
      <c r="D21" s="188">
        <v>68831</v>
      </c>
      <c r="E21" s="188">
        <v>55651</v>
      </c>
      <c r="F21" s="189">
        <v>-19.148348854440581</v>
      </c>
    </row>
    <row r="22" spans="1:7" ht="15.6" customHeight="1" x14ac:dyDescent="0.25">
      <c r="A22" s="187" t="s">
        <v>151</v>
      </c>
      <c r="B22" s="188">
        <v>128091</v>
      </c>
      <c r="C22" s="188">
        <v>120332</v>
      </c>
      <c r="D22" s="188">
        <v>1670614</v>
      </c>
      <c r="E22" s="188">
        <v>1639034</v>
      </c>
      <c r="F22" s="189">
        <v>-1.8903229591036561</v>
      </c>
    </row>
    <row r="23" spans="1:7" ht="15.6" customHeight="1" x14ac:dyDescent="0.25">
      <c r="A23" s="187" t="s">
        <v>171</v>
      </c>
      <c r="B23" s="188">
        <v>30640</v>
      </c>
      <c r="C23" s="188">
        <v>33106</v>
      </c>
      <c r="D23" s="188">
        <v>351568</v>
      </c>
      <c r="E23" s="188">
        <v>362733</v>
      </c>
      <c r="F23" s="189">
        <v>3.1757725390251612</v>
      </c>
    </row>
    <row r="24" spans="1:7" ht="15.6" customHeight="1" x14ac:dyDescent="0.25">
      <c r="A24" s="187" t="s">
        <v>146</v>
      </c>
      <c r="B24" s="188">
        <v>0</v>
      </c>
      <c r="C24" s="188">
        <v>0</v>
      </c>
      <c r="D24" s="188">
        <v>0</v>
      </c>
      <c r="E24" s="188">
        <v>0</v>
      </c>
      <c r="F24" s="189" t="s">
        <v>156</v>
      </c>
    </row>
    <row r="25" spans="1:7" ht="15.6" customHeight="1" x14ac:dyDescent="0.25">
      <c r="A25" s="187" t="s">
        <v>145</v>
      </c>
      <c r="B25" s="188">
        <v>51626</v>
      </c>
      <c r="C25" s="188">
        <v>56408</v>
      </c>
      <c r="D25" s="188">
        <v>646836</v>
      </c>
      <c r="E25" s="188">
        <v>703041</v>
      </c>
      <c r="F25" s="189">
        <v>8.6892195239597072</v>
      </c>
    </row>
    <row r="26" spans="1:7" ht="15.6" customHeight="1" x14ac:dyDescent="0.25">
      <c r="A26" s="187" t="s">
        <v>157</v>
      </c>
      <c r="B26" s="188">
        <v>10850</v>
      </c>
      <c r="C26" s="188">
        <v>8174</v>
      </c>
      <c r="D26" s="188">
        <v>191050</v>
      </c>
      <c r="E26" s="188">
        <v>177704</v>
      </c>
      <c r="F26" s="189">
        <v>-6.985605862339697</v>
      </c>
    </row>
    <row r="27" spans="1:7" ht="15.6" customHeight="1" x14ac:dyDescent="0.25">
      <c r="A27" s="187" t="s">
        <v>173</v>
      </c>
      <c r="B27" s="188">
        <v>0</v>
      </c>
      <c r="C27" s="188">
        <v>0</v>
      </c>
      <c r="D27" s="188">
        <v>0</v>
      </c>
      <c r="E27" s="188">
        <v>2</v>
      </c>
      <c r="F27" s="189" t="s">
        <v>156</v>
      </c>
    </row>
    <row r="28" spans="1:7" ht="15.6" customHeight="1" x14ac:dyDescent="0.25">
      <c r="A28" s="187" t="s">
        <v>177</v>
      </c>
      <c r="B28" s="188">
        <v>468429</v>
      </c>
      <c r="C28" s="188">
        <v>465519</v>
      </c>
      <c r="D28" s="188">
        <v>5625300</v>
      </c>
      <c r="E28" s="188">
        <v>5550415</v>
      </c>
      <c r="F28" s="189">
        <v>-1.3312178906013941</v>
      </c>
    </row>
    <row r="29" spans="1:7" ht="15.6" customHeight="1" x14ac:dyDescent="0.25">
      <c r="A29" s="187" t="s">
        <v>178</v>
      </c>
      <c r="B29" s="188">
        <v>10499</v>
      </c>
      <c r="C29" s="188">
        <v>5708</v>
      </c>
      <c r="D29" s="188">
        <v>229010</v>
      </c>
      <c r="E29" s="188">
        <v>230416</v>
      </c>
      <c r="F29" s="189">
        <v>0.61394698921444046</v>
      </c>
    </row>
    <row r="30" spans="1:7" ht="15.6" customHeight="1" x14ac:dyDescent="0.25">
      <c r="A30" s="187" t="s">
        <v>179</v>
      </c>
      <c r="B30" s="188">
        <v>0</v>
      </c>
      <c r="C30" s="188">
        <v>0</v>
      </c>
      <c r="D30" s="188">
        <v>0</v>
      </c>
      <c r="E30" s="188">
        <v>0</v>
      </c>
      <c r="F30" s="189" t="s">
        <v>156</v>
      </c>
    </row>
    <row r="31" spans="1:7" ht="15.6" customHeight="1" x14ac:dyDescent="0.25">
      <c r="A31" s="187" t="s">
        <v>180</v>
      </c>
      <c r="B31" s="188">
        <v>0</v>
      </c>
      <c r="C31" s="188">
        <v>0</v>
      </c>
      <c r="D31" s="188">
        <v>12</v>
      </c>
      <c r="E31" s="188">
        <v>0</v>
      </c>
      <c r="F31" s="189">
        <v>-100</v>
      </c>
    </row>
    <row r="32" spans="1:7" ht="15.6" customHeight="1" x14ac:dyDescent="0.25">
      <c r="A32" s="187" t="s">
        <v>181</v>
      </c>
      <c r="B32" s="188">
        <v>55144</v>
      </c>
      <c r="C32" s="188">
        <v>58270</v>
      </c>
      <c r="D32" s="188">
        <v>776900</v>
      </c>
      <c r="E32" s="188">
        <v>832315</v>
      </c>
      <c r="F32" s="189">
        <v>7.1328356287810522</v>
      </c>
    </row>
    <row r="33" spans="1:6" ht="15.6" customHeight="1" x14ac:dyDescent="0.25">
      <c r="A33" s="187" t="s">
        <v>182</v>
      </c>
      <c r="B33" s="188">
        <v>0</v>
      </c>
      <c r="C33" s="188">
        <v>0</v>
      </c>
      <c r="D33" s="188">
        <v>2</v>
      </c>
      <c r="E33" s="188">
        <v>0</v>
      </c>
      <c r="F33" s="189">
        <v>-100</v>
      </c>
    </row>
    <row r="34" spans="1:6" ht="15.6" customHeight="1" x14ac:dyDescent="0.25">
      <c r="A34" s="187" t="s">
        <v>183</v>
      </c>
      <c r="B34" s="188">
        <v>0</v>
      </c>
      <c r="C34" s="188">
        <v>0</v>
      </c>
      <c r="D34" s="188">
        <v>0</v>
      </c>
      <c r="E34" s="188">
        <v>0</v>
      </c>
      <c r="F34" s="189" t="s">
        <v>156</v>
      </c>
    </row>
    <row r="35" spans="1:6" ht="15.6" customHeight="1" x14ac:dyDescent="0.25">
      <c r="A35" s="178" t="s">
        <v>158</v>
      </c>
      <c r="B35" s="177">
        <f>SUM(B7:B34)</f>
        <v>1741279</v>
      </c>
      <c r="C35" s="76">
        <f>SUM(C7:C34)</f>
        <v>1800540</v>
      </c>
      <c r="D35" s="75">
        <f>SUM(D7:D34)</f>
        <v>27273030</v>
      </c>
      <c r="E35" s="77">
        <f>SUM(E7:E34)</f>
        <v>28012299</v>
      </c>
      <c r="F35" s="139">
        <f>E35*100/D35-100</f>
        <v>2.7106229120856824</v>
      </c>
    </row>
    <row r="36" spans="1:6" ht="15.6" customHeight="1" x14ac:dyDescent="0.25">
      <c r="A36" s="72" t="s">
        <v>89</v>
      </c>
      <c r="B36" s="71"/>
      <c r="C36" s="23"/>
      <c r="D36" s="71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23" priority="2">
      <formula>MOD(ROW(),2)=0</formula>
    </cfRule>
  </conditionalFormatting>
  <conditionalFormatting sqref="F7:F35">
    <cfRule type="expression" dxfId="2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0842-7C59-4B35-975D-83C9335FA921}">
  <sheetPr codeName="Hoja29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1" t="s">
        <v>87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8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0" t="s">
        <v>80</v>
      </c>
    </row>
    <row r="5" spans="1:14" ht="15.6" customHeight="1" x14ac:dyDescent="0.25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2"/>
      <c r="N5" s="73" t="s">
        <v>172</v>
      </c>
    </row>
    <row r="6" spans="1:14" ht="15.6" customHeight="1" x14ac:dyDescent="0.25">
      <c r="A6" s="210"/>
      <c r="B6" s="163">
        <v>2023</v>
      </c>
      <c r="C6" s="163">
        <v>2024</v>
      </c>
      <c r="D6" s="163">
        <v>2023</v>
      </c>
      <c r="E6" s="163">
        <v>2024</v>
      </c>
      <c r="F6" s="153" t="s">
        <v>7</v>
      </c>
      <c r="G6" s="6"/>
    </row>
    <row r="7" spans="1:14" ht="15.6" customHeight="1" x14ac:dyDescent="0.25">
      <c r="A7" s="187" t="s">
        <v>18</v>
      </c>
      <c r="B7" s="188">
        <v>3924</v>
      </c>
      <c r="C7" s="188">
        <v>8805</v>
      </c>
      <c r="D7" s="188">
        <v>323991</v>
      </c>
      <c r="E7" s="188">
        <v>406613</v>
      </c>
      <c r="F7" s="189">
        <v>25.501325654107671</v>
      </c>
      <c r="G7" s="13"/>
    </row>
    <row r="8" spans="1:14" ht="15.6" customHeight="1" x14ac:dyDescent="0.25">
      <c r="A8" s="187" t="s">
        <v>11</v>
      </c>
      <c r="B8" s="188">
        <v>5101</v>
      </c>
      <c r="C8" s="188">
        <v>5144</v>
      </c>
      <c r="D8" s="188">
        <v>196058</v>
      </c>
      <c r="E8" s="188">
        <v>234659</v>
      </c>
      <c r="F8" s="189">
        <v>19.688561548113309</v>
      </c>
      <c r="G8" s="6"/>
    </row>
    <row r="9" spans="1:14" ht="15.6" customHeight="1" x14ac:dyDescent="0.25">
      <c r="A9" s="187" t="s">
        <v>8</v>
      </c>
      <c r="B9" s="188">
        <v>0</v>
      </c>
      <c r="C9" s="188">
        <v>0</v>
      </c>
      <c r="D9" s="188">
        <v>8881</v>
      </c>
      <c r="E9" s="188">
        <v>12397</v>
      </c>
      <c r="F9" s="189">
        <v>39.590136245918252</v>
      </c>
      <c r="G9" s="6"/>
    </row>
    <row r="10" spans="1:14" ht="15.6" customHeight="1" x14ac:dyDescent="0.25">
      <c r="A10" s="187" t="s">
        <v>10</v>
      </c>
      <c r="B10" s="188">
        <v>0</v>
      </c>
      <c r="C10" s="188">
        <v>0</v>
      </c>
      <c r="D10" s="188">
        <v>0</v>
      </c>
      <c r="E10" s="188">
        <v>0</v>
      </c>
      <c r="F10" s="189" t="s">
        <v>156</v>
      </c>
    </row>
    <row r="11" spans="1:14" ht="15.6" customHeight="1" x14ac:dyDescent="0.25">
      <c r="A11" s="187" t="s">
        <v>9</v>
      </c>
      <c r="B11" s="188">
        <v>0</v>
      </c>
      <c r="C11" s="188">
        <v>0</v>
      </c>
      <c r="D11" s="188">
        <v>24</v>
      </c>
      <c r="E11" s="188">
        <v>0</v>
      </c>
      <c r="F11" s="189">
        <v>-100</v>
      </c>
    </row>
    <row r="12" spans="1:14" ht="15.6" customHeight="1" x14ac:dyDescent="0.25">
      <c r="A12" s="187" t="s">
        <v>6</v>
      </c>
      <c r="B12" s="188">
        <v>42780</v>
      </c>
      <c r="C12" s="188">
        <v>38122</v>
      </c>
      <c r="D12" s="188">
        <v>679648</v>
      </c>
      <c r="E12" s="188">
        <v>696146</v>
      </c>
      <c r="F12" s="189">
        <v>2.4274330241536859</v>
      </c>
    </row>
    <row r="13" spans="1:14" ht="15.6" customHeight="1" x14ac:dyDescent="0.25">
      <c r="A13" s="187" t="s">
        <v>175</v>
      </c>
      <c r="B13" s="188">
        <v>51837</v>
      </c>
      <c r="C13" s="188">
        <v>58998</v>
      </c>
      <c r="D13" s="188">
        <v>2519427</v>
      </c>
      <c r="E13" s="188">
        <v>2499141</v>
      </c>
      <c r="F13" s="189">
        <v>-0.8051830832963276</v>
      </c>
    </row>
    <row r="14" spans="1:14" ht="15.6" customHeight="1" x14ac:dyDescent="0.25">
      <c r="A14" s="187" t="s">
        <v>153</v>
      </c>
      <c r="B14" s="188">
        <v>126720</v>
      </c>
      <c r="C14" s="188">
        <v>122946</v>
      </c>
      <c r="D14" s="188">
        <v>3568901</v>
      </c>
      <c r="E14" s="188">
        <v>3655981</v>
      </c>
      <c r="F14" s="189">
        <v>2.43996681331312</v>
      </c>
    </row>
    <row r="15" spans="1:14" ht="15.6" customHeight="1" x14ac:dyDescent="0.25">
      <c r="A15" s="187" t="s">
        <v>150</v>
      </c>
      <c r="B15" s="188">
        <v>0</v>
      </c>
      <c r="C15" s="188">
        <v>925</v>
      </c>
      <c r="D15" s="188">
        <v>149032</v>
      </c>
      <c r="E15" s="188">
        <v>137477</v>
      </c>
      <c r="F15" s="189">
        <v>-7.7533684041011366</v>
      </c>
    </row>
    <row r="16" spans="1:14" ht="15.6" customHeight="1" x14ac:dyDescent="0.5">
      <c r="A16" s="187" t="s">
        <v>149</v>
      </c>
      <c r="B16" s="188">
        <v>11439</v>
      </c>
      <c r="C16" s="188">
        <v>14376</v>
      </c>
      <c r="D16" s="188">
        <v>187768</v>
      </c>
      <c r="E16" s="188">
        <v>219432</v>
      </c>
      <c r="F16" s="189">
        <v>16.863363299390741</v>
      </c>
      <c r="G16" s="1"/>
    </row>
    <row r="17" spans="1:7" ht="15.6" customHeight="1" x14ac:dyDescent="0.35">
      <c r="A17" s="187" t="s">
        <v>155</v>
      </c>
      <c r="B17" s="188">
        <v>0</v>
      </c>
      <c r="C17" s="188">
        <v>0</v>
      </c>
      <c r="D17" s="188">
        <v>170</v>
      </c>
      <c r="E17" s="188">
        <v>743</v>
      </c>
      <c r="F17" s="189">
        <v>337.05882352941182</v>
      </c>
      <c r="G17" s="2"/>
    </row>
    <row r="18" spans="1:7" ht="15.6" customHeight="1" x14ac:dyDescent="0.25">
      <c r="A18" s="187" t="s">
        <v>152</v>
      </c>
      <c r="B18" s="188">
        <v>0</v>
      </c>
      <c r="C18" s="188">
        <v>0</v>
      </c>
      <c r="D18" s="188">
        <v>25477</v>
      </c>
      <c r="E18" s="188">
        <v>7660</v>
      </c>
      <c r="F18" s="189">
        <v>-69.933665659222044</v>
      </c>
    </row>
    <row r="19" spans="1:7" ht="15.6" customHeight="1" x14ac:dyDescent="0.25">
      <c r="A19" s="187" t="s">
        <v>148</v>
      </c>
      <c r="B19" s="188">
        <v>0</v>
      </c>
      <c r="C19" s="188">
        <v>0</v>
      </c>
      <c r="D19" s="188">
        <v>6571</v>
      </c>
      <c r="E19" s="188">
        <v>13294</v>
      </c>
      <c r="F19" s="189">
        <v>102.31319433876121</v>
      </c>
    </row>
    <row r="20" spans="1:7" ht="15.6" customHeight="1" x14ac:dyDescent="0.25">
      <c r="A20" s="187" t="s">
        <v>147</v>
      </c>
      <c r="B20" s="188">
        <v>0</v>
      </c>
      <c r="C20" s="188">
        <v>926</v>
      </c>
      <c r="D20" s="188">
        <v>30751</v>
      </c>
      <c r="E20" s="188">
        <v>44769</v>
      </c>
      <c r="F20" s="189">
        <v>45.585509414327987</v>
      </c>
    </row>
    <row r="21" spans="1:7" ht="15.6" customHeight="1" x14ac:dyDescent="0.25">
      <c r="A21" s="187" t="s">
        <v>154</v>
      </c>
      <c r="B21" s="188">
        <v>0</v>
      </c>
      <c r="C21" s="188">
        <v>0</v>
      </c>
      <c r="D21" s="188">
        <v>2024</v>
      </c>
      <c r="E21" s="188">
        <v>1656</v>
      </c>
      <c r="F21" s="189">
        <v>-18.181818181818191</v>
      </c>
    </row>
    <row r="22" spans="1:7" ht="15.6" customHeight="1" x14ac:dyDescent="0.25">
      <c r="A22" s="187" t="s">
        <v>151</v>
      </c>
      <c r="B22" s="188">
        <v>265709</v>
      </c>
      <c r="C22" s="188">
        <v>360779</v>
      </c>
      <c r="D22" s="188">
        <v>1512295</v>
      </c>
      <c r="E22" s="188">
        <v>1870999</v>
      </c>
      <c r="F22" s="189">
        <v>23.719181773397381</v>
      </c>
    </row>
    <row r="23" spans="1:7" ht="15.6" customHeight="1" x14ac:dyDescent="0.25">
      <c r="A23" s="187" t="s">
        <v>171</v>
      </c>
      <c r="B23" s="188">
        <v>15345</v>
      </c>
      <c r="C23" s="188">
        <v>22036</v>
      </c>
      <c r="D23" s="188">
        <v>503898</v>
      </c>
      <c r="E23" s="188">
        <v>469949</v>
      </c>
      <c r="F23" s="189">
        <v>-6.7372761947854514</v>
      </c>
    </row>
    <row r="24" spans="1:7" ht="15.6" customHeight="1" x14ac:dyDescent="0.25">
      <c r="A24" s="187" t="s">
        <v>146</v>
      </c>
      <c r="B24" s="188">
        <v>0</v>
      </c>
      <c r="C24" s="188">
        <v>0</v>
      </c>
      <c r="D24" s="188">
        <v>0</v>
      </c>
      <c r="E24" s="188">
        <v>765</v>
      </c>
      <c r="F24" s="189" t="s">
        <v>156</v>
      </c>
    </row>
    <row r="25" spans="1:7" ht="15.6" customHeight="1" x14ac:dyDescent="0.25">
      <c r="A25" s="187" t="s">
        <v>145</v>
      </c>
      <c r="B25" s="188">
        <v>0</v>
      </c>
      <c r="C25" s="188">
        <v>0</v>
      </c>
      <c r="D25" s="188">
        <v>4232</v>
      </c>
      <c r="E25" s="188">
        <v>8847</v>
      </c>
      <c r="F25" s="189">
        <v>109.0500945179584</v>
      </c>
    </row>
    <row r="26" spans="1:7" ht="15.6" customHeight="1" x14ac:dyDescent="0.25">
      <c r="A26" s="187" t="s">
        <v>157</v>
      </c>
      <c r="B26" s="188">
        <v>0</v>
      </c>
      <c r="C26" s="188">
        <v>0</v>
      </c>
      <c r="D26" s="188">
        <v>34609</v>
      </c>
      <c r="E26" s="188">
        <v>58842</v>
      </c>
      <c r="F26" s="189">
        <v>70.01935912623884</v>
      </c>
    </row>
    <row r="27" spans="1:7" ht="15.6" customHeight="1" x14ac:dyDescent="0.25">
      <c r="A27" s="187" t="s">
        <v>173</v>
      </c>
      <c r="B27" s="188">
        <v>0</v>
      </c>
      <c r="C27" s="188">
        <v>0</v>
      </c>
      <c r="D27" s="188">
        <v>935</v>
      </c>
      <c r="E27" s="188">
        <v>1090</v>
      </c>
      <c r="F27" s="189">
        <v>16.577540106951869</v>
      </c>
    </row>
    <row r="28" spans="1:7" ht="15.6" customHeight="1" x14ac:dyDescent="0.25">
      <c r="A28" s="187" t="s">
        <v>177</v>
      </c>
      <c r="B28" s="188">
        <v>184358</v>
      </c>
      <c r="C28" s="188">
        <v>244659</v>
      </c>
      <c r="D28" s="188">
        <v>1106270</v>
      </c>
      <c r="E28" s="188">
        <v>1316706</v>
      </c>
      <c r="F28" s="189">
        <v>19.022119374113</v>
      </c>
    </row>
    <row r="29" spans="1:7" ht="15.6" customHeight="1" x14ac:dyDescent="0.25">
      <c r="A29" s="187" t="s">
        <v>178</v>
      </c>
      <c r="B29" s="188">
        <v>11</v>
      </c>
      <c r="C29" s="188">
        <v>0</v>
      </c>
      <c r="D29" s="188">
        <v>23833</v>
      </c>
      <c r="E29" s="188">
        <v>35773</v>
      </c>
      <c r="F29" s="189">
        <v>50.098602777661227</v>
      </c>
    </row>
    <row r="30" spans="1:7" ht="15.6" customHeight="1" x14ac:dyDescent="0.25">
      <c r="A30" s="187" t="s">
        <v>179</v>
      </c>
      <c r="B30" s="188">
        <v>742</v>
      </c>
      <c r="C30" s="188">
        <v>563</v>
      </c>
      <c r="D30" s="188">
        <v>19655</v>
      </c>
      <c r="E30" s="188">
        <v>21301</v>
      </c>
      <c r="F30" s="189">
        <v>8.3744594250826765</v>
      </c>
    </row>
    <row r="31" spans="1:7" ht="15.6" customHeight="1" x14ac:dyDescent="0.25">
      <c r="A31" s="187" t="s">
        <v>180</v>
      </c>
      <c r="B31" s="188">
        <v>0</v>
      </c>
      <c r="C31" s="188">
        <v>0</v>
      </c>
      <c r="D31" s="188">
        <v>115022</v>
      </c>
      <c r="E31" s="188">
        <v>136091</v>
      </c>
      <c r="F31" s="189">
        <v>18.317365373580699</v>
      </c>
    </row>
    <row r="32" spans="1:7" ht="15.6" customHeight="1" x14ac:dyDescent="0.25">
      <c r="A32" s="187" t="s">
        <v>181</v>
      </c>
      <c r="B32" s="188">
        <v>23462</v>
      </c>
      <c r="C32" s="188">
        <v>18016</v>
      </c>
      <c r="D32" s="188">
        <v>781280</v>
      </c>
      <c r="E32" s="188">
        <v>774067</v>
      </c>
      <c r="F32" s="189">
        <v>-0.92322854802375787</v>
      </c>
    </row>
    <row r="33" spans="1:6" ht="15.6" customHeight="1" x14ac:dyDescent="0.25">
      <c r="A33" s="187" t="s">
        <v>182</v>
      </c>
      <c r="B33" s="188">
        <v>8227</v>
      </c>
      <c r="C33" s="188">
        <v>18173</v>
      </c>
      <c r="D33" s="188">
        <v>223752</v>
      </c>
      <c r="E33" s="188">
        <v>211193</v>
      </c>
      <c r="F33" s="189">
        <v>-5.612910722585724</v>
      </c>
    </row>
    <row r="34" spans="1:6" ht="15.6" customHeight="1" x14ac:dyDescent="0.25">
      <c r="A34" s="187" t="s">
        <v>183</v>
      </c>
      <c r="B34" s="188">
        <v>0</v>
      </c>
      <c r="C34" s="188">
        <v>0</v>
      </c>
      <c r="D34" s="188">
        <v>1375</v>
      </c>
      <c r="E34" s="188">
        <v>1959</v>
      </c>
      <c r="F34" s="189">
        <v>42.472727272727269</v>
      </c>
    </row>
    <row r="35" spans="1:6" ht="15.6" customHeight="1" x14ac:dyDescent="0.25">
      <c r="A35" s="178" t="s">
        <v>158</v>
      </c>
      <c r="B35" s="75">
        <f>SUM(B7:B34)</f>
        <v>739655</v>
      </c>
      <c r="C35" s="76">
        <f>SUM(C7:C34)</f>
        <v>914468</v>
      </c>
      <c r="D35" s="75">
        <f>SUM(D7:D34)</f>
        <v>12025879</v>
      </c>
      <c r="E35" s="177">
        <f>SUM(E7:E34)</f>
        <v>12837550</v>
      </c>
      <c r="F35" s="139">
        <f>E35*100/D35-100</f>
        <v>6.7493694223931584</v>
      </c>
    </row>
    <row r="36" spans="1:6" ht="15.6" customHeight="1" x14ac:dyDescent="0.25">
      <c r="A36" s="72" t="s">
        <v>164</v>
      </c>
      <c r="B36" s="71"/>
      <c r="D36" s="71"/>
      <c r="F36" s="23"/>
    </row>
  </sheetData>
  <mergeCells count="3">
    <mergeCell ref="B5:C5"/>
    <mergeCell ref="D5:F5"/>
    <mergeCell ref="A5:A6"/>
  </mergeCells>
  <conditionalFormatting sqref="A7:F34">
    <cfRule type="expression" dxfId="21" priority="2">
      <formula>MOD(ROW(),2)=0</formula>
    </cfRule>
  </conditionalFormatting>
  <conditionalFormatting sqref="F7:F35">
    <cfRule type="expression" dxfId="2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C4B9E-18C6-479C-92E5-179BCEEEDA34}">
  <sheetPr codeName="Hoja30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1" t="s">
        <v>88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8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0" t="s">
        <v>70</v>
      </c>
    </row>
    <row r="5" spans="1:14" ht="15.6" customHeight="1" x14ac:dyDescent="0.25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2"/>
      <c r="N5" s="73" t="s">
        <v>172</v>
      </c>
    </row>
    <row r="6" spans="1:14" ht="15.6" customHeight="1" x14ac:dyDescent="0.25">
      <c r="A6" s="210"/>
      <c r="B6" s="163">
        <v>2023</v>
      </c>
      <c r="C6" s="163">
        <v>2024</v>
      </c>
      <c r="D6" s="163">
        <v>2023</v>
      </c>
      <c r="E6" s="163">
        <v>2024</v>
      </c>
      <c r="F6" s="153" t="s">
        <v>7</v>
      </c>
      <c r="G6" s="6"/>
    </row>
    <row r="7" spans="1:14" ht="15.6" customHeight="1" x14ac:dyDescent="0.25">
      <c r="A7" s="187" t="s">
        <v>18</v>
      </c>
      <c r="B7" s="188">
        <v>0</v>
      </c>
      <c r="C7" s="188">
        <v>0</v>
      </c>
      <c r="D7" s="188">
        <v>0</v>
      </c>
      <c r="E7" s="188">
        <v>0</v>
      </c>
      <c r="F7" s="189" t="s">
        <v>156</v>
      </c>
      <c r="G7" s="36"/>
    </row>
    <row r="8" spans="1:14" ht="15.6" customHeight="1" x14ac:dyDescent="0.25">
      <c r="A8" s="187" t="s">
        <v>11</v>
      </c>
      <c r="B8" s="188">
        <v>1521</v>
      </c>
      <c r="C8" s="188">
        <v>4186</v>
      </c>
      <c r="D8" s="188">
        <v>41432</v>
      </c>
      <c r="E8" s="188">
        <v>46343</v>
      </c>
      <c r="F8" s="189">
        <v>11.85315698011199</v>
      </c>
      <c r="G8" s="6"/>
    </row>
    <row r="9" spans="1:14" ht="15.6" customHeight="1" x14ac:dyDescent="0.25">
      <c r="A9" s="187" t="s">
        <v>8</v>
      </c>
      <c r="B9" s="188">
        <v>12802</v>
      </c>
      <c r="C9" s="188">
        <v>14091</v>
      </c>
      <c r="D9" s="188">
        <v>217896</v>
      </c>
      <c r="E9" s="188">
        <v>259695</v>
      </c>
      <c r="F9" s="189">
        <v>19.18300473620442</v>
      </c>
      <c r="G9" s="6"/>
    </row>
    <row r="10" spans="1:14" ht="15.6" customHeight="1" x14ac:dyDescent="0.25">
      <c r="A10" s="187" t="s">
        <v>10</v>
      </c>
      <c r="B10" s="188">
        <v>0</v>
      </c>
      <c r="C10" s="188">
        <v>0</v>
      </c>
      <c r="D10" s="188">
        <v>0</v>
      </c>
      <c r="E10" s="188">
        <v>0</v>
      </c>
      <c r="F10" s="189" t="s">
        <v>156</v>
      </c>
    </row>
    <row r="11" spans="1:14" ht="15.6" customHeight="1" x14ac:dyDescent="0.25">
      <c r="A11" s="187" t="s">
        <v>9</v>
      </c>
      <c r="B11" s="188">
        <v>81840</v>
      </c>
      <c r="C11" s="188">
        <v>94329</v>
      </c>
      <c r="D11" s="188">
        <v>1191430</v>
      </c>
      <c r="E11" s="188">
        <v>1325878</v>
      </c>
      <c r="F11" s="189">
        <v>11.28459078586236</v>
      </c>
    </row>
    <row r="12" spans="1:14" ht="15.6" customHeight="1" x14ac:dyDescent="0.25">
      <c r="A12" s="187" t="s">
        <v>6</v>
      </c>
      <c r="B12" s="188">
        <v>850</v>
      </c>
      <c r="C12" s="188">
        <v>1711</v>
      </c>
      <c r="D12" s="188">
        <v>14225</v>
      </c>
      <c r="E12" s="188">
        <v>23190</v>
      </c>
      <c r="F12" s="189">
        <v>63.022847100175753</v>
      </c>
    </row>
    <row r="13" spans="1:14" ht="15.6" customHeight="1" x14ac:dyDescent="0.25">
      <c r="A13" s="187" t="s">
        <v>175</v>
      </c>
      <c r="B13" s="188">
        <v>75937</v>
      </c>
      <c r="C13" s="188">
        <v>81171</v>
      </c>
      <c r="D13" s="188">
        <v>1255748</v>
      </c>
      <c r="E13" s="188">
        <v>1331242</v>
      </c>
      <c r="F13" s="189">
        <v>6.0118749940274654</v>
      </c>
    </row>
    <row r="14" spans="1:14" ht="15.6" customHeight="1" x14ac:dyDescent="0.25">
      <c r="A14" s="187" t="s">
        <v>153</v>
      </c>
      <c r="B14" s="188">
        <v>28451</v>
      </c>
      <c r="C14" s="188">
        <v>28770</v>
      </c>
      <c r="D14" s="188">
        <v>515256</v>
      </c>
      <c r="E14" s="188">
        <v>530903</v>
      </c>
      <c r="F14" s="189">
        <v>3.0367429006163889</v>
      </c>
    </row>
    <row r="15" spans="1:14" ht="15.6" customHeight="1" x14ac:dyDescent="0.25">
      <c r="A15" s="187" t="s">
        <v>150</v>
      </c>
      <c r="B15" s="188">
        <v>0</v>
      </c>
      <c r="C15" s="188">
        <v>2377</v>
      </c>
      <c r="D15" s="188">
        <v>51562</v>
      </c>
      <c r="E15" s="188">
        <v>63625</v>
      </c>
      <c r="F15" s="189">
        <v>23.395135952833481</v>
      </c>
    </row>
    <row r="16" spans="1:14" ht="15.6" customHeight="1" x14ac:dyDescent="0.5">
      <c r="A16" s="187" t="s">
        <v>149</v>
      </c>
      <c r="B16" s="188">
        <v>0</v>
      </c>
      <c r="C16" s="188">
        <v>0</v>
      </c>
      <c r="D16" s="188">
        <v>0</v>
      </c>
      <c r="E16" s="188">
        <v>0</v>
      </c>
      <c r="F16" s="189" t="s">
        <v>156</v>
      </c>
      <c r="G16" s="1"/>
    </row>
    <row r="17" spans="1:7" ht="15.6" customHeight="1" x14ac:dyDescent="0.35">
      <c r="A17" s="187" t="s">
        <v>155</v>
      </c>
      <c r="B17" s="188">
        <v>0</v>
      </c>
      <c r="C17" s="188">
        <v>0</v>
      </c>
      <c r="D17" s="188">
        <v>0</v>
      </c>
      <c r="E17" s="188">
        <v>0</v>
      </c>
      <c r="F17" s="189" t="s">
        <v>156</v>
      </c>
      <c r="G17" s="2"/>
    </row>
    <row r="18" spans="1:7" ht="15.6" customHeight="1" x14ac:dyDescent="0.25">
      <c r="A18" s="187" t="s">
        <v>152</v>
      </c>
      <c r="B18" s="188">
        <v>37606</v>
      </c>
      <c r="C18" s="188">
        <v>43929</v>
      </c>
      <c r="D18" s="188">
        <v>440317</v>
      </c>
      <c r="E18" s="188">
        <v>483321</v>
      </c>
      <c r="F18" s="189">
        <v>9.7665999722926955</v>
      </c>
    </row>
    <row r="19" spans="1:7" ht="15.6" customHeight="1" x14ac:dyDescent="0.25">
      <c r="A19" s="187" t="s">
        <v>148</v>
      </c>
      <c r="B19" s="188">
        <v>0</v>
      </c>
      <c r="C19" s="188">
        <v>0</v>
      </c>
      <c r="D19" s="188">
        <v>0</v>
      </c>
      <c r="E19" s="188">
        <v>0</v>
      </c>
      <c r="F19" s="189" t="s">
        <v>156</v>
      </c>
    </row>
    <row r="20" spans="1:7" ht="15.6" customHeight="1" x14ac:dyDescent="0.25">
      <c r="A20" s="187" t="s">
        <v>147</v>
      </c>
      <c r="B20" s="188">
        <v>0</v>
      </c>
      <c r="C20" s="188">
        <v>0</v>
      </c>
      <c r="D20" s="188">
        <v>0</v>
      </c>
      <c r="E20" s="188">
        <v>0</v>
      </c>
      <c r="F20" s="189" t="s">
        <v>156</v>
      </c>
    </row>
    <row r="21" spans="1:7" ht="15.6" customHeight="1" x14ac:dyDescent="0.25">
      <c r="A21" s="187" t="s">
        <v>154</v>
      </c>
      <c r="B21" s="188">
        <v>2845</v>
      </c>
      <c r="C21" s="188">
        <v>1965</v>
      </c>
      <c r="D21" s="188">
        <v>39683</v>
      </c>
      <c r="E21" s="188">
        <v>32548</v>
      </c>
      <c r="F21" s="189">
        <v>-17.979991432099379</v>
      </c>
    </row>
    <row r="22" spans="1:7" ht="15.6" customHeight="1" x14ac:dyDescent="0.25">
      <c r="A22" s="187" t="s">
        <v>151</v>
      </c>
      <c r="B22" s="188">
        <v>55192</v>
      </c>
      <c r="C22" s="188">
        <v>52923</v>
      </c>
      <c r="D22" s="188">
        <v>699443</v>
      </c>
      <c r="E22" s="188">
        <v>696295</v>
      </c>
      <c r="F22" s="189">
        <v>-0.45007241476432108</v>
      </c>
    </row>
    <row r="23" spans="1:7" ht="15.6" customHeight="1" x14ac:dyDescent="0.25">
      <c r="A23" s="187" t="s">
        <v>171</v>
      </c>
      <c r="B23" s="188">
        <v>6948</v>
      </c>
      <c r="C23" s="188">
        <v>7373</v>
      </c>
      <c r="D23" s="188">
        <v>75177</v>
      </c>
      <c r="E23" s="188">
        <v>81148</v>
      </c>
      <c r="F23" s="189">
        <v>7.9425888237093867</v>
      </c>
    </row>
    <row r="24" spans="1:7" ht="15.6" customHeight="1" x14ac:dyDescent="0.25">
      <c r="A24" s="187" t="s">
        <v>146</v>
      </c>
      <c r="B24" s="188">
        <v>0</v>
      </c>
      <c r="C24" s="188">
        <v>0</v>
      </c>
      <c r="D24" s="188">
        <v>0</v>
      </c>
      <c r="E24" s="188">
        <v>0</v>
      </c>
      <c r="F24" s="189" t="s">
        <v>156</v>
      </c>
    </row>
    <row r="25" spans="1:7" ht="15.6" customHeight="1" x14ac:dyDescent="0.25">
      <c r="A25" s="187" t="s">
        <v>145</v>
      </c>
      <c r="B25" s="188">
        <v>12367</v>
      </c>
      <c r="C25" s="188">
        <v>13743</v>
      </c>
      <c r="D25" s="188">
        <v>147396</v>
      </c>
      <c r="E25" s="188">
        <v>168201</v>
      </c>
      <c r="F25" s="189">
        <v>14.115037043067661</v>
      </c>
    </row>
    <row r="26" spans="1:7" ht="15.6" customHeight="1" x14ac:dyDescent="0.25">
      <c r="A26" s="187" t="s">
        <v>157</v>
      </c>
      <c r="B26" s="188">
        <v>3086</v>
      </c>
      <c r="C26" s="188">
        <v>2279</v>
      </c>
      <c r="D26" s="188">
        <v>48017</v>
      </c>
      <c r="E26" s="188">
        <v>47948</v>
      </c>
      <c r="F26" s="189">
        <v>-0.14369910656643009</v>
      </c>
    </row>
    <row r="27" spans="1:7" ht="15.6" customHeight="1" x14ac:dyDescent="0.25">
      <c r="A27" s="187" t="s">
        <v>173</v>
      </c>
      <c r="B27" s="188">
        <v>0</v>
      </c>
      <c r="C27" s="188">
        <v>0</v>
      </c>
      <c r="D27" s="188">
        <v>0</v>
      </c>
      <c r="E27" s="188">
        <v>0</v>
      </c>
      <c r="F27" s="189" t="s">
        <v>156</v>
      </c>
    </row>
    <row r="28" spans="1:7" ht="15.6" customHeight="1" x14ac:dyDescent="0.25">
      <c r="A28" s="187" t="s">
        <v>177</v>
      </c>
      <c r="B28" s="188">
        <v>150301</v>
      </c>
      <c r="C28" s="188">
        <v>148864</v>
      </c>
      <c r="D28" s="188">
        <v>1804954</v>
      </c>
      <c r="E28" s="188">
        <v>1804485</v>
      </c>
      <c r="F28" s="189">
        <v>-2.5984041698563939E-2</v>
      </c>
    </row>
    <row r="29" spans="1:7" ht="15.6" customHeight="1" x14ac:dyDescent="0.25">
      <c r="A29" s="187" t="s">
        <v>178</v>
      </c>
      <c r="B29" s="188">
        <v>4827</v>
      </c>
      <c r="C29" s="188">
        <v>2778</v>
      </c>
      <c r="D29" s="188">
        <v>103924</v>
      </c>
      <c r="E29" s="188">
        <v>103472</v>
      </c>
      <c r="F29" s="189">
        <v>-0.43493322043030958</v>
      </c>
    </row>
    <row r="30" spans="1:7" ht="15.6" customHeight="1" x14ac:dyDescent="0.25">
      <c r="A30" s="187" t="s">
        <v>179</v>
      </c>
      <c r="B30" s="188">
        <v>0</v>
      </c>
      <c r="C30" s="188">
        <v>0</v>
      </c>
      <c r="D30" s="188">
        <v>0</v>
      </c>
      <c r="E30" s="188">
        <v>0</v>
      </c>
      <c r="F30" s="189" t="s">
        <v>156</v>
      </c>
    </row>
    <row r="31" spans="1:7" ht="15.6" customHeight="1" x14ac:dyDescent="0.25">
      <c r="A31" s="187" t="s">
        <v>180</v>
      </c>
      <c r="B31" s="188">
        <v>0</v>
      </c>
      <c r="C31" s="188">
        <v>0</v>
      </c>
      <c r="D31" s="188">
        <v>0</v>
      </c>
      <c r="E31" s="188">
        <v>0</v>
      </c>
      <c r="F31" s="189" t="s">
        <v>156</v>
      </c>
    </row>
    <row r="32" spans="1:7" ht="15.6" customHeight="1" x14ac:dyDescent="0.25">
      <c r="A32" s="187" t="s">
        <v>181</v>
      </c>
      <c r="B32" s="188">
        <v>17053</v>
      </c>
      <c r="C32" s="188">
        <v>18671</v>
      </c>
      <c r="D32" s="188">
        <v>211933</v>
      </c>
      <c r="E32" s="188">
        <v>235763</v>
      </c>
      <c r="F32" s="189">
        <v>11.24411960383706</v>
      </c>
    </row>
    <row r="33" spans="1:6" ht="15.6" customHeight="1" x14ac:dyDescent="0.25">
      <c r="A33" s="187" t="s">
        <v>182</v>
      </c>
      <c r="B33" s="188">
        <v>0</v>
      </c>
      <c r="C33" s="188">
        <v>0</v>
      </c>
      <c r="D33" s="188">
        <v>0</v>
      </c>
      <c r="E33" s="188">
        <v>0</v>
      </c>
      <c r="F33" s="189" t="s">
        <v>156</v>
      </c>
    </row>
    <row r="34" spans="1:6" ht="15.6" customHeight="1" x14ac:dyDescent="0.25">
      <c r="A34" s="187" t="s">
        <v>183</v>
      </c>
      <c r="B34" s="188">
        <v>0</v>
      </c>
      <c r="C34" s="188">
        <v>0</v>
      </c>
      <c r="D34" s="188">
        <v>0</v>
      </c>
      <c r="E34" s="188">
        <v>0</v>
      </c>
      <c r="F34" s="189" t="s">
        <v>156</v>
      </c>
    </row>
    <row r="35" spans="1:6" ht="15.6" customHeight="1" x14ac:dyDescent="0.25">
      <c r="A35" s="155" t="s">
        <v>158</v>
      </c>
      <c r="B35" s="75">
        <f>SUM(B7:B34)</f>
        <v>491626</v>
      </c>
      <c r="C35" s="76">
        <f>SUM(C7:C34)</f>
        <v>519160</v>
      </c>
      <c r="D35" s="177">
        <f>SUM(D7:D34)</f>
        <v>6858393</v>
      </c>
      <c r="E35" s="177">
        <f>SUM(E7:E34)</f>
        <v>7234057</v>
      </c>
      <c r="F35" s="139">
        <f>E35*100/D35-100</f>
        <v>5.4774347285143961</v>
      </c>
    </row>
    <row r="36" spans="1:6" ht="15.6" customHeight="1" x14ac:dyDescent="0.25">
      <c r="A36" s="72" t="s">
        <v>89</v>
      </c>
      <c r="B36" s="71"/>
      <c r="D36" s="71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19" priority="2">
      <formula>MOD(ROW(),2)=0</formula>
    </cfRule>
  </conditionalFormatting>
  <conditionalFormatting sqref="F7:F35">
    <cfRule type="expression" dxfId="1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80B0-AD85-48C4-B78C-BBE8604F2DDE}">
  <sheetPr codeName="Hoja31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1" t="s">
        <v>162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8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0" t="s">
        <v>70</v>
      </c>
    </row>
    <row r="5" spans="1:14" ht="15.6" customHeight="1" x14ac:dyDescent="0.25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2"/>
      <c r="N5" s="73" t="s">
        <v>172</v>
      </c>
    </row>
    <row r="6" spans="1:14" ht="15.6" customHeight="1" x14ac:dyDescent="0.25">
      <c r="A6" s="210"/>
      <c r="B6" s="163">
        <v>2023</v>
      </c>
      <c r="C6" s="163">
        <v>2024</v>
      </c>
      <c r="D6" s="163">
        <v>2023</v>
      </c>
      <c r="E6" s="163">
        <v>2024</v>
      </c>
      <c r="F6" s="153" t="s">
        <v>7</v>
      </c>
      <c r="G6" s="6"/>
    </row>
    <row r="7" spans="1:14" ht="15.6" customHeight="1" x14ac:dyDescent="0.25">
      <c r="A7" s="187" t="s">
        <v>18</v>
      </c>
      <c r="B7" s="188">
        <v>0</v>
      </c>
      <c r="C7" s="188">
        <v>0</v>
      </c>
      <c r="D7" s="188">
        <v>0</v>
      </c>
      <c r="E7" s="188">
        <v>0</v>
      </c>
      <c r="F7" s="189" t="s">
        <v>156</v>
      </c>
      <c r="G7" s="13"/>
    </row>
    <row r="8" spans="1:14" ht="15.6" customHeight="1" x14ac:dyDescent="0.25">
      <c r="A8" s="187" t="s">
        <v>11</v>
      </c>
      <c r="B8" s="188">
        <v>168</v>
      </c>
      <c r="C8" s="188">
        <v>973</v>
      </c>
      <c r="D8" s="188">
        <v>2426</v>
      </c>
      <c r="E8" s="188">
        <v>6830</v>
      </c>
      <c r="F8" s="189">
        <v>181.53338829348721</v>
      </c>
      <c r="G8" s="6"/>
    </row>
    <row r="9" spans="1:14" ht="15.6" customHeight="1" x14ac:dyDescent="0.25">
      <c r="A9" s="187" t="s">
        <v>8</v>
      </c>
      <c r="B9" s="188">
        <v>283</v>
      </c>
      <c r="C9" s="188">
        <v>588</v>
      </c>
      <c r="D9" s="188">
        <v>2466</v>
      </c>
      <c r="E9" s="188">
        <v>5336</v>
      </c>
      <c r="F9" s="189">
        <v>116.38280616382811</v>
      </c>
      <c r="G9" s="6"/>
    </row>
    <row r="10" spans="1:14" ht="15.6" customHeight="1" x14ac:dyDescent="0.25">
      <c r="A10" s="187" t="s">
        <v>10</v>
      </c>
      <c r="B10" s="188">
        <v>0</v>
      </c>
      <c r="C10" s="188">
        <v>0</v>
      </c>
      <c r="D10" s="188">
        <v>0</v>
      </c>
      <c r="E10" s="188">
        <v>0</v>
      </c>
      <c r="F10" s="189" t="s">
        <v>156</v>
      </c>
    </row>
    <row r="11" spans="1:14" ht="15.6" customHeight="1" x14ac:dyDescent="0.25">
      <c r="A11" s="187" t="s">
        <v>9</v>
      </c>
      <c r="B11" s="188">
        <v>347</v>
      </c>
      <c r="C11" s="188">
        <v>374</v>
      </c>
      <c r="D11" s="188">
        <v>3769</v>
      </c>
      <c r="E11" s="188">
        <v>4472</v>
      </c>
      <c r="F11" s="189">
        <v>18.652162377288409</v>
      </c>
    </row>
    <row r="12" spans="1:14" ht="15.6" customHeight="1" x14ac:dyDescent="0.25">
      <c r="A12" s="187" t="s">
        <v>6</v>
      </c>
      <c r="B12" s="188">
        <v>1349</v>
      </c>
      <c r="C12" s="188">
        <v>1469</v>
      </c>
      <c r="D12" s="188">
        <v>19600</v>
      </c>
      <c r="E12" s="188">
        <v>30371</v>
      </c>
      <c r="F12" s="189">
        <v>54.954081632653072</v>
      </c>
    </row>
    <row r="13" spans="1:14" ht="15.6" customHeight="1" x14ac:dyDescent="0.25">
      <c r="A13" s="187" t="s">
        <v>175</v>
      </c>
      <c r="B13" s="188">
        <v>6361</v>
      </c>
      <c r="C13" s="188">
        <v>10148</v>
      </c>
      <c r="D13" s="188">
        <v>134647</v>
      </c>
      <c r="E13" s="188">
        <v>139846</v>
      </c>
      <c r="F13" s="189">
        <v>3.861207453563765</v>
      </c>
    </row>
    <row r="14" spans="1:14" ht="15.6" customHeight="1" x14ac:dyDescent="0.25">
      <c r="A14" s="187" t="s">
        <v>153</v>
      </c>
      <c r="B14" s="188">
        <v>66480</v>
      </c>
      <c r="C14" s="188">
        <v>50743</v>
      </c>
      <c r="D14" s="188">
        <v>790319</v>
      </c>
      <c r="E14" s="188">
        <v>682084</v>
      </c>
      <c r="F14" s="189">
        <v>-13.69510286352725</v>
      </c>
    </row>
    <row r="15" spans="1:14" ht="15.6" customHeight="1" x14ac:dyDescent="0.25">
      <c r="A15" s="187" t="s">
        <v>150</v>
      </c>
      <c r="B15" s="188">
        <v>3950</v>
      </c>
      <c r="C15" s="188">
        <v>22918</v>
      </c>
      <c r="D15" s="188">
        <v>130085</v>
      </c>
      <c r="E15" s="188">
        <v>140207</v>
      </c>
      <c r="F15" s="189">
        <v>7.7810662259291954</v>
      </c>
    </row>
    <row r="16" spans="1:14" ht="15.6" customHeight="1" x14ac:dyDescent="0.5">
      <c r="A16" s="187" t="s">
        <v>149</v>
      </c>
      <c r="B16" s="188">
        <v>0</v>
      </c>
      <c r="C16" s="188">
        <v>450</v>
      </c>
      <c r="D16" s="188">
        <v>41</v>
      </c>
      <c r="E16" s="188">
        <v>3749</v>
      </c>
      <c r="F16" s="189">
        <v>9043.9024390243903</v>
      </c>
      <c r="G16" s="1"/>
    </row>
    <row r="17" spans="1:7" ht="15.6" customHeight="1" x14ac:dyDescent="0.35">
      <c r="A17" s="187" t="s">
        <v>155</v>
      </c>
      <c r="B17" s="188">
        <v>40</v>
      </c>
      <c r="C17" s="188">
        <v>42</v>
      </c>
      <c r="D17" s="188">
        <v>1089</v>
      </c>
      <c r="E17" s="188">
        <v>337</v>
      </c>
      <c r="F17" s="189">
        <v>-69.054178145087235</v>
      </c>
      <c r="G17" s="2"/>
    </row>
    <row r="18" spans="1:7" ht="15.6" customHeight="1" x14ac:dyDescent="0.25">
      <c r="A18" s="187" t="s">
        <v>152</v>
      </c>
      <c r="B18" s="188">
        <v>106</v>
      </c>
      <c r="C18" s="188">
        <v>124</v>
      </c>
      <c r="D18" s="188">
        <v>2654</v>
      </c>
      <c r="E18" s="188">
        <v>2054</v>
      </c>
      <c r="F18" s="189">
        <v>-22.607385079125851</v>
      </c>
    </row>
    <row r="19" spans="1:7" ht="15.6" customHeight="1" x14ac:dyDescent="0.25">
      <c r="A19" s="187" t="s">
        <v>148</v>
      </c>
      <c r="B19" s="188">
        <v>0</v>
      </c>
      <c r="C19" s="188">
        <v>1</v>
      </c>
      <c r="D19" s="188">
        <v>128</v>
      </c>
      <c r="E19" s="188">
        <v>1</v>
      </c>
      <c r="F19" s="189">
        <v>-99.21875</v>
      </c>
    </row>
    <row r="20" spans="1:7" ht="15.6" customHeight="1" x14ac:dyDescent="0.25">
      <c r="A20" s="187" t="s">
        <v>147</v>
      </c>
      <c r="B20" s="188">
        <v>4</v>
      </c>
      <c r="C20" s="188">
        <v>69</v>
      </c>
      <c r="D20" s="188">
        <v>23</v>
      </c>
      <c r="E20" s="188">
        <v>90</v>
      </c>
      <c r="F20" s="189">
        <v>291.30434782608688</v>
      </c>
    </row>
    <row r="21" spans="1:7" ht="15.6" customHeight="1" x14ac:dyDescent="0.25">
      <c r="A21" s="187" t="s">
        <v>154</v>
      </c>
      <c r="B21" s="188">
        <v>1237</v>
      </c>
      <c r="C21" s="188">
        <v>1043</v>
      </c>
      <c r="D21" s="188">
        <v>20876</v>
      </c>
      <c r="E21" s="188">
        <v>14926</v>
      </c>
      <c r="F21" s="189">
        <v>-28.501628664495119</v>
      </c>
    </row>
    <row r="22" spans="1:7" ht="15.6" customHeight="1" x14ac:dyDescent="0.25">
      <c r="A22" s="187" t="s">
        <v>151</v>
      </c>
      <c r="B22" s="188">
        <v>25574</v>
      </c>
      <c r="C22" s="188">
        <v>55154</v>
      </c>
      <c r="D22" s="188">
        <v>386357</v>
      </c>
      <c r="E22" s="188">
        <v>359799</v>
      </c>
      <c r="F22" s="189">
        <v>-6.8739533643754376</v>
      </c>
    </row>
    <row r="23" spans="1:7" ht="15.6" customHeight="1" x14ac:dyDescent="0.25">
      <c r="A23" s="187" t="s">
        <v>171</v>
      </c>
      <c r="B23" s="188">
        <v>8594</v>
      </c>
      <c r="C23" s="188">
        <v>9247</v>
      </c>
      <c r="D23" s="188">
        <v>67566</v>
      </c>
      <c r="E23" s="188">
        <v>93846</v>
      </c>
      <c r="F23" s="189">
        <v>38.895302371015021</v>
      </c>
    </row>
    <row r="24" spans="1:7" ht="15.6" customHeight="1" x14ac:dyDescent="0.25">
      <c r="A24" s="187" t="s">
        <v>146</v>
      </c>
      <c r="B24" s="188">
        <v>16</v>
      </c>
      <c r="C24" s="188">
        <v>29</v>
      </c>
      <c r="D24" s="188">
        <v>272</v>
      </c>
      <c r="E24" s="188">
        <v>351</v>
      </c>
      <c r="F24" s="189">
        <v>29.044117647058808</v>
      </c>
    </row>
    <row r="25" spans="1:7" ht="15.6" customHeight="1" x14ac:dyDescent="0.25">
      <c r="A25" s="187" t="s">
        <v>145</v>
      </c>
      <c r="B25" s="188">
        <v>189</v>
      </c>
      <c r="C25" s="188">
        <v>160</v>
      </c>
      <c r="D25" s="188">
        <v>2322</v>
      </c>
      <c r="E25" s="188">
        <v>12930</v>
      </c>
      <c r="F25" s="189">
        <v>456.84754521963828</v>
      </c>
    </row>
    <row r="26" spans="1:7" ht="15.6" customHeight="1" x14ac:dyDescent="0.25">
      <c r="A26" s="187" t="s">
        <v>157</v>
      </c>
      <c r="B26" s="188">
        <v>7</v>
      </c>
      <c r="C26" s="188">
        <v>0</v>
      </c>
      <c r="D26" s="188">
        <v>1300</v>
      </c>
      <c r="E26" s="188">
        <v>1587</v>
      </c>
      <c r="F26" s="189">
        <v>22.07692307692308</v>
      </c>
    </row>
    <row r="27" spans="1:7" ht="15.6" customHeight="1" x14ac:dyDescent="0.25">
      <c r="A27" s="187" t="s">
        <v>173</v>
      </c>
      <c r="B27" s="188">
        <v>27588</v>
      </c>
      <c r="C27" s="188">
        <v>17946</v>
      </c>
      <c r="D27" s="188">
        <v>287251</v>
      </c>
      <c r="E27" s="188">
        <v>242034</v>
      </c>
      <c r="F27" s="189">
        <v>-15.74128549595998</v>
      </c>
    </row>
    <row r="28" spans="1:7" ht="15.6" customHeight="1" x14ac:dyDescent="0.25">
      <c r="A28" s="187" t="s">
        <v>177</v>
      </c>
      <c r="B28" s="188">
        <v>6136</v>
      </c>
      <c r="C28" s="188">
        <v>7673</v>
      </c>
      <c r="D28" s="188">
        <v>87613</v>
      </c>
      <c r="E28" s="188">
        <v>86625</v>
      </c>
      <c r="F28" s="189">
        <v>-1.127686530537702</v>
      </c>
    </row>
    <row r="29" spans="1:7" ht="15.6" customHeight="1" x14ac:dyDescent="0.25">
      <c r="A29" s="187" t="s">
        <v>178</v>
      </c>
      <c r="B29" s="188">
        <v>42204</v>
      </c>
      <c r="C29" s="188">
        <v>24005</v>
      </c>
      <c r="D29" s="188">
        <v>447006</v>
      </c>
      <c r="E29" s="188">
        <v>371409</v>
      </c>
      <c r="F29" s="189">
        <v>-16.91185353216736</v>
      </c>
    </row>
    <row r="30" spans="1:7" ht="15.6" customHeight="1" x14ac:dyDescent="0.25">
      <c r="A30" s="187" t="s">
        <v>179</v>
      </c>
      <c r="B30" s="188">
        <v>334</v>
      </c>
      <c r="C30" s="188">
        <v>747</v>
      </c>
      <c r="D30" s="188">
        <v>6424</v>
      </c>
      <c r="E30" s="188">
        <v>7146</v>
      </c>
      <c r="F30" s="189">
        <v>11.239103362391029</v>
      </c>
    </row>
    <row r="31" spans="1:7" ht="15.6" customHeight="1" x14ac:dyDescent="0.25">
      <c r="A31" s="187" t="s">
        <v>180</v>
      </c>
      <c r="B31" s="188">
        <v>18156</v>
      </c>
      <c r="C31" s="188">
        <v>15730</v>
      </c>
      <c r="D31" s="188">
        <v>218771</v>
      </c>
      <c r="E31" s="188">
        <v>221731</v>
      </c>
      <c r="F31" s="189">
        <v>1.353012967897939</v>
      </c>
    </row>
    <row r="32" spans="1:7" ht="15.6" customHeight="1" x14ac:dyDescent="0.25">
      <c r="A32" s="187" t="s">
        <v>181</v>
      </c>
      <c r="B32" s="188">
        <v>49490</v>
      </c>
      <c r="C32" s="188">
        <v>54045</v>
      </c>
      <c r="D32" s="188">
        <v>643172</v>
      </c>
      <c r="E32" s="188">
        <v>579409</v>
      </c>
      <c r="F32" s="189">
        <v>-9.9138333136392731</v>
      </c>
    </row>
    <row r="33" spans="1:6" ht="15.6" customHeight="1" x14ac:dyDescent="0.25">
      <c r="A33" s="187" t="s">
        <v>182</v>
      </c>
      <c r="B33" s="188">
        <v>59078</v>
      </c>
      <c r="C33" s="188">
        <v>63694</v>
      </c>
      <c r="D33" s="188">
        <v>656254</v>
      </c>
      <c r="E33" s="188">
        <v>661448</v>
      </c>
      <c r="F33" s="189">
        <v>0.79146184251828799</v>
      </c>
    </row>
    <row r="34" spans="1:6" ht="15.6" customHeight="1" x14ac:dyDescent="0.25">
      <c r="A34" s="187" t="s">
        <v>183</v>
      </c>
      <c r="B34" s="188">
        <v>8</v>
      </c>
      <c r="C34" s="188">
        <v>1</v>
      </c>
      <c r="D34" s="188">
        <v>187</v>
      </c>
      <c r="E34" s="188">
        <v>299</v>
      </c>
      <c r="F34" s="189">
        <v>59.893048128342258</v>
      </c>
    </row>
    <row r="35" spans="1:6" ht="15.6" customHeight="1" x14ac:dyDescent="0.25">
      <c r="A35" s="155" t="s">
        <v>158</v>
      </c>
      <c r="B35" s="75">
        <f>SUM(B7:B34)</f>
        <v>317699</v>
      </c>
      <c r="C35" s="76">
        <f>SUM(C7:C34)</f>
        <v>337373</v>
      </c>
      <c r="D35" s="75">
        <f>SUM(D7:D34)</f>
        <v>3912618</v>
      </c>
      <c r="E35" s="77">
        <f>SUM(E7:E34)</f>
        <v>3668917</v>
      </c>
      <c r="F35" s="139">
        <f>E35*100/D35-100</f>
        <v>-6.2285916999819619</v>
      </c>
    </row>
    <row r="36" spans="1:6" ht="15.6" customHeight="1" x14ac:dyDescent="0.25">
      <c r="A36" s="72" t="s">
        <v>163</v>
      </c>
      <c r="B36" s="71"/>
      <c r="D36" s="71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17" priority="2">
      <formula>MOD(ROW(),2)=0</formula>
    </cfRule>
  </conditionalFormatting>
  <conditionalFormatting sqref="F7:F35">
    <cfRule type="expression" dxfId="1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4D3DF-292A-4AEC-98D9-CF3A202CCE64}">
  <sheetPr>
    <pageSetUpPr fitToPage="1"/>
  </sheetPr>
  <dimension ref="A1:K51"/>
  <sheetViews>
    <sheetView zoomScale="80" zoomScaleNormal="80" workbookViewId="0"/>
  </sheetViews>
  <sheetFormatPr baseColWidth="10" defaultColWidth="11.42578125" defaultRowHeight="15" x14ac:dyDescent="0.25"/>
  <cols>
    <col min="1" max="1" width="32.85546875" style="216" customWidth="1"/>
    <col min="2" max="2" width="18.7109375" style="216" customWidth="1"/>
    <col min="3" max="3" width="22.5703125" style="216" customWidth="1"/>
    <col min="4" max="5" width="15.42578125" style="216" customWidth="1"/>
    <col min="6" max="6" width="15.5703125" style="216" customWidth="1"/>
    <col min="7" max="10" width="15.42578125" style="216" customWidth="1"/>
    <col min="11" max="11" width="11.85546875" style="216" customWidth="1"/>
    <col min="12" max="16384" width="11.42578125" style="216"/>
  </cols>
  <sheetData>
    <row r="1" spans="1:11" x14ac:dyDescent="0.25">
      <c r="A1" s="212"/>
      <c r="B1" s="213"/>
      <c r="C1" s="213"/>
      <c r="D1" s="214"/>
      <c r="E1" s="215"/>
      <c r="F1" s="214"/>
      <c r="H1" s="217"/>
      <c r="J1" s="217"/>
      <c r="K1" s="217"/>
    </row>
    <row r="2" spans="1:11" x14ac:dyDescent="0.25">
      <c r="A2" s="218"/>
      <c r="B2" s="214"/>
      <c r="C2" s="219"/>
      <c r="D2" s="214"/>
      <c r="E2" s="218"/>
      <c r="F2" s="214"/>
      <c r="G2" s="220"/>
      <c r="H2" s="214"/>
      <c r="I2" s="220"/>
      <c r="J2" s="214"/>
      <c r="K2" s="214"/>
    </row>
    <row r="3" spans="1:11" x14ac:dyDescent="0.25">
      <c r="A3" s="218"/>
      <c r="B3" s="213"/>
      <c r="C3" s="219"/>
      <c r="D3" s="214"/>
      <c r="E3" s="220"/>
      <c r="F3" s="214"/>
      <c r="G3" s="220"/>
      <c r="H3" s="214"/>
      <c r="I3" s="220"/>
      <c r="J3" s="214"/>
      <c r="K3" s="214"/>
    </row>
    <row r="4" spans="1:11" x14ac:dyDescent="0.25">
      <c r="A4" s="218"/>
      <c r="B4" s="214"/>
      <c r="C4" s="219"/>
      <c r="D4" s="217"/>
      <c r="E4" s="221"/>
      <c r="F4" s="214"/>
      <c r="G4" s="221"/>
      <c r="H4" s="217"/>
      <c r="I4" s="221"/>
      <c r="J4" s="217"/>
      <c r="K4" s="217"/>
    </row>
    <row r="5" spans="1:11" x14ac:dyDescent="0.25">
      <c r="A5" s="218"/>
      <c r="B5" s="214"/>
      <c r="C5" s="222"/>
      <c r="D5" s="214"/>
      <c r="E5" s="220"/>
      <c r="F5" s="214"/>
      <c r="G5" s="220"/>
      <c r="H5" s="214"/>
      <c r="I5" s="220"/>
      <c r="J5" s="214"/>
      <c r="K5" s="214"/>
    </row>
    <row r="6" spans="1:11" x14ac:dyDescent="0.25">
      <c r="A6" s="218"/>
      <c r="B6" s="214"/>
      <c r="C6" s="223"/>
      <c r="D6" s="214"/>
      <c r="E6" s="220"/>
      <c r="F6" s="214"/>
      <c r="G6" s="220"/>
      <c r="H6" s="214"/>
      <c r="I6" s="220"/>
      <c r="J6" s="214"/>
      <c r="K6" s="214"/>
    </row>
    <row r="7" spans="1:11" x14ac:dyDescent="0.25">
      <c r="A7" s="218"/>
      <c r="B7" s="214"/>
      <c r="C7" s="219"/>
      <c r="D7" s="214"/>
      <c r="E7" s="219"/>
      <c r="F7" s="214"/>
      <c r="G7" s="220"/>
      <c r="H7" s="214"/>
      <c r="I7" s="220"/>
      <c r="J7" s="214"/>
      <c r="K7" s="214"/>
    </row>
    <row r="8" spans="1:11" x14ac:dyDescent="0.25">
      <c r="A8" s="218"/>
      <c r="B8" s="214"/>
      <c r="C8" s="219"/>
      <c r="D8" s="217"/>
      <c r="E8" s="224"/>
      <c r="F8" s="214"/>
      <c r="G8" s="221"/>
      <c r="H8" s="217"/>
      <c r="I8" s="221"/>
      <c r="J8" s="217"/>
      <c r="K8" s="217"/>
    </row>
    <row r="9" spans="1:11" x14ac:dyDescent="0.25">
      <c r="A9" s="218"/>
      <c r="B9" s="214"/>
      <c r="C9" s="222"/>
      <c r="D9" s="214"/>
      <c r="E9" s="219"/>
      <c r="F9" s="214"/>
      <c r="G9" s="220"/>
      <c r="H9" s="214"/>
      <c r="I9" s="220"/>
      <c r="J9" s="214"/>
      <c r="K9" s="214"/>
    </row>
    <row r="10" spans="1:11" x14ac:dyDescent="0.25">
      <c r="A10" s="218"/>
      <c r="B10" s="214"/>
      <c r="C10" s="224"/>
      <c r="D10" s="217"/>
      <c r="E10" s="224"/>
      <c r="F10" s="214"/>
      <c r="G10" s="221"/>
      <c r="H10" s="217"/>
      <c r="I10" s="221"/>
      <c r="J10" s="217"/>
      <c r="K10" s="217"/>
    </row>
    <row r="11" spans="1:11" x14ac:dyDescent="0.25">
      <c r="A11" s="214"/>
      <c r="B11" s="214"/>
      <c r="C11" s="219"/>
      <c r="D11" s="214"/>
      <c r="E11" s="219"/>
      <c r="F11" s="214"/>
      <c r="G11" s="218"/>
      <c r="H11" s="214"/>
      <c r="I11" s="220"/>
      <c r="J11" s="214"/>
      <c r="K11" s="214"/>
    </row>
    <row r="12" spans="1:11" x14ac:dyDescent="0.25">
      <c r="A12" s="212"/>
      <c r="B12" s="213"/>
      <c r="C12" s="222"/>
      <c r="D12" s="213"/>
      <c r="E12" s="222"/>
      <c r="F12" s="213"/>
      <c r="G12" s="212"/>
      <c r="H12" s="213"/>
      <c r="I12" s="225"/>
      <c r="J12" s="213"/>
      <c r="K12" s="213"/>
    </row>
    <row r="13" spans="1:11" x14ac:dyDescent="0.25">
      <c r="A13" s="218"/>
      <c r="B13" s="214"/>
      <c r="C13" s="223"/>
      <c r="D13" s="226"/>
      <c r="E13" s="223"/>
      <c r="F13" s="214"/>
      <c r="G13" s="227"/>
      <c r="H13" s="226"/>
      <c r="J13" s="226"/>
      <c r="K13" s="226"/>
    </row>
    <row r="14" spans="1:11" x14ac:dyDescent="0.25">
      <c r="A14" s="218"/>
      <c r="B14" s="214"/>
      <c r="C14" s="219"/>
      <c r="D14" s="217"/>
      <c r="E14" s="224"/>
      <c r="F14" s="214"/>
      <c r="G14" s="215"/>
      <c r="H14" s="217"/>
      <c r="I14" s="221"/>
      <c r="J14" s="217"/>
      <c r="K14" s="217"/>
    </row>
    <row r="15" spans="1:11" x14ac:dyDescent="0.25">
      <c r="A15" s="218"/>
      <c r="B15" s="214"/>
      <c r="C15" s="219"/>
      <c r="D15" s="214"/>
      <c r="E15" s="219"/>
      <c r="F15" s="214"/>
      <c r="G15" s="218"/>
      <c r="H15" s="214"/>
      <c r="I15" s="220"/>
      <c r="J15" s="214"/>
      <c r="K15" s="214"/>
    </row>
    <row r="16" spans="1:11" x14ac:dyDescent="0.25">
      <c r="A16" s="218"/>
      <c r="B16" s="214"/>
      <c r="C16" s="222"/>
      <c r="D16" s="226"/>
      <c r="E16" s="223"/>
      <c r="F16" s="214"/>
      <c r="H16" s="226"/>
      <c r="J16" s="226"/>
      <c r="K16" s="226"/>
    </row>
    <row r="17" spans="1:11" x14ac:dyDescent="0.25">
      <c r="A17" s="218"/>
      <c r="B17" s="214"/>
      <c r="C17" s="219"/>
      <c r="D17" s="217"/>
      <c r="E17" s="224"/>
      <c r="F17" s="214"/>
      <c r="G17" s="221"/>
      <c r="H17" s="217"/>
      <c r="I17" s="221"/>
      <c r="J17" s="217"/>
      <c r="K17" s="217"/>
    </row>
    <row r="18" spans="1:11" x14ac:dyDescent="0.25">
      <c r="A18" s="218"/>
      <c r="B18" s="214"/>
      <c r="C18" s="219"/>
      <c r="D18" s="214"/>
      <c r="E18" s="214"/>
      <c r="F18" s="214"/>
      <c r="G18" s="220"/>
      <c r="H18" s="214"/>
      <c r="I18" s="220"/>
      <c r="J18" s="214"/>
      <c r="K18" s="214"/>
    </row>
    <row r="19" spans="1:11" x14ac:dyDescent="0.25">
      <c r="A19" s="218"/>
      <c r="B19" s="214"/>
      <c r="C19" s="219"/>
      <c r="D19" s="213"/>
      <c r="E19" s="213"/>
      <c r="F19" s="226"/>
      <c r="H19" s="226"/>
      <c r="J19" s="226"/>
      <c r="K19" s="226"/>
    </row>
    <row r="20" spans="1:11" x14ac:dyDescent="0.25">
      <c r="A20" s="218"/>
      <c r="B20" s="214"/>
      <c r="C20" s="219"/>
      <c r="D20" s="214"/>
      <c r="E20" s="219"/>
      <c r="F20" s="214"/>
      <c r="G20" s="220"/>
      <c r="H20" s="214"/>
      <c r="I20" s="220"/>
      <c r="J20" s="214"/>
      <c r="K20" s="214"/>
    </row>
    <row r="21" spans="1:11" x14ac:dyDescent="0.25">
      <c r="A21" s="218"/>
      <c r="B21" s="214"/>
      <c r="C21" s="225"/>
      <c r="D21" s="226"/>
      <c r="E21" s="223"/>
      <c r="F21" s="226"/>
      <c r="H21" s="226"/>
      <c r="J21" s="226"/>
      <c r="K21" s="226"/>
    </row>
    <row r="22" spans="1:11" x14ac:dyDescent="0.25">
      <c r="A22" s="218"/>
      <c r="B22" s="214"/>
      <c r="C22" s="219"/>
      <c r="D22" s="214"/>
      <c r="E22" s="219"/>
      <c r="F22" s="214"/>
      <c r="G22" s="220"/>
      <c r="H22" s="214"/>
      <c r="I22" s="220"/>
      <c r="J22" s="214"/>
      <c r="K22" s="214"/>
    </row>
    <row r="23" spans="1:11" x14ac:dyDescent="0.25">
      <c r="A23" s="218"/>
      <c r="B23" s="214"/>
      <c r="C23" s="219"/>
      <c r="D23" s="226"/>
      <c r="E23" s="223"/>
      <c r="F23" s="226"/>
      <c r="H23" s="226"/>
      <c r="J23" s="226"/>
      <c r="K23" s="226"/>
    </row>
    <row r="24" spans="1:11" x14ac:dyDescent="0.25">
      <c r="A24" s="218"/>
      <c r="B24" s="214"/>
      <c r="C24" s="219"/>
      <c r="D24" s="214"/>
      <c r="E24" s="219"/>
      <c r="F24" s="214"/>
      <c r="G24" s="220"/>
      <c r="H24" s="214"/>
      <c r="I24" s="220"/>
      <c r="J24" s="214"/>
      <c r="K24" s="214"/>
    </row>
    <row r="25" spans="1:11" x14ac:dyDescent="0.25">
      <c r="A25" s="218"/>
      <c r="B25" s="214"/>
      <c r="C25" s="219"/>
      <c r="D25" s="226"/>
      <c r="E25" s="223"/>
      <c r="F25" s="226"/>
      <c r="H25" s="226"/>
      <c r="J25" s="226"/>
      <c r="K25" s="226"/>
    </row>
    <row r="26" spans="1:11" x14ac:dyDescent="0.25">
      <c r="A26" s="218"/>
      <c r="B26" s="214"/>
      <c r="C26" s="225"/>
      <c r="D26" s="217"/>
      <c r="E26" s="224"/>
      <c r="F26" s="217"/>
      <c r="G26" s="221"/>
      <c r="H26" s="217"/>
      <c r="I26" s="221"/>
      <c r="J26" s="217"/>
      <c r="K26" s="217"/>
    </row>
    <row r="27" spans="1:11" x14ac:dyDescent="0.25">
      <c r="A27" s="218"/>
      <c r="B27" s="214"/>
      <c r="C27" s="224"/>
      <c r="D27" s="214"/>
      <c r="E27" s="219"/>
      <c r="F27" s="214"/>
      <c r="G27" s="220"/>
      <c r="H27" s="214"/>
      <c r="I27" s="220"/>
      <c r="J27" s="214"/>
      <c r="K27" s="214"/>
    </row>
    <row r="28" spans="1:11" ht="39" x14ac:dyDescent="0.7">
      <c r="A28" s="228" t="s">
        <v>169</v>
      </c>
      <c r="B28" s="214"/>
      <c r="C28" s="219"/>
      <c r="D28" s="217"/>
      <c r="E28" s="224"/>
      <c r="F28" s="217"/>
      <c r="G28" s="221"/>
      <c r="H28" s="217"/>
      <c r="I28" s="221"/>
      <c r="J28" s="217"/>
      <c r="K28" s="217"/>
    </row>
    <row r="29" spans="1:11" ht="17.25" x14ac:dyDescent="0.35">
      <c r="A29" s="229"/>
      <c r="B29" s="214"/>
      <c r="C29" s="219"/>
      <c r="D29" s="214"/>
      <c r="E29" s="219"/>
      <c r="F29" s="214"/>
      <c r="G29" s="218"/>
      <c r="H29" s="214"/>
      <c r="I29" s="220"/>
      <c r="J29" s="214"/>
      <c r="K29" s="214"/>
    </row>
    <row r="30" spans="1:11" x14ac:dyDescent="0.25">
      <c r="A30" s="218"/>
      <c r="B30" s="214"/>
      <c r="C30" s="222"/>
      <c r="D30" s="213"/>
      <c r="E30" s="222"/>
      <c r="F30" s="213"/>
      <c r="G30" s="212"/>
      <c r="H30" s="213"/>
      <c r="I30" s="225"/>
      <c r="J30" s="213"/>
      <c r="K30" s="213"/>
    </row>
    <row r="31" spans="1:11" x14ac:dyDescent="0.25">
      <c r="A31" s="218"/>
      <c r="B31" s="214"/>
      <c r="C31" s="219"/>
      <c r="D31" s="226"/>
      <c r="E31" s="223"/>
      <c r="F31" s="226"/>
      <c r="G31" s="227"/>
      <c r="H31" s="226"/>
      <c r="J31" s="226"/>
      <c r="K31" s="226"/>
    </row>
    <row r="32" spans="1:11" x14ac:dyDescent="0.25">
      <c r="A32" s="218"/>
      <c r="B32" s="214"/>
      <c r="C32" s="225"/>
      <c r="D32" s="217"/>
      <c r="E32" s="224"/>
      <c r="F32" s="217"/>
      <c r="G32" s="215"/>
      <c r="H32" s="217"/>
      <c r="I32" s="221"/>
      <c r="J32" s="217"/>
      <c r="K32" s="217"/>
    </row>
    <row r="33" spans="1:11" x14ac:dyDescent="0.25">
      <c r="A33" s="218"/>
      <c r="B33" s="214"/>
      <c r="C33" s="224"/>
      <c r="D33" s="214"/>
      <c r="E33" s="219"/>
      <c r="F33" s="214"/>
      <c r="G33" s="218"/>
      <c r="H33" s="214"/>
      <c r="I33" s="220"/>
      <c r="J33" s="214"/>
      <c r="K33" s="214"/>
    </row>
    <row r="34" spans="1:11" x14ac:dyDescent="0.25">
      <c r="A34" s="218"/>
      <c r="B34" s="214"/>
      <c r="C34" s="219"/>
      <c r="D34" s="214"/>
      <c r="E34" s="219"/>
      <c r="F34" s="214"/>
      <c r="G34" s="218"/>
      <c r="H34" s="214"/>
      <c r="I34" s="220"/>
      <c r="J34" s="214"/>
      <c r="K34" s="214"/>
    </row>
    <row r="35" spans="1:11" x14ac:dyDescent="0.25">
      <c r="A35" s="218"/>
      <c r="B35" s="214"/>
      <c r="D35" s="213"/>
      <c r="E35" s="222"/>
      <c r="F35" s="213"/>
      <c r="G35" s="212"/>
      <c r="H35" s="213"/>
      <c r="I35" s="225"/>
      <c r="J35" s="213"/>
      <c r="K35" s="213"/>
    </row>
    <row r="36" spans="1:11" x14ac:dyDescent="0.25">
      <c r="A36" s="218"/>
      <c r="B36" s="214"/>
      <c r="C36" s="219"/>
      <c r="D36" s="213"/>
      <c r="E36" s="222"/>
      <c r="F36" s="214"/>
      <c r="G36" s="218"/>
      <c r="H36" s="214"/>
      <c r="I36" s="218"/>
      <c r="J36" s="214"/>
      <c r="K36" s="214"/>
    </row>
    <row r="37" spans="1:11" x14ac:dyDescent="0.25">
      <c r="A37" s="218"/>
      <c r="B37" s="214"/>
      <c r="C37" s="219"/>
      <c r="D37" s="213"/>
      <c r="E37" s="222"/>
      <c r="F37" s="213"/>
      <c r="G37" s="212"/>
      <c r="H37" s="226"/>
      <c r="I37" s="227"/>
      <c r="J37" s="226"/>
      <c r="K37" s="226"/>
    </row>
    <row r="38" spans="1:11" x14ac:dyDescent="0.25">
      <c r="A38" s="218"/>
      <c r="B38" s="214"/>
      <c r="C38" s="223"/>
      <c r="D38" s="226"/>
      <c r="E38" s="223"/>
      <c r="F38" s="226"/>
      <c r="G38" s="227"/>
      <c r="H38" s="217"/>
      <c r="I38" s="214"/>
      <c r="J38" s="214"/>
      <c r="K38" s="214"/>
    </row>
    <row r="39" spans="1:11" x14ac:dyDescent="0.25">
      <c r="A39" s="218"/>
      <c r="B39" s="214"/>
      <c r="C39" s="214"/>
      <c r="D39" s="217"/>
      <c r="E39" s="214"/>
      <c r="F39" s="214"/>
      <c r="G39" s="218"/>
      <c r="H39" s="214"/>
      <c r="I39" s="225"/>
      <c r="J39" s="213"/>
      <c r="K39" s="213"/>
    </row>
    <row r="40" spans="1:11" x14ac:dyDescent="0.25">
      <c r="A40" s="218"/>
      <c r="B40" s="214"/>
      <c r="C40" s="214"/>
      <c r="D40" s="214"/>
      <c r="E40" s="213"/>
      <c r="F40" s="213"/>
      <c r="G40" s="212"/>
      <c r="H40" s="226"/>
      <c r="J40" s="226"/>
      <c r="K40" s="226"/>
    </row>
    <row r="41" spans="1:11" x14ac:dyDescent="0.25">
      <c r="A41" s="218"/>
      <c r="B41" s="214"/>
      <c r="C41" s="226"/>
      <c r="D41" s="213"/>
      <c r="F41" s="226"/>
      <c r="G41" s="227"/>
      <c r="H41" s="214"/>
      <c r="I41" s="220"/>
      <c r="J41" s="214"/>
      <c r="K41" s="214"/>
    </row>
    <row r="42" spans="1:11" x14ac:dyDescent="0.25">
      <c r="A42" s="218"/>
      <c r="B42" s="214"/>
      <c r="C42" s="214"/>
      <c r="D42" s="214"/>
      <c r="E42" s="219"/>
      <c r="F42" s="214"/>
      <c r="G42" s="218"/>
      <c r="H42" s="214"/>
      <c r="I42" s="220"/>
      <c r="J42" s="214"/>
      <c r="K42" s="214"/>
    </row>
    <row r="43" spans="1:11" x14ac:dyDescent="0.25">
      <c r="A43" s="212"/>
      <c r="B43" s="214"/>
      <c r="C43" s="217"/>
      <c r="D43" s="224"/>
      <c r="E43" s="226"/>
      <c r="F43" s="226"/>
      <c r="G43" s="218"/>
      <c r="H43" s="214"/>
      <c r="I43" s="220"/>
      <c r="J43" s="214"/>
      <c r="K43" s="214"/>
    </row>
    <row r="44" spans="1:11" x14ac:dyDescent="0.25">
      <c r="A44" s="218"/>
      <c r="B44" s="214"/>
      <c r="C44" s="214"/>
      <c r="D44" s="219"/>
      <c r="E44" s="214"/>
      <c r="F44" s="214"/>
      <c r="G44" s="212"/>
      <c r="H44" s="213"/>
      <c r="I44" s="225"/>
      <c r="J44" s="213"/>
      <c r="K44" s="213"/>
    </row>
    <row r="45" spans="1:11" x14ac:dyDescent="0.25">
      <c r="A45" s="218"/>
      <c r="B45" s="214"/>
      <c r="C45" s="213"/>
      <c r="D45" s="222"/>
      <c r="E45" s="213"/>
      <c r="F45" s="213"/>
      <c r="G45" s="212"/>
      <c r="H45" s="214"/>
      <c r="I45" s="214"/>
      <c r="J45" s="214"/>
      <c r="K45" s="214"/>
    </row>
    <row r="46" spans="1:11" x14ac:dyDescent="0.25">
      <c r="A46" s="215"/>
      <c r="B46" s="217"/>
      <c r="C46" s="217"/>
      <c r="D46" s="224"/>
      <c r="E46" s="217"/>
      <c r="F46" s="217"/>
      <c r="G46" s="215"/>
      <c r="H46" s="217"/>
      <c r="I46" s="221"/>
      <c r="J46" s="217"/>
      <c r="K46" s="217"/>
    </row>
    <row r="47" spans="1:11" x14ac:dyDescent="0.25">
      <c r="A47" s="214"/>
      <c r="B47" s="214"/>
      <c r="C47" s="214"/>
      <c r="D47" s="219"/>
      <c r="E47" s="214"/>
      <c r="F47" s="214"/>
      <c r="G47" s="220"/>
      <c r="H47" s="214"/>
      <c r="I47" s="220"/>
      <c r="J47" s="214"/>
      <c r="K47" s="214"/>
    </row>
    <row r="48" spans="1:11" x14ac:dyDescent="0.25">
      <c r="A48" s="230"/>
      <c r="B48" s="231"/>
      <c r="C48" s="231"/>
      <c r="D48" s="224"/>
      <c r="E48" s="217"/>
      <c r="F48" s="217"/>
      <c r="G48" s="231"/>
      <c r="H48" s="231"/>
      <c r="I48" s="231"/>
      <c r="J48" s="231"/>
      <c r="K48" s="231"/>
    </row>
    <row r="51" spans="8:8" x14ac:dyDescent="0.25">
      <c r="H51" s="232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588C2-EAAE-4034-9AE7-85F67212C7F4}">
  <sheetPr>
    <pageSetUpPr fitToPage="1"/>
  </sheetPr>
  <dimension ref="A1:AA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27" ht="19.149999999999999" customHeight="1" x14ac:dyDescent="0.35">
      <c r="A1" s="31" t="s">
        <v>185</v>
      </c>
      <c r="E1" s="5"/>
      <c r="H1" s="4"/>
      <c r="I1" s="4"/>
      <c r="J1" s="4"/>
      <c r="K1" s="4"/>
      <c r="L1" s="4"/>
      <c r="M1" s="4"/>
      <c r="AA1" s="38" t="str">
        <f>"Acumulado "&amp;E6</f>
        <v>Acumulado 2024</v>
      </c>
    </row>
    <row r="2" spans="1:27" ht="15.6" customHeight="1" x14ac:dyDescent="0.3">
      <c r="H2" s="3"/>
      <c r="I2" s="3"/>
      <c r="J2" s="3"/>
      <c r="K2" s="3"/>
      <c r="L2" s="3"/>
      <c r="M2" s="3"/>
      <c r="AA2" s="38" t="str">
        <f>"Acumulado "&amp;D6</f>
        <v>Acumulado 2023</v>
      </c>
    </row>
    <row r="3" spans="1:27" ht="15.6" customHeight="1" x14ac:dyDescent="0.3">
      <c r="H3" s="3"/>
      <c r="I3" s="3"/>
      <c r="J3" s="3"/>
      <c r="K3" s="3"/>
      <c r="L3" s="3"/>
      <c r="M3" s="3"/>
    </row>
    <row r="4" spans="1:27" ht="15.6" customHeight="1" x14ac:dyDescent="0.25">
      <c r="A4" s="30" t="s">
        <v>53</v>
      </c>
    </row>
    <row r="5" spans="1:27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3" t="s">
        <v>186</v>
      </c>
    </row>
    <row r="6" spans="1:27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53" t="s">
        <v>187</v>
      </c>
    </row>
    <row r="7" spans="1:27" ht="15.6" customHeight="1" x14ac:dyDescent="0.25">
      <c r="A7" s="236" t="s">
        <v>18</v>
      </c>
      <c r="B7" s="237">
        <v>765941</v>
      </c>
      <c r="C7" s="237">
        <v>844544</v>
      </c>
      <c r="D7" s="237">
        <v>7727296</v>
      </c>
      <c r="E7" s="237">
        <v>9121939</v>
      </c>
      <c r="F7" s="238">
        <v>18.048266819337581</v>
      </c>
      <c r="G7" s="6"/>
    </row>
    <row r="8" spans="1:27" s="32" customFormat="1" ht="15.6" customHeight="1" x14ac:dyDescent="0.2">
      <c r="A8" s="236" t="s">
        <v>11</v>
      </c>
      <c r="B8" s="237">
        <v>73457</v>
      </c>
      <c r="C8" s="237">
        <v>68482</v>
      </c>
      <c r="D8" s="237">
        <v>790021</v>
      </c>
      <c r="E8" s="237">
        <v>887960</v>
      </c>
      <c r="F8" s="238">
        <v>12.39701223132043</v>
      </c>
      <c r="G8" s="239"/>
    </row>
    <row r="9" spans="1:27" ht="15.6" customHeight="1" x14ac:dyDescent="0.25">
      <c r="A9" s="236" t="s">
        <v>8</v>
      </c>
      <c r="B9" s="237">
        <v>81278</v>
      </c>
      <c r="C9" s="237">
        <v>99016</v>
      </c>
      <c r="D9" s="237">
        <v>826038</v>
      </c>
      <c r="E9" s="237">
        <v>929847</v>
      </c>
      <c r="F9" s="238">
        <v>12.567097397456291</v>
      </c>
      <c r="G9" s="6"/>
    </row>
    <row r="10" spans="1:27" ht="15.6" customHeight="1" x14ac:dyDescent="0.25">
      <c r="A10" s="236" t="s">
        <v>10</v>
      </c>
      <c r="B10" s="237">
        <v>114414</v>
      </c>
      <c r="C10" s="237">
        <v>234462</v>
      </c>
      <c r="D10" s="237">
        <v>2098110</v>
      </c>
      <c r="E10" s="237">
        <v>2203590</v>
      </c>
      <c r="F10" s="238">
        <v>5.0273817864649573</v>
      </c>
    </row>
    <row r="11" spans="1:27" ht="15.6" customHeight="1" x14ac:dyDescent="0.25">
      <c r="A11" s="236" t="s">
        <v>9</v>
      </c>
      <c r="B11" s="237">
        <v>1496987</v>
      </c>
      <c r="C11" s="237">
        <v>1484735</v>
      </c>
      <c r="D11" s="237">
        <v>16603298</v>
      </c>
      <c r="E11" s="237">
        <v>16813749</v>
      </c>
      <c r="F11" s="238">
        <v>1.267525283229872</v>
      </c>
    </row>
    <row r="12" spans="1:27" ht="15.6" customHeight="1" x14ac:dyDescent="0.25">
      <c r="A12" s="236" t="s">
        <v>6</v>
      </c>
      <c r="B12" s="237">
        <v>170845</v>
      </c>
      <c r="C12" s="237">
        <v>30317</v>
      </c>
      <c r="D12" s="237">
        <v>1696434</v>
      </c>
      <c r="E12" s="237">
        <v>1066650</v>
      </c>
      <c r="F12" s="238">
        <v>-37.123990676914048</v>
      </c>
    </row>
    <row r="13" spans="1:27" ht="15.6" customHeight="1" x14ac:dyDescent="0.25">
      <c r="A13" s="236" t="s">
        <v>175</v>
      </c>
      <c r="B13" s="237">
        <v>3673</v>
      </c>
      <c r="C13" s="237">
        <v>4988</v>
      </c>
      <c r="D13" s="237">
        <v>367994</v>
      </c>
      <c r="E13" s="237">
        <v>507531</v>
      </c>
      <c r="F13" s="238">
        <v>37.91828127632516</v>
      </c>
    </row>
    <row r="14" spans="1:27" ht="15.6" customHeight="1" x14ac:dyDescent="0.25">
      <c r="A14" s="236" t="s">
        <v>153</v>
      </c>
      <c r="B14" s="237">
        <v>1486722</v>
      </c>
      <c r="C14" s="237">
        <v>1374579</v>
      </c>
      <c r="D14" s="237">
        <v>17713383</v>
      </c>
      <c r="E14" s="237">
        <v>17480493</v>
      </c>
      <c r="F14" s="238">
        <v>-1.314768613087637</v>
      </c>
    </row>
    <row r="15" spans="1:27" ht="15.6" customHeight="1" x14ac:dyDescent="0.25">
      <c r="A15" s="236" t="s">
        <v>150</v>
      </c>
      <c r="B15" s="237">
        <v>1558583</v>
      </c>
      <c r="C15" s="237">
        <v>1544888</v>
      </c>
      <c r="D15" s="237">
        <v>21284085</v>
      </c>
      <c r="E15" s="237">
        <v>22424780</v>
      </c>
      <c r="F15" s="238">
        <v>5.3593800250280879</v>
      </c>
    </row>
    <row r="16" spans="1:27" ht="15.6" customHeight="1" x14ac:dyDescent="0.5">
      <c r="A16" s="236" t="s">
        <v>149</v>
      </c>
      <c r="B16" s="237">
        <v>1804711</v>
      </c>
      <c r="C16" s="237">
        <v>1720405</v>
      </c>
      <c r="D16" s="237">
        <v>25424214</v>
      </c>
      <c r="E16" s="237">
        <v>23969077</v>
      </c>
      <c r="F16" s="238">
        <v>-5.7234296407354037</v>
      </c>
      <c r="G16" s="1"/>
    </row>
    <row r="17" spans="1:7" ht="15.6" customHeight="1" x14ac:dyDescent="0.35">
      <c r="A17" s="236" t="s">
        <v>155</v>
      </c>
      <c r="B17" s="237">
        <v>797272</v>
      </c>
      <c r="C17" s="237">
        <v>994366</v>
      </c>
      <c r="D17" s="237">
        <v>10762262</v>
      </c>
      <c r="E17" s="237">
        <v>12287149</v>
      </c>
      <c r="F17" s="238">
        <v>14.16883365225638</v>
      </c>
      <c r="G17" s="2"/>
    </row>
    <row r="18" spans="1:7" ht="15.6" customHeight="1" x14ac:dyDescent="0.25">
      <c r="A18" s="236" t="s">
        <v>152</v>
      </c>
      <c r="B18" s="237">
        <v>36342</v>
      </c>
      <c r="C18" s="237">
        <v>49797</v>
      </c>
      <c r="D18" s="237">
        <v>221345</v>
      </c>
      <c r="E18" s="237">
        <v>339900</v>
      </c>
      <c r="F18" s="238">
        <v>53.561182768980558</v>
      </c>
    </row>
    <row r="19" spans="1:7" ht="15.6" customHeight="1" x14ac:dyDescent="0.25">
      <c r="A19" s="236" t="s">
        <v>148</v>
      </c>
      <c r="B19" s="237">
        <v>372294</v>
      </c>
      <c r="C19" s="237">
        <v>394960</v>
      </c>
      <c r="D19" s="237">
        <v>4962386</v>
      </c>
      <c r="E19" s="237">
        <v>4418359</v>
      </c>
      <c r="F19" s="238">
        <v>-10.963012550817281</v>
      </c>
    </row>
    <row r="20" spans="1:7" ht="15.6" customHeight="1" x14ac:dyDescent="0.25">
      <c r="A20" s="236" t="s">
        <v>147</v>
      </c>
      <c r="B20" s="237">
        <v>757548</v>
      </c>
      <c r="C20" s="237">
        <v>875457</v>
      </c>
      <c r="D20" s="237">
        <v>9364239</v>
      </c>
      <c r="E20" s="237">
        <v>10075860</v>
      </c>
      <c r="F20" s="238">
        <v>7.5993468342702499</v>
      </c>
    </row>
    <row r="21" spans="1:7" ht="15.6" customHeight="1" x14ac:dyDescent="0.25">
      <c r="A21" s="236" t="s">
        <v>154</v>
      </c>
      <c r="B21" s="237">
        <v>1398082</v>
      </c>
      <c r="C21" s="237">
        <v>1472447</v>
      </c>
      <c r="D21" s="237">
        <v>16683081</v>
      </c>
      <c r="E21" s="237">
        <v>16549796</v>
      </c>
      <c r="F21" s="238">
        <v>-0.79892317252431155</v>
      </c>
    </row>
    <row r="22" spans="1:7" ht="15.6" customHeight="1" x14ac:dyDescent="0.25">
      <c r="A22" s="236" t="s">
        <v>151</v>
      </c>
      <c r="B22" s="237">
        <v>159285</v>
      </c>
      <c r="C22" s="237">
        <v>217386</v>
      </c>
      <c r="D22" s="237">
        <v>1925080</v>
      </c>
      <c r="E22" s="237">
        <v>1994067</v>
      </c>
      <c r="F22" s="238">
        <v>3.5835913312693459</v>
      </c>
    </row>
    <row r="23" spans="1:7" ht="15.6" customHeight="1" x14ac:dyDescent="0.25">
      <c r="A23" s="236" t="s">
        <v>171</v>
      </c>
      <c r="B23" s="237">
        <v>121673</v>
      </c>
      <c r="C23" s="237">
        <v>62155</v>
      </c>
      <c r="D23" s="237">
        <v>1211461</v>
      </c>
      <c r="E23" s="237">
        <v>1037686</v>
      </c>
      <c r="F23" s="238">
        <v>-14.34425045461637</v>
      </c>
    </row>
    <row r="24" spans="1:7" ht="15.6" customHeight="1" x14ac:dyDescent="0.25">
      <c r="A24" s="236" t="s">
        <v>146</v>
      </c>
      <c r="B24" s="237">
        <v>98271</v>
      </c>
      <c r="C24" s="237">
        <v>238426</v>
      </c>
      <c r="D24" s="237">
        <v>1349832</v>
      </c>
      <c r="E24" s="237">
        <v>1808935</v>
      </c>
      <c r="F24" s="238">
        <v>34.011862216927739</v>
      </c>
    </row>
    <row r="25" spans="1:7" ht="15.6" customHeight="1" x14ac:dyDescent="0.25">
      <c r="A25" s="236" t="s">
        <v>145</v>
      </c>
      <c r="B25" s="237">
        <v>17</v>
      </c>
      <c r="C25" s="237">
        <v>0</v>
      </c>
      <c r="D25" s="237">
        <v>113</v>
      </c>
      <c r="E25" s="237">
        <v>16</v>
      </c>
      <c r="F25" s="238">
        <v>-85.840707964601762</v>
      </c>
    </row>
    <row r="26" spans="1:7" ht="15.6" customHeight="1" x14ac:dyDescent="0.25">
      <c r="A26" s="236" t="s">
        <v>157</v>
      </c>
      <c r="B26" s="237">
        <v>102526</v>
      </c>
      <c r="C26" s="237">
        <v>138965</v>
      </c>
      <c r="D26" s="237">
        <v>1125057</v>
      </c>
      <c r="E26" s="237">
        <v>1421874</v>
      </c>
      <c r="F26" s="238">
        <v>26.382396625237661</v>
      </c>
    </row>
    <row r="27" spans="1:7" ht="15.6" customHeight="1" x14ac:dyDescent="0.25">
      <c r="A27" s="236" t="s">
        <v>173</v>
      </c>
      <c r="B27" s="237">
        <v>157807</v>
      </c>
      <c r="C27" s="237">
        <v>181231</v>
      </c>
      <c r="D27" s="237">
        <v>2202645</v>
      </c>
      <c r="E27" s="237">
        <v>2155387</v>
      </c>
      <c r="F27" s="238">
        <v>-2.145511419225528</v>
      </c>
    </row>
    <row r="28" spans="1:7" ht="15.6" customHeight="1" x14ac:dyDescent="0.25">
      <c r="A28" s="236" t="s">
        <v>177</v>
      </c>
      <c r="B28" s="237">
        <v>45716</v>
      </c>
      <c r="C28" s="237">
        <v>106965</v>
      </c>
      <c r="D28" s="237">
        <v>1032819</v>
      </c>
      <c r="E28" s="237">
        <v>1032581</v>
      </c>
      <c r="F28" s="238">
        <v>-2.304372789423326E-2</v>
      </c>
    </row>
    <row r="29" spans="1:7" ht="15.6" customHeight="1" x14ac:dyDescent="0.25">
      <c r="A29" s="236" t="s">
        <v>178</v>
      </c>
      <c r="B29" s="237">
        <v>300534</v>
      </c>
      <c r="C29" s="237">
        <v>189815</v>
      </c>
      <c r="D29" s="237">
        <v>3637839</v>
      </c>
      <c r="E29" s="237">
        <v>3288488</v>
      </c>
      <c r="F29" s="238">
        <v>-9.6032562188705981</v>
      </c>
    </row>
    <row r="30" spans="1:7" ht="15.6" customHeight="1" x14ac:dyDescent="0.25">
      <c r="A30" s="236" t="s">
        <v>179</v>
      </c>
      <c r="B30" s="237">
        <v>196623</v>
      </c>
      <c r="C30" s="237">
        <v>151116</v>
      </c>
      <c r="D30" s="237">
        <v>1963808</v>
      </c>
      <c r="E30" s="237">
        <v>2086667</v>
      </c>
      <c r="F30" s="238">
        <v>6.2561614984764304</v>
      </c>
    </row>
    <row r="31" spans="1:7" ht="15.6" customHeight="1" x14ac:dyDescent="0.25">
      <c r="A31" s="236" t="s">
        <v>180</v>
      </c>
      <c r="B31" s="237">
        <v>1561641</v>
      </c>
      <c r="C31" s="237">
        <v>1714492</v>
      </c>
      <c r="D31" s="237">
        <v>23560324</v>
      </c>
      <c r="E31" s="237">
        <v>22517830</v>
      </c>
      <c r="F31" s="238">
        <v>-4.4247863484390138</v>
      </c>
    </row>
    <row r="32" spans="1:7" ht="15.6" customHeight="1" x14ac:dyDescent="0.25">
      <c r="A32" s="236" t="s">
        <v>181</v>
      </c>
      <c r="B32" s="237">
        <v>1024286</v>
      </c>
      <c r="C32" s="237">
        <v>1268889</v>
      </c>
      <c r="D32" s="237">
        <v>16767157</v>
      </c>
      <c r="E32" s="237">
        <v>16061198</v>
      </c>
      <c r="F32" s="238">
        <v>-4.2103679234350864</v>
      </c>
    </row>
    <row r="33" spans="1:6" ht="15.6" customHeight="1" x14ac:dyDescent="0.25">
      <c r="A33" s="236" t="s">
        <v>182</v>
      </c>
      <c r="B33" s="237">
        <v>135632</v>
      </c>
      <c r="C33" s="237">
        <v>149702</v>
      </c>
      <c r="D33" s="237">
        <v>1705792</v>
      </c>
      <c r="E33" s="237">
        <v>1876028</v>
      </c>
      <c r="F33" s="238">
        <v>9.9798803136607575</v>
      </c>
    </row>
    <row r="34" spans="1:6" ht="15.6" customHeight="1" x14ac:dyDescent="0.25">
      <c r="A34" s="236" t="s">
        <v>183</v>
      </c>
      <c r="B34" s="237">
        <v>86417</v>
      </c>
      <c r="C34" s="237">
        <v>75242</v>
      </c>
      <c r="D34" s="237">
        <v>754736</v>
      </c>
      <c r="E34" s="237">
        <v>767696</v>
      </c>
      <c r="F34" s="238">
        <v>1.717156727650462</v>
      </c>
    </row>
    <row r="35" spans="1:6" ht="15.6" customHeight="1" x14ac:dyDescent="0.25">
      <c r="A35" s="240" t="s">
        <v>158</v>
      </c>
      <c r="B35" s="241">
        <f>SUM(B7:B34)</f>
        <v>14908577</v>
      </c>
      <c r="C35" s="241">
        <f>SUM(C7:C34)</f>
        <v>15687827</v>
      </c>
      <c r="D35" s="241">
        <f>SUM(D7:D34)</f>
        <v>193760849</v>
      </c>
      <c r="E35" s="241">
        <f>SUM(E7:E34)</f>
        <v>195125133</v>
      </c>
      <c r="F35" s="242">
        <f>E35*100/D35-100</f>
        <v>0.70410715427861703</v>
      </c>
    </row>
    <row r="36" spans="1:6" ht="15.6" customHeight="1" x14ac:dyDescent="0.25">
      <c r="A36" s="45" t="s">
        <v>188</v>
      </c>
    </row>
  </sheetData>
  <mergeCells count="3">
    <mergeCell ref="A5:A6"/>
    <mergeCell ref="B5:C5"/>
    <mergeCell ref="D5:F5"/>
  </mergeCells>
  <conditionalFormatting sqref="A7:F34">
    <cfRule type="expression" dxfId="15" priority="2">
      <formula>MOD(ROW(),2)=0</formula>
    </cfRule>
  </conditionalFormatting>
  <conditionalFormatting sqref="F7:F35">
    <cfRule type="expression" dxfId="1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55200-9B5A-4C60-9936-C6119383C8A7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1" t="s">
        <v>189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0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3" t="s">
        <v>186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53" t="s">
        <v>187</v>
      </c>
    </row>
    <row r="7" spans="1:14" ht="15.6" customHeight="1" x14ac:dyDescent="0.25">
      <c r="A7" s="236" t="s">
        <v>18</v>
      </c>
      <c r="B7" s="237">
        <v>464468</v>
      </c>
      <c r="C7" s="237">
        <v>608086</v>
      </c>
      <c r="D7" s="237">
        <v>4646557</v>
      </c>
      <c r="E7" s="237">
        <v>5711517</v>
      </c>
      <c r="F7" s="238">
        <v>22.919335757637331</v>
      </c>
      <c r="G7" s="6"/>
    </row>
    <row r="8" spans="1:14" s="32" customFormat="1" ht="15.6" customHeight="1" x14ac:dyDescent="0.2">
      <c r="A8" s="236" t="s">
        <v>11</v>
      </c>
      <c r="B8" s="237">
        <v>0</v>
      </c>
      <c r="C8" s="237">
        <v>2100</v>
      </c>
      <c r="D8" s="237">
        <v>11009</v>
      </c>
      <c r="E8" s="237">
        <v>9401</v>
      </c>
      <c r="F8" s="238">
        <v>-14.606231265328359</v>
      </c>
    </row>
    <row r="9" spans="1:14" ht="15.6" customHeight="1" x14ac:dyDescent="0.25">
      <c r="A9" s="236" t="s">
        <v>8</v>
      </c>
      <c r="B9" s="237">
        <v>0</v>
      </c>
      <c r="C9" s="237">
        <v>0</v>
      </c>
      <c r="D9" s="237">
        <v>6036</v>
      </c>
      <c r="E9" s="237">
        <v>44871</v>
      </c>
      <c r="F9" s="238">
        <v>643.38966202783297</v>
      </c>
      <c r="G9" s="6"/>
    </row>
    <row r="10" spans="1:14" ht="15.6" customHeight="1" x14ac:dyDescent="0.25">
      <c r="A10" s="236" t="s">
        <v>10</v>
      </c>
      <c r="B10" s="237">
        <v>13546</v>
      </c>
      <c r="C10" s="237">
        <v>17706</v>
      </c>
      <c r="D10" s="237">
        <v>262528</v>
      </c>
      <c r="E10" s="237">
        <v>275050</v>
      </c>
      <c r="F10" s="238">
        <v>4.7697769380789907</v>
      </c>
    </row>
    <row r="11" spans="1:14" ht="15.6" customHeight="1" x14ac:dyDescent="0.25">
      <c r="A11" s="236" t="s">
        <v>9</v>
      </c>
      <c r="B11" s="237">
        <v>1066299</v>
      </c>
      <c r="C11" s="237">
        <v>1049514</v>
      </c>
      <c r="D11" s="237">
        <v>11204433</v>
      </c>
      <c r="E11" s="237">
        <v>11396824</v>
      </c>
      <c r="F11" s="238">
        <v>1.7170971525288219</v>
      </c>
    </row>
    <row r="12" spans="1:14" ht="15.6" customHeight="1" x14ac:dyDescent="0.25">
      <c r="A12" s="236" t="s">
        <v>6</v>
      </c>
      <c r="B12" s="237">
        <v>10008</v>
      </c>
      <c r="C12" s="237">
        <v>387</v>
      </c>
      <c r="D12" s="237">
        <v>62700</v>
      </c>
      <c r="E12" s="237">
        <v>44573</v>
      </c>
      <c r="F12" s="238">
        <v>-28.910685805422641</v>
      </c>
    </row>
    <row r="13" spans="1:14" ht="15.6" customHeight="1" x14ac:dyDescent="0.25">
      <c r="A13" s="236" t="s">
        <v>175</v>
      </c>
      <c r="B13" s="237">
        <v>0</v>
      </c>
      <c r="C13" s="237">
        <v>0</v>
      </c>
      <c r="D13" s="237">
        <v>264428</v>
      </c>
      <c r="E13" s="237">
        <v>404136</v>
      </c>
      <c r="F13" s="238">
        <v>52.834041780749402</v>
      </c>
    </row>
    <row r="14" spans="1:14" ht="15.6" customHeight="1" x14ac:dyDescent="0.25">
      <c r="A14" s="236" t="s">
        <v>153</v>
      </c>
      <c r="B14" s="237">
        <v>663204</v>
      </c>
      <c r="C14" s="237">
        <v>458514</v>
      </c>
      <c r="D14" s="237">
        <v>7366484</v>
      </c>
      <c r="E14" s="237">
        <v>6430143</v>
      </c>
      <c r="F14" s="238">
        <v>-12.71082649470222</v>
      </c>
    </row>
    <row r="15" spans="1:14" ht="15.6" customHeight="1" x14ac:dyDescent="0.25">
      <c r="A15" s="236" t="s">
        <v>150</v>
      </c>
      <c r="B15" s="237">
        <v>1199766</v>
      </c>
      <c r="C15" s="237">
        <v>1094814</v>
      </c>
      <c r="D15" s="237">
        <v>15698124</v>
      </c>
      <c r="E15" s="237">
        <v>16401529</v>
      </c>
      <c r="F15" s="238">
        <v>4.4808220396271574</v>
      </c>
    </row>
    <row r="16" spans="1:14" ht="15.6" customHeight="1" x14ac:dyDescent="0.5">
      <c r="A16" s="236" t="s">
        <v>149</v>
      </c>
      <c r="B16" s="237">
        <v>1485439</v>
      </c>
      <c r="C16" s="237">
        <v>1151092</v>
      </c>
      <c r="D16" s="237">
        <v>19614144</v>
      </c>
      <c r="E16" s="237">
        <v>18170747</v>
      </c>
      <c r="F16" s="238">
        <v>-7.3589599423762726</v>
      </c>
      <c r="G16" s="1"/>
    </row>
    <row r="17" spans="1:7" ht="15.6" customHeight="1" x14ac:dyDescent="0.35">
      <c r="A17" s="236" t="s">
        <v>155</v>
      </c>
      <c r="B17" s="237">
        <v>356297</v>
      </c>
      <c r="C17" s="237">
        <v>440315</v>
      </c>
      <c r="D17" s="237">
        <v>5378274</v>
      </c>
      <c r="E17" s="237">
        <v>5736809</v>
      </c>
      <c r="F17" s="238">
        <v>6.666358017460623</v>
      </c>
      <c r="G17" s="2"/>
    </row>
    <row r="18" spans="1:7" ht="15.6" customHeight="1" x14ac:dyDescent="0.25">
      <c r="A18" s="236" t="s">
        <v>152</v>
      </c>
      <c r="B18" s="237">
        <v>36127</v>
      </c>
      <c r="C18" s="237">
        <v>49647</v>
      </c>
      <c r="D18" s="237">
        <v>219602</v>
      </c>
      <c r="E18" s="237">
        <v>337613</v>
      </c>
      <c r="F18" s="238">
        <v>53.738581615832288</v>
      </c>
    </row>
    <row r="19" spans="1:7" ht="15.6" customHeight="1" x14ac:dyDescent="0.25">
      <c r="A19" s="236" t="s">
        <v>148</v>
      </c>
      <c r="B19" s="237">
        <v>223503</v>
      </c>
      <c r="C19" s="237">
        <v>184282</v>
      </c>
      <c r="D19" s="237">
        <v>2773555</v>
      </c>
      <c r="E19" s="237">
        <v>1951288</v>
      </c>
      <c r="F19" s="238">
        <v>-29.64668088428029</v>
      </c>
    </row>
    <row r="20" spans="1:7" ht="15.6" customHeight="1" x14ac:dyDescent="0.25">
      <c r="A20" s="236" t="s">
        <v>147</v>
      </c>
      <c r="B20" s="237">
        <v>87391</v>
      </c>
      <c r="C20" s="237">
        <v>111061</v>
      </c>
      <c r="D20" s="237">
        <v>869861</v>
      </c>
      <c r="E20" s="237">
        <v>1318102</v>
      </c>
      <c r="F20" s="238">
        <v>51.530187006889612</v>
      </c>
    </row>
    <row r="21" spans="1:7" ht="15.6" customHeight="1" x14ac:dyDescent="0.25">
      <c r="A21" s="236" t="s">
        <v>154</v>
      </c>
      <c r="B21" s="237">
        <v>1085205</v>
      </c>
      <c r="C21" s="237">
        <v>1223503</v>
      </c>
      <c r="D21" s="237">
        <v>13054041</v>
      </c>
      <c r="E21" s="237">
        <v>13074544</v>
      </c>
      <c r="F21" s="238">
        <v>0.1570624759030608</v>
      </c>
    </row>
    <row r="22" spans="1:7" ht="15.6" customHeight="1" x14ac:dyDescent="0.25">
      <c r="A22" s="236" t="s">
        <v>151</v>
      </c>
      <c r="B22" s="237">
        <v>84108</v>
      </c>
      <c r="C22" s="237">
        <v>159399</v>
      </c>
      <c r="D22" s="237">
        <v>1238963</v>
      </c>
      <c r="E22" s="237">
        <v>1342135</v>
      </c>
      <c r="F22" s="238">
        <v>8.3272866098503329</v>
      </c>
    </row>
    <row r="23" spans="1:7" ht="15.6" customHeight="1" x14ac:dyDescent="0.25">
      <c r="A23" s="236" t="s">
        <v>171</v>
      </c>
      <c r="B23" s="237">
        <v>12502</v>
      </c>
      <c r="C23" s="237">
        <v>1500</v>
      </c>
      <c r="D23" s="237">
        <v>85725</v>
      </c>
      <c r="E23" s="237">
        <v>42501</v>
      </c>
      <c r="F23" s="238">
        <v>-50.421697287839017</v>
      </c>
    </row>
    <row r="24" spans="1:7" ht="15.6" customHeight="1" x14ac:dyDescent="0.25">
      <c r="A24" s="236" t="s">
        <v>146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7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 x14ac:dyDescent="0.25">
      <c r="A26" s="236" t="s">
        <v>157</v>
      </c>
      <c r="B26" s="237">
        <v>73083</v>
      </c>
      <c r="C26" s="237">
        <v>92564</v>
      </c>
      <c r="D26" s="237">
        <v>770862</v>
      </c>
      <c r="E26" s="237">
        <v>970753</v>
      </c>
      <c r="F26" s="238">
        <v>25.930841058451449</v>
      </c>
    </row>
    <row r="27" spans="1:7" ht="15.6" customHeight="1" x14ac:dyDescent="0.25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7" ht="15.6" customHeight="1" x14ac:dyDescent="0.25">
      <c r="A28" s="236" t="s">
        <v>177</v>
      </c>
      <c r="B28" s="237">
        <v>0</v>
      </c>
      <c r="C28" s="237">
        <v>67721</v>
      </c>
      <c r="D28" s="237">
        <v>481982</v>
      </c>
      <c r="E28" s="237">
        <v>488697</v>
      </c>
      <c r="F28" s="238">
        <v>1.3932055553941891</v>
      </c>
    </row>
    <row r="29" spans="1:7" ht="15.6" customHeight="1" x14ac:dyDescent="0.25">
      <c r="A29" s="236" t="s">
        <v>178</v>
      </c>
      <c r="B29" s="237">
        <v>9414</v>
      </c>
      <c r="C29" s="237">
        <v>3987</v>
      </c>
      <c r="D29" s="237">
        <v>181129</v>
      </c>
      <c r="E29" s="237">
        <v>152435</v>
      </c>
      <c r="F29" s="238">
        <v>-15.84174814634874</v>
      </c>
    </row>
    <row r="30" spans="1:7" ht="15.6" customHeight="1" x14ac:dyDescent="0.25">
      <c r="A30" s="236" t="s">
        <v>179</v>
      </c>
      <c r="B30" s="237">
        <v>31693</v>
      </c>
      <c r="C30" s="237">
        <v>23735</v>
      </c>
      <c r="D30" s="237">
        <v>411721</v>
      </c>
      <c r="E30" s="237">
        <v>524853</v>
      </c>
      <c r="F30" s="238">
        <v>27.47783086118999</v>
      </c>
    </row>
    <row r="31" spans="1:7" ht="15.6" customHeight="1" x14ac:dyDescent="0.25">
      <c r="A31" s="236" t="s">
        <v>180</v>
      </c>
      <c r="B31" s="237">
        <v>1005084</v>
      </c>
      <c r="C31" s="237">
        <v>1204878</v>
      </c>
      <c r="D31" s="237">
        <v>14136483</v>
      </c>
      <c r="E31" s="237">
        <v>13895711</v>
      </c>
      <c r="F31" s="238">
        <v>-1.703195908062852</v>
      </c>
    </row>
    <row r="32" spans="1:7" ht="15.6" customHeight="1" x14ac:dyDescent="0.25">
      <c r="A32" s="236" t="s">
        <v>181</v>
      </c>
      <c r="B32" s="237">
        <v>124672</v>
      </c>
      <c r="C32" s="237">
        <v>281027</v>
      </c>
      <c r="D32" s="237">
        <v>3722416</v>
      </c>
      <c r="E32" s="237">
        <v>2414071</v>
      </c>
      <c r="F32" s="238">
        <v>-35.147737383462783</v>
      </c>
    </row>
    <row r="33" spans="1:6" ht="15.6" customHeight="1" x14ac:dyDescent="0.25">
      <c r="A33" s="236" t="s">
        <v>182</v>
      </c>
      <c r="B33" s="237">
        <v>2000</v>
      </c>
      <c r="C33" s="237">
        <v>5723</v>
      </c>
      <c r="D33" s="237">
        <v>36033</v>
      </c>
      <c r="E33" s="237">
        <v>38628</v>
      </c>
      <c r="F33" s="238">
        <v>7.2017317458995933</v>
      </c>
    </row>
    <row r="34" spans="1:6" ht="15.6" customHeight="1" x14ac:dyDescent="0.25">
      <c r="A34" s="236" t="s">
        <v>183</v>
      </c>
      <c r="B34" s="237">
        <v>30973</v>
      </c>
      <c r="C34" s="237">
        <v>41793</v>
      </c>
      <c r="D34" s="237">
        <v>276827</v>
      </c>
      <c r="E34" s="237">
        <v>284070</v>
      </c>
      <c r="F34" s="238">
        <v>2.6164355355510911</v>
      </c>
    </row>
    <row r="35" spans="1:6" ht="15.6" customHeight="1" x14ac:dyDescent="0.25">
      <c r="A35" s="240" t="s">
        <v>158</v>
      </c>
      <c r="B35" s="241">
        <f>SUM(B7:B34)</f>
        <v>8064782</v>
      </c>
      <c r="C35" s="241">
        <f>SUM(C7:C34)</f>
        <v>8273348</v>
      </c>
      <c r="D35" s="241">
        <f>SUM(D7:D34)</f>
        <v>102773917</v>
      </c>
      <c r="E35" s="241">
        <f>SUM(E7:E34)</f>
        <v>101461001</v>
      </c>
      <c r="F35" s="242">
        <f>E35*100/D35-100</f>
        <v>-1.2774797714482418</v>
      </c>
    </row>
    <row r="36" spans="1:6" ht="15.6" customHeight="1" x14ac:dyDescent="0.25">
      <c r="A36" s="45" t="s">
        <v>188</v>
      </c>
    </row>
  </sheetData>
  <mergeCells count="3">
    <mergeCell ref="A5:A6"/>
    <mergeCell ref="B5:C5"/>
    <mergeCell ref="D5:F5"/>
  </mergeCells>
  <conditionalFormatting sqref="A7:F34">
    <cfRule type="expression" dxfId="13" priority="2">
      <formula>MOD(ROW(),2)=0</formula>
    </cfRule>
  </conditionalFormatting>
  <conditionalFormatting sqref="F7:F35">
    <cfRule type="expression" dxfId="1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A792F-4B78-44CC-B85B-3CB936B4CAE2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1" t="s">
        <v>190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0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3" t="s">
        <v>186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53" t="s">
        <v>187</v>
      </c>
    </row>
    <row r="7" spans="1:14" ht="15.6" customHeight="1" x14ac:dyDescent="0.25">
      <c r="A7" s="236" t="s">
        <v>18</v>
      </c>
      <c r="B7" s="237">
        <v>272482</v>
      </c>
      <c r="C7" s="237">
        <v>183163</v>
      </c>
      <c r="D7" s="237">
        <v>2651726</v>
      </c>
      <c r="E7" s="237">
        <v>3007069</v>
      </c>
      <c r="F7" s="238">
        <v>13.40044182543747</v>
      </c>
      <c r="G7" s="6"/>
    </row>
    <row r="8" spans="1:14" ht="15.6" customHeight="1" x14ac:dyDescent="0.25">
      <c r="A8" s="236" t="s">
        <v>11</v>
      </c>
      <c r="B8" s="237">
        <v>64450</v>
      </c>
      <c r="C8" s="237">
        <v>53684</v>
      </c>
      <c r="D8" s="237">
        <v>648875</v>
      </c>
      <c r="E8" s="237">
        <v>739982</v>
      </c>
      <c r="F8" s="238">
        <v>14.04076285879407</v>
      </c>
    </row>
    <row r="9" spans="1:14" ht="15.6" customHeight="1" x14ac:dyDescent="0.25">
      <c r="A9" s="236" t="s">
        <v>8</v>
      </c>
      <c r="B9" s="237">
        <v>39400</v>
      </c>
      <c r="C9" s="237">
        <v>28500</v>
      </c>
      <c r="D9" s="237">
        <v>304231</v>
      </c>
      <c r="E9" s="237">
        <v>299285</v>
      </c>
      <c r="F9" s="238">
        <v>-1.6257383369873539</v>
      </c>
    </row>
    <row r="10" spans="1:14" ht="15.6" customHeight="1" x14ac:dyDescent="0.25">
      <c r="A10" s="236" t="s">
        <v>10</v>
      </c>
      <c r="B10" s="237">
        <v>96025</v>
      </c>
      <c r="C10" s="237">
        <v>196910</v>
      </c>
      <c r="D10" s="237">
        <v>1508404</v>
      </c>
      <c r="E10" s="237">
        <v>1649085</v>
      </c>
      <c r="F10" s="238">
        <v>9.3264801737465604</v>
      </c>
    </row>
    <row r="11" spans="1:14" ht="15.6" customHeight="1" x14ac:dyDescent="0.25">
      <c r="A11" s="236" t="s">
        <v>9</v>
      </c>
      <c r="B11" s="237">
        <v>23451</v>
      </c>
      <c r="C11" s="237">
        <v>0</v>
      </c>
      <c r="D11" s="237">
        <v>346965</v>
      </c>
      <c r="E11" s="237">
        <v>162568</v>
      </c>
      <c r="F11" s="238">
        <v>-53.145706339256122</v>
      </c>
    </row>
    <row r="12" spans="1:14" ht="15.6" customHeight="1" x14ac:dyDescent="0.25">
      <c r="A12" s="236" t="s">
        <v>6</v>
      </c>
      <c r="B12" s="237">
        <v>158291</v>
      </c>
      <c r="C12" s="237">
        <v>25026</v>
      </c>
      <c r="D12" s="237">
        <v>1593538</v>
      </c>
      <c r="E12" s="237">
        <v>970145</v>
      </c>
      <c r="F12" s="238">
        <v>-39.120058636819458</v>
      </c>
    </row>
    <row r="13" spans="1:14" ht="15.6" customHeight="1" x14ac:dyDescent="0.25">
      <c r="A13" s="236" t="s">
        <v>175</v>
      </c>
      <c r="B13" s="237">
        <v>3506</v>
      </c>
      <c r="C13" s="237">
        <v>4900</v>
      </c>
      <c r="D13" s="237">
        <v>91867</v>
      </c>
      <c r="E13" s="237">
        <v>89084</v>
      </c>
      <c r="F13" s="238">
        <v>-3.029379428957085</v>
      </c>
    </row>
    <row r="14" spans="1:14" ht="15.6" customHeight="1" x14ac:dyDescent="0.25">
      <c r="A14" s="236" t="s">
        <v>153</v>
      </c>
      <c r="B14" s="237">
        <v>243826</v>
      </c>
      <c r="C14" s="237">
        <v>242983</v>
      </c>
      <c r="D14" s="237">
        <v>2607499</v>
      </c>
      <c r="E14" s="237">
        <v>2765027</v>
      </c>
      <c r="F14" s="238">
        <v>6.0413445987898768</v>
      </c>
    </row>
    <row r="15" spans="1:14" ht="15.6" customHeight="1" x14ac:dyDescent="0.25">
      <c r="A15" s="236" t="s">
        <v>150</v>
      </c>
      <c r="B15" s="237">
        <v>149865</v>
      </c>
      <c r="C15" s="237">
        <v>158048</v>
      </c>
      <c r="D15" s="237">
        <v>2061407</v>
      </c>
      <c r="E15" s="237">
        <v>2115213</v>
      </c>
      <c r="F15" s="238">
        <v>2.6101589836456331</v>
      </c>
    </row>
    <row r="16" spans="1:14" ht="15.6" customHeight="1" x14ac:dyDescent="0.5">
      <c r="A16" s="236" t="s">
        <v>149</v>
      </c>
      <c r="B16" s="237">
        <v>285408</v>
      </c>
      <c r="C16" s="237">
        <v>546893</v>
      </c>
      <c r="D16" s="237">
        <v>5278397</v>
      </c>
      <c r="E16" s="237">
        <v>5347580</v>
      </c>
      <c r="F16" s="238">
        <v>1.310682011982053</v>
      </c>
      <c r="G16" s="1"/>
    </row>
    <row r="17" spans="1:7" ht="15.6" customHeight="1" x14ac:dyDescent="0.35">
      <c r="A17" s="236" t="s">
        <v>155</v>
      </c>
      <c r="B17" s="237">
        <v>433162</v>
      </c>
      <c r="C17" s="237">
        <v>546335</v>
      </c>
      <c r="D17" s="237">
        <v>5230169</v>
      </c>
      <c r="E17" s="237">
        <v>6378505</v>
      </c>
      <c r="F17" s="238">
        <v>21.956001804148201</v>
      </c>
      <c r="G17" s="2"/>
    </row>
    <row r="18" spans="1:7" ht="15.6" customHeight="1" x14ac:dyDescent="0.25">
      <c r="A18" s="236" t="s">
        <v>152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 x14ac:dyDescent="0.25">
      <c r="A19" s="236" t="s">
        <v>148</v>
      </c>
      <c r="B19" s="237">
        <v>146150</v>
      </c>
      <c r="C19" s="237">
        <v>200828</v>
      </c>
      <c r="D19" s="237">
        <v>2063007</v>
      </c>
      <c r="E19" s="237">
        <v>2360621</v>
      </c>
      <c r="F19" s="238">
        <v>14.426223468946059</v>
      </c>
    </row>
    <row r="20" spans="1:7" ht="15.6" customHeight="1" x14ac:dyDescent="0.25">
      <c r="A20" s="236" t="s">
        <v>147</v>
      </c>
      <c r="B20" s="237">
        <v>630962</v>
      </c>
      <c r="C20" s="237">
        <v>711265</v>
      </c>
      <c r="D20" s="237">
        <v>7878834</v>
      </c>
      <c r="E20" s="237">
        <v>8040386</v>
      </c>
      <c r="F20" s="238">
        <v>2.0504556892555428</v>
      </c>
    </row>
    <row r="21" spans="1:7" ht="15.6" customHeight="1" x14ac:dyDescent="0.25">
      <c r="A21" s="236" t="s">
        <v>154</v>
      </c>
      <c r="B21" s="237">
        <v>310234</v>
      </c>
      <c r="C21" s="237">
        <v>234890</v>
      </c>
      <c r="D21" s="237">
        <v>3491343</v>
      </c>
      <c r="E21" s="237">
        <v>3246153</v>
      </c>
      <c r="F21" s="238">
        <v>-7.0227989630351439</v>
      </c>
    </row>
    <row r="22" spans="1:7" ht="15.6" customHeight="1" x14ac:dyDescent="0.25">
      <c r="A22" s="236" t="s">
        <v>151</v>
      </c>
      <c r="B22" s="237">
        <v>36225</v>
      </c>
      <c r="C22" s="237">
        <v>15457</v>
      </c>
      <c r="D22" s="237">
        <v>246853</v>
      </c>
      <c r="E22" s="237">
        <v>239544</v>
      </c>
      <c r="F22" s="238">
        <v>-2.9608714498102131</v>
      </c>
    </row>
    <row r="23" spans="1:7" ht="15.6" customHeight="1" x14ac:dyDescent="0.25">
      <c r="A23" s="236" t="s">
        <v>171</v>
      </c>
      <c r="B23" s="237">
        <v>90687</v>
      </c>
      <c r="C23" s="237">
        <v>43584</v>
      </c>
      <c r="D23" s="237">
        <v>901215</v>
      </c>
      <c r="E23" s="237">
        <v>798307</v>
      </c>
      <c r="F23" s="238">
        <v>-11.418806832997671</v>
      </c>
    </row>
    <row r="24" spans="1:7" ht="15.6" customHeight="1" x14ac:dyDescent="0.25">
      <c r="A24" s="236" t="s">
        <v>146</v>
      </c>
      <c r="B24" s="237">
        <v>64166</v>
      </c>
      <c r="C24" s="237">
        <v>205924</v>
      </c>
      <c r="D24" s="237">
        <v>956223</v>
      </c>
      <c r="E24" s="237">
        <v>1397273</v>
      </c>
      <c r="F24" s="238">
        <v>46.124178146729378</v>
      </c>
    </row>
    <row r="25" spans="1:7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 x14ac:dyDescent="0.25">
      <c r="A26" s="236" t="s">
        <v>157</v>
      </c>
      <c r="B26" s="237">
        <v>9801</v>
      </c>
      <c r="C26" s="237">
        <v>21725</v>
      </c>
      <c r="D26" s="237">
        <v>109856</v>
      </c>
      <c r="E26" s="237">
        <v>188107</v>
      </c>
      <c r="F26" s="238">
        <v>71.230519953393525</v>
      </c>
    </row>
    <row r="27" spans="1:7" ht="15.6" customHeight="1" x14ac:dyDescent="0.25">
      <c r="A27" s="236" t="s">
        <v>173</v>
      </c>
      <c r="B27" s="237">
        <v>69282</v>
      </c>
      <c r="C27" s="237">
        <v>77727</v>
      </c>
      <c r="D27" s="237">
        <v>941331</v>
      </c>
      <c r="E27" s="237">
        <v>838458</v>
      </c>
      <c r="F27" s="238">
        <v>-10.92846193315636</v>
      </c>
    </row>
    <row r="28" spans="1:7" ht="15.6" customHeight="1" x14ac:dyDescent="0.25">
      <c r="A28" s="236" t="s">
        <v>177</v>
      </c>
      <c r="B28" s="237">
        <v>17842</v>
      </c>
      <c r="C28" s="237">
        <v>7572</v>
      </c>
      <c r="D28" s="237">
        <v>149836</v>
      </c>
      <c r="E28" s="237">
        <v>130613</v>
      </c>
      <c r="F28" s="238">
        <v>-12.829360100376411</v>
      </c>
    </row>
    <row r="29" spans="1:7" ht="15.6" customHeight="1" x14ac:dyDescent="0.25">
      <c r="A29" s="236" t="s">
        <v>178</v>
      </c>
      <c r="B29" s="237">
        <v>229790</v>
      </c>
      <c r="C29" s="237">
        <v>121671</v>
      </c>
      <c r="D29" s="237">
        <v>2691716</v>
      </c>
      <c r="E29" s="237">
        <v>2302621</v>
      </c>
      <c r="F29" s="238">
        <v>-14.455276856845231</v>
      </c>
    </row>
    <row r="30" spans="1:7" ht="15.6" customHeight="1" x14ac:dyDescent="0.25">
      <c r="A30" s="236" t="s">
        <v>179</v>
      </c>
      <c r="B30" s="237">
        <v>152667</v>
      </c>
      <c r="C30" s="237">
        <v>119786</v>
      </c>
      <c r="D30" s="237">
        <v>1412784</v>
      </c>
      <c r="E30" s="237">
        <v>1366619</v>
      </c>
      <c r="F30" s="238">
        <v>-3.2676615816713621</v>
      </c>
    </row>
    <row r="31" spans="1:7" ht="15.6" customHeight="1" x14ac:dyDescent="0.25">
      <c r="A31" s="236" t="s">
        <v>180</v>
      </c>
      <c r="B31" s="237">
        <v>482934</v>
      </c>
      <c r="C31" s="237">
        <v>455933</v>
      </c>
      <c r="D31" s="237">
        <v>8391010</v>
      </c>
      <c r="E31" s="237">
        <v>7582080</v>
      </c>
      <c r="F31" s="238">
        <v>-9.6404366101339463</v>
      </c>
    </row>
    <row r="32" spans="1:7" ht="15.6" customHeight="1" x14ac:dyDescent="0.25">
      <c r="A32" s="236" t="s">
        <v>181</v>
      </c>
      <c r="B32" s="237">
        <v>115754</v>
      </c>
      <c r="C32" s="237">
        <v>122793</v>
      </c>
      <c r="D32" s="237">
        <v>1929318</v>
      </c>
      <c r="E32" s="237">
        <v>2053128</v>
      </c>
      <c r="F32" s="238">
        <v>6.4172935721327491</v>
      </c>
    </row>
    <row r="33" spans="1:7" ht="15.6" customHeight="1" x14ac:dyDescent="0.25">
      <c r="A33" s="236" t="s">
        <v>182</v>
      </c>
      <c r="B33" s="237">
        <v>10344</v>
      </c>
      <c r="C33" s="237">
        <v>5560</v>
      </c>
      <c r="D33" s="237">
        <v>84569</v>
      </c>
      <c r="E33" s="237">
        <v>75060</v>
      </c>
      <c r="F33" s="238">
        <v>-11.244072887228191</v>
      </c>
    </row>
    <row r="34" spans="1:7" ht="15.6" customHeight="1" x14ac:dyDescent="0.25">
      <c r="A34" s="236" t="s">
        <v>183</v>
      </c>
      <c r="B34" s="237">
        <v>45894</v>
      </c>
      <c r="C34" s="237">
        <v>20521</v>
      </c>
      <c r="D34" s="237">
        <v>243266</v>
      </c>
      <c r="E34" s="237">
        <v>244970</v>
      </c>
      <c r="F34" s="238">
        <v>0.70046780067909253</v>
      </c>
    </row>
    <row r="35" spans="1:7" s="32" customFormat="1" ht="15.6" customHeight="1" x14ac:dyDescent="0.2">
      <c r="A35" s="240" t="s">
        <v>158</v>
      </c>
      <c r="B35" s="241">
        <f>SUM(B7:B34)</f>
        <v>4182598</v>
      </c>
      <c r="C35" s="241">
        <f>SUM(C7:C34)</f>
        <v>4351678</v>
      </c>
      <c r="D35" s="241">
        <f>SUM(D7:D34)</f>
        <v>53814239</v>
      </c>
      <c r="E35" s="241">
        <f>SUM(E7:E34)</f>
        <v>54387483</v>
      </c>
      <c r="F35" s="242">
        <f>E35*100/D35-100</f>
        <v>1.0652273648243948</v>
      </c>
      <c r="G35" s="239"/>
    </row>
    <row r="36" spans="1:7" ht="15.6" customHeight="1" x14ac:dyDescent="0.25">
      <c r="A36" s="45" t="s">
        <v>188</v>
      </c>
      <c r="B36" s="150"/>
      <c r="C36" s="150"/>
      <c r="D36" s="150"/>
      <c r="E36" s="150"/>
      <c r="F36" s="150"/>
      <c r="G36" s="6"/>
    </row>
  </sheetData>
  <mergeCells count="3">
    <mergeCell ref="A5:A6"/>
    <mergeCell ref="B5:C5"/>
    <mergeCell ref="D5:F5"/>
  </mergeCells>
  <conditionalFormatting sqref="A7:F34">
    <cfRule type="expression" dxfId="11" priority="2">
      <formula>MOD(ROW(),2)=0</formula>
    </cfRule>
  </conditionalFormatting>
  <conditionalFormatting sqref="F7:F35">
    <cfRule type="expression" dxfId="1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08D5F-0B58-479E-87A0-908DA93315A7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1" t="s">
        <v>191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0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3" t="s">
        <v>186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53" t="s">
        <v>187</v>
      </c>
    </row>
    <row r="7" spans="1:14" ht="15.6" customHeight="1" x14ac:dyDescent="0.25">
      <c r="A7" s="236" t="s">
        <v>18</v>
      </c>
      <c r="B7" s="237">
        <v>28991</v>
      </c>
      <c r="C7" s="237">
        <v>53295</v>
      </c>
      <c r="D7" s="237">
        <v>429013</v>
      </c>
      <c r="E7" s="237">
        <v>403353</v>
      </c>
      <c r="F7" s="238">
        <v>-5.9811707337539843</v>
      </c>
      <c r="G7" s="6"/>
    </row>
    <row r="8" spans="1:14" s="32" customFormat="1" ht="15.6" customHeight="1" x14ac:dyDescent="0.2">
      <c r="A8" s="236" t="s">
        <v>11</v>
      </c>
      <c r="B8" s="237">
        <v>9007</v>
      </c>
      <c r="C8" s="237">
        <v>12698</v>
      </c>
      <c r="D8" s="237">
        <v>130137</v>
      </c>
      <c r="E8" s="237">
        <v>138577</v>
      </c>
      <c r="F8" s="238">
        <v>6.4854730015291588</v>
      </c>
      <c r="G8" s="239"/>
    </row>
    <row r="9" spans="1:14" ht="15.6" customHeight="1" x14ac:dyDescent="0.25">
      <c r="A9" s="236" t="s">
        <v>8</v>
      </c>
      <c r="B9" s="237">
        <v>41878</v>
      </c>
      <c r="C9" s="237">
        <v>70516</v>
      </c>
      <c r="D9" s="237">
        <v>515771</v>
      </c>
      <c r="E9" s="237">
        <v>585691</v>
      </c>
      <c r="F9" s="238">
        <v>13.55640390793589</v>
      </c>
      <c r="G9" s="243"/>
    </row>
    <row r="10" spans="1:14" ht="15.6" customHeight="1" x14ac:dyDescent="0.25">
      <c r="A10" s="236" t="s">
        <v>10</v>
      </c>
      <c r="B10" s="237">
        <v>4843</v>
      </c>
      <c r="C10" s="237">
        <v>19846</v>
      </c>
      <c r="D10" s="237">
        <v>327178</v>
      </c>
      <c r="E10" s="237">
        <v>279455</v>
      </c>
      <c r="F10" s="238">
        <v>-14.586249686714879</v>
      </c>
      <c r="G10" s="244"/>
    </row>
    <row r="11" spans="1:14" ht="15.6" customHeight="1" x14ac:dyDescent="0.25">
      <c r="A11" s="236" t="s">
        <v>9</v>
      </c>
      <c r="B11" s="237">
        <v>407237</v>
      </c>
      <c r="C11" s="237">
        <v>435221</v>
      </c>
      <c r="D11" s="237">
        <v>5051900</v>
      </c>
      <c r="E11" s="237">
        <v>5254357</v>
      </c>
      <c r="F11" s="238">
        <v>4.0075417169777694</v>
      </c>
    </row>
    <row r="12" spans="1:14" ht="15.6" customHeight="1" x14ac:dyDescent="0.25">
      <c r="A12" s="236" t="s">
        <v>6</v>
      </c>
      <c r="B12" s="237">
        <v>2546</v>
      </c>
      <c r="C12" s="237">
        <v>4904</v>
      </c>
      <c r="D12" s="237">
        <v>40196</v>
      </c>
      <c r="E12" s="237">
        <v>51932</v>
      </c>
      <c r="F12" s="238">
        <v>29.196935018409789</v>
      </c>
    </row>
    <row r="13" spans="1:14" ht="15.6" customHeight="1" x14ac:dyDescent="0.25">
      <c r="A13" s="236" t="s">
        <v>175</v>
      </c>
      <c r="B13" s="237">
        <v>167</v>
      </c>
      <c r="C13" s="237">
        <v>88</v>
      </c>
      <c r="D13" s="237">
        <v>11699</v>
      </c>
      <c r="E13" s="237">
        <v>14311</v>
      </c>
      <c r="F13" s="238">
        <v>22.326694589281129</v>
      </c>
    </row>
    <row r="14" spans="1:14" ht="15.6" customHeight="1" x14ac:dyDescent="0.25">
      <c r="A14" s="236" t="s">
        <v>153</v>
      </c>
      <c r="B14" s="237">
        <v>579692</v>
      </c>
      <c r="C14" s="237">
        <v>673082</v>
      </c>
      <c r="D14" s="237">
        <v>7739400</v>
      </c>
      <c r="E14" s="237">
        <v>8285323</v>
      </c>
      <c r="F14" s="238">
        <v>7.0538155412564274</v>
      </c>
    </row>
    <row r="15" spans="1:14" ht="15.6" customHeight="1" x14ac:dyDescent="0.25">
      <c r="A15" s="236" t="s">
        <v>150</v>
      </c>
      <c r="B15" s="237">
        <v>208952</v>
      </c>
      <c r="C15" s="237">
        <v>292026</v>
      </c>
      <c r="D15" s="237">
        <v>3524554</v>
      </c>
      <c r="E15" s="237">
        <v>3908038</v>
      </c>
      <c r="F15" s="238">
        <v>10.880355358436841</v>
      </c>
    </row>
    <row r="16" spans="1:14" ht="15.6" customHeight="1" x14ac:dyDescent="0.5">
      <c r="A16" s="236" t="s">
        <v>149</v>
      </c>
      <c r="B16" s="237">
        <v>33864</v>
      </c>
      <c r="C16" s="237">
        <v>22420</v>
      </c>
      <c r="D16" s="237">
        <v>531673</v>
      </c>
      <c r="E16" s="237">
        <v>450750</v>
      </c>
      <c r="F16" s="238">
        <v>-15.220445649863731</v>
      </c>
      <c r="G16" s="1"/>
    </row>
    <row r="17" spans="1:7" ht="15.6" customHeight="1" x14ac:dyDescent="0.35">
      <c r="A17" s="236" t="s">
        <v>155</v>
      </c>
      <c r="B17" s="237">
        <v>7813</v>
      </c>
      <c r="C17" s="237">
        <v>7716</v>
      </c>
      <c r="D17" s="237">
        <v>153819</v>
      </c>
      <c r="E17" s="237">
        <v>171835</v>
      </c>
      <c r="F17" s="238">
        <v>11.712467250469709</v>
      </c>
      <c r="G17" s="2"/>
    </row>
    <row r="18" spans="1:7" ht="15.6" customHeight="1" x14ac:dyDescent="0.25">
      <c r="A18" s="236" t="s">
        <v>152</v>
      </c>
      <c r="B18" s="237">
        <v>215</v>
      </c>
      <c r="C18" s="237">
        <v>150</v>
      </c>
      <c r="D18" s="237">
        <v>1743</v>
      </c>
      <c r="E18" s="237">
        <v>2287</v>
      </c>
      <c r="F18" s="238">
        <v>31.210556511761329</v>
      </c>
    </row>
    <row r="19" spans="1:7" ht="15.6" customHeight="1" x14ac:dyDescent="0.25">
      <c r="A19" s="236" t="s">
        <v>148</v>
      </c>
      <c r="B19" s="237">
        <v>2641</v>
      </c>
      <c r="C19" s="237">
        <v>9850</v>
      </c>
      <c r="D19" s="237">
        <v>125824</v>
      </c>
      <c r="E19" s="237">
        <v>106450</v>
      </c>
      <c r="F19" s="238">
        <v>-15.3976983723296</v>
      </c>
    </row>
    <row r="20" spans="1:7" ht="15.6" customHeight="1" x14ac:dyDescent="0.25">
      <c r="A20" s="236" t="s">
        <v>147</v>
      </c>
      <c r="B20" s="237">
        <v>39195</v>
      </c>
      <c r="C20" s="237">
        <v>53131</v>
      </c>
      <c r="D20" s="237">
        <v>615544</v>
      </c>
      <c r="E20" s="237">
        <v>717372</v>
      </c>
      <c r="F20" s="238">
        <v>16.542765423755242</v>
      </c>
    </row>
    <row r="21" spans="1:7" ht="15.6" customHeight="1" x14ac:dyDescent="0.25">
      <c r="A21" s="236" t="s">
        <v>154</v>
      </c>
      <c r="B21" s="237">
        <v>2643</v>
      </c>
      <c r="C21" s="237">
        <v>14054</v>
      </c>
      <c r="D21" s="237">
        <v>137697</v>
      </c>
      <c r="E21" s="237">
        <v>229099</v>
      </c>
      <c r="F21" s="238">
        <v>66.37907870178725</v>
      </c>
    </row>
    <row r="22" spans="1:7" ht="15.6" customHeight="1" x14ac:dyDescent="0.25">
      <c r="A22" s="236" t="s">
        <v>151</v>
      </c>
      <c r="B22" s="237">
        <v>38952</v>
      </c>
      <c r="C22" s="237">
        <v>42530</v>
      </c>
      <c r="D22" s="237">
        <v>439264</v>
      </c>
      <c r="E22" s="237">
        <v>412388</v>
      </c>
      <c r="F22" s="238">
        <v>-6.118416259925695</v>
      </c>
    </row>
    <row r="23" spans="1:7" ht="15.6" customHeight="1" x14ac:dyDescent="0.25">
      <c r="A23" s="236" t="s">
        <v>171</v>
      </c>
      <c r="B23" s="237">
        <v>18484</v>
      </c>
      <c r="C23" s="237">
        <v>17071</v>
      </c>
      <c r="D23" s="237">
        <v>224521</v>
      </c>
      <c r="E23" s="237">
        <v>196878</v>
      </c>
      <c r="F23" s="238">
        <v>-12.311988633579929</v>
      </c>
    </row>
    <row r="24" spans="1:7" ht="15.6" customHeight="1" x14ac:dyDescent="0.25">
      <c r="A24" s="236" t="s">
        <v>146</v>
      </c>
      <c r="B24" s="237">
        <v>34105</v>
      </c>
      <c r="C24" s="237">
        <v>32502</v>
      </c>
      <c r="D24" s="237">
        <v>393609</v>
      </c>
      <c r="E24" s="237">
        <v>411662</v>
      </c>
      <c r="F24" s="238">
        <v>4.5865313039081883</v>
      </c>
    </row>
    <row r="25" spans="1:7" ht="15.6" customHeight="1" x14ac:dyDescent="0.25">
      <c r="A25" s="236" t="s">
        <v>145</v>
      </c>
      <c r="B25" s="237">
        <v>17</v>
      </c>
      <c r="C25" s="237">
        <v>0</v>
      </c>
      <c r="D25" s="237">
        <v>113</v>
      </c>
      <c r="E25" s="237">
        <v>16</v>
      </c>
      <c r="F25" s="238">
        <v>-85.840707964601762</v>
      </c>
    </row>
    <row r="26" spans="1:7" ht="15.6" customHeight="1" x14ac:dyDescent="0.25">
      <c r="A26" s="236" t="s">
        <v>157</v>
      </c>
      <c r="B26" s="237">
        <v>19642</v>
      </c>
      <c r="C26" s="237">
        <v>24676</v>
      </c>
      <c r="D26" s="237">
        <v>244339</v>
      </c>
      <c r="E26" s="237">
        <v>263014</v>
      </c>
      <c r="F26" s="238">
        <v>7.6430696695983897</v>
      </c>
    </row>
    <row r="27" spans="1:7" ht="15.6" customHeight="1" x14ac:dyDescent="0.25">
      <c r="A27" s="236" t="s">
        <v>173</v>
      </c>
      <c r="B27" s="237">
        <v>88525</v>
      </c>
      <c r="C27" s="237">
        <v>103504</v>
      </c>
      <c r="D27" s="237">
        <v>1261314</v>
      </c>
      <c r="E27" s="237">
        <v>1316929</v>
      </c>
      <c r="F27" s="238">
        <v>4.4092906286618501</v>
      </c>
    </row>
    <row r="28" spans="1:7" ht="15.6" customHeight="1" x14ac:dyDescent="0.25">
      <c r="A28" s="236" t="s">
        <v>177</v>
      </c>
      <c r="B28" s="237">
        <v>27874</v>
      </c>
      <c r="C28" s="237">
        <v>31672</v>
      </c>
      <c r="D28" s="237">
        <v>401001</v>
      </c>
      <c r="E28" s="237">
        <v>413271</v>
      </c>
      <c r="F28" s="238">
        <v>3.0598427435343041</v>
      </c>
    </row>
    <row r="29" spans="1:7" ht="15.6" customHeight="1" x14ac:dyDescent="0.25">
      <c r="A29" s="236" t="s">
        <v>178</v>
      </c>
      <c r="B29" s="237">
        <v>61330</v>
      </c>
      <c r="C29" s="237">
        <v>64157</v>
      </c>
      <c r="D29" s="237">
        <v>764994</v>
      </c>
      <c r="E29" s="237">
        <v>833432</v>
      </c>
      <c r="F29" s="238">
        <v>8.9462139572336525</v>
      </c>
    </row>
    <row r="30" spans="1:7" ht="15.6" customHeight="1" x14ac:dyDescent="0.25">
      <c r="A30" s="236" t="s">
        <v>179</v>
      </c>
      <c r="B30" s="237">
        <v>12263</v>
      </c>
      <c r="C30" s="237">
        <v>7595</v>
      </c>
      <c r="D30" s="237">
        <v>139303</v>
      </c>
      <c r="E30" s="237">
        <v>195195</v>
      </c>
      <c r="F30" s="238">
        <v>40.122610424757539</v>
      </c>
    </row>
    <row r="31" spans="1:7" ht="15.6" customHeight="1" x14ac:dyDescent="0.25">
      <c r="A31" s="236" t="s">
        <v>180</v>
      </c>
      <c r="B31" s="237">
        <v>73623</v>
      </c>
      <c r="C31" s="237">
        <v>53681</v>
      </c>
      <c r="D31" s="237">
        <v>1032831</v>
      </c>
      <c r="E31" s="237">
        <v>1040039</v>
      </c>
      <c r="F31" s="238">
        <v>0.69788765054495627</v>
      </c>
    </row>
    <row r="32" spans="1:7" ht="15.6" customHeight="1" x14ac:dyDescent="0.25">
      <c r="A32" s="236" t="s">
        <v>181</v>
      </c>
      <c r="B32" s="237">
        <v>783860</v>
      </c>
      <c r="C32" s="237">
        <v>865069</v>
      </c>
      <c r="D32" s="237">
        <v>11115423</v>
      </c>
      <c r="E32" s="237">
        <v>11593999</v>
      </c>
      <c r="F32" s="238">
        <v>4.3055131595081946</v>
      </c>
    </row>
    <row r="33" spans="1:6" ht="15.6" customHeight="1" x14ac:dyDescent="0.25">
      <c r="A33" s="236" t="s">
        <v>182</v>
      </c>
      <c r="B33" s="237">
        <v>123288</v>
      </c>
      <c r="C33" s="237">
        <v>138419</v>
      </c>
      <c r="D33" s="237">
        <v>1585190</v>
      </c>
      <c r="E33" s="237">
        <v>1762340</v>
      </c>
      <c r="F33" s="238">
        <v>11.175316523571309</v>
      </c>
    </row>
    <row r="34" spans="1:6" ht="15.6" customHeight="1" x14ac:dyDescent="0.25">
      <c r="A34" s="236" t="s">
        <v>183</v>
      </c>
      <c r="B34" s="237">
        <v>9550</v>
      </c>
      <c r="C34" s="237">
        <v>12928</v>
      </c>
      <c r="D34" s="237">
        <v>234643</v>
      </c>
      <c r="E34" s="237">
        <v>238656</v>
      </c>
      <c r="F34" s="238">
        <v>1.7102577106497989</v>
      </c>
    </row>
    <row r="35" spans="1:6" ht="15.6" customHeight="1" x14ac:dyDescent="0.25">
      <c r="A35" s="240" t="s">
        <v>158</v>
      </c>
      <c r="B35" s="241">
        <f>SUM(B7:B34)</f>
        <v>2661197</v>
      </c>
      <c r="C35" s="241">
        <f>SUM(C7:C34)</f>
        <v>3062801</v>
      </c>
      <c r="D35" s="241">
        <f>SUM(D7:D34)</f>
        <v>37172693</v>
      </c>
      <c r="E35" s="241">
        <f>SUM(E7:E34)</f>
        <v>39276649</v>
      </c>
      <c r="F35" s="242">
        <f>E35*100/D35-100</f>
        <v>5.6599504372739489</v>
      </c>
    </row>
    <row r="36" spans="1:6" ht="15.6" customHeight="1" x14ac:dyDescent="0.25">
      <c r="A36" s="45" t="s">
        <v>188</v>
      </c>
    </row>
  </sheetData>
  <mergeCells count="3">
    <mergeCell ref="A5:A6"/>
    <mergeCell ref="B5:C5"/>
    <mergeCell ref="D5:F5"/>
  </mergeCells>
  <conditionalFormatting sqref="A7:F34">
    <cfRule type="expression" dxfId="9" priority="2">
      <formula>MOD(ROW(),2)=0</formula>
    </cfRule>
  </conditionalFormatting>
  <conditionalFormatting sqref="F7:F35">
    <cfRule type="expression" dxfId="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ADDBA-FF79-404B-ADEE-E36F37FD2BBC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1" t="s">
        <v>192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0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3" t="s">
        <v>186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53" t="s">
        <v>187</v>
      </c>
    </row>
    <row r="7" spans="1:14" ht="15.6" customHeight="1" x14ac:dyDescent="0.25">
      <c r="A7" s="236" t="s">
        <v>18</v>
      </c>
      <c r="B7" s="237">
        <v>290814</v>
      </c>
      <c r="C7" s="237">
        <v>242316</v>
      </c>
      <c r="D7" s="237">
        <v>2111543</v>
      </c>
      <c r="E7" s="237">
        <v>2744253</v>
      </c>
      <c r="F7" s="238">
        <v>29.96434361033613</v>
      </c>
      <c r="G7" s="6"/>
    </row>
    <row r="8" spans="1:14" s="32" customFormat="1" ht="15.6" customHeight="1" x14ac:dyDescent="0.2">
      <c r="A8" s="236" t="s">
        <v>11</v>
      </c>
      <c r="B8" s="237">
        <v>47614</v>
      </c>
      <c r="C8" s="237">
        <v>51006</v>
      </c>
      <c r="D8" s="237">
        <v>859251</v>
      </c>
      <c r="E8" s="237">
        <v>896042</v>
      </c>
      <c r="F8" s="238">
        <v>4.2817523633955688</v>
      </c>
      <c r="G8" s="239"/>
    </row>
    <row r="9" spans="1:14" ht="15.6" customHeight="1" x14ac:dyDescent="0.25">
      <c r="A9" s="236" t="s">
        <v>8</v>
      </c>
      <c r="B9" s="237">
        <v>296999</v>
      </c>
      <c r="C9" s="237">
        <v>368704</v>
      </c>
      <c r="D9" s="237">
        <v>3305567</v>
      </c>
      <c r="E9" s="237">
        <v>3353866</v>
      </c>
      <c r="F9" s="238">
        <v>1.4611411597465751</v>
      </c>
      <c r="G9" s="6"/>
    </row>
    <row r="10" spans="1:14" ht="15.6" customHeight="1" x14ac:dyDescent="0.25">
      <c r="A10" s="236" t="s">
        <v>10</v>
      </c>
      <c r="B10" s="237">
        <v>126431</v>
      </c>
      <c r="C10" s="237">
        <v>119490</v>
      </c>
      <c r="D10" s="237">
        <v>1981663</v>
      </c>
      <c r="E10" s="237">
        <v>1935651</v>
      </c>
      <c r="F10" s="238">
        <v>-2.3218882322574501</v>
      </c>
    </row>
    <row r="11" spans="1:14" ht="15.6" customHeight="1" x14ac:dyDescent="0.25">
      <c r="A11" s="236" t="s">
        <v>9</v>
      </c>
      <c r="B11" s="237">
        <v>783126</v>
      </c>
      <c r="C11" s="237">
        <v>668873</v>
      </c>
      <c r="D11" s="237">
        <v>7840903</v>
      </c>
      <c r="E11" s="237">
        <v>8645508</v>
      </c>
      <c r="F11" s="238">
        <v>10.261636956865811</v>
      </c>
    </row>
    <row r="12" spans="1:14" ht="15.6" customHeight="1" x14ac:dyDescent="0.25">
      <c r="A12" s="236" t="s">
        <v>6</v>
      </c>
      <c r="B12" s="237">
        <v>40934</v>
      </c>
      <c r="C12" s="237">
        <v>39381</v>
      </c>
      <c r="D12" s="237">
        <v>458165</v>
      </c>
      <c r="E12" s="237">
        <v>626404</v>
      </c>
      <c r="F12" s="238">
        <v>36.720177228727643</v>
      </c>
    </row>
    <row r="13" spans="1:14" ht="15.6" customHeight="1" x14ac:dyDescent="0.25">
      <c r="A13" s="236" t="s">
        <v>175</v>
      </c>
      <c r="B13" s="237">
        <v>344</v>
      </c>
      <c r="C13" s="237">
        <v>833</v>
      </c>
      <c r="D13" s="237">
        <v>22462</v>
      </c>
      <c r="E13" s="237">
        <v>13154</v>
      </c>
      <c r="F13" s="238">
        <v>-41.438874543673762</v>
      </c>
    </row>
    <row r="14" spans="1:14" ht="15.6" customHeight="1" x14ac:dyDescent="0.25">
      <c r="A14" s="236" t="s">
        <v>153</v>
      </c>
      <c r="B14" s="237">
        <v>870807</v>
      </c>
      <c r="C14" s="237">
        <v>1066943</v>
      </c>
      <c r="D14" s="237">
        <v>11771114</v>
      </c>
      <c r="E14" s="237">
        <v>12030012</v>
      </c>
      <c r="F14" s="238">
        <v>2.1994349897554319</v>
      </c>
    </row>
    <row r="15" spans="1:14" ht="15.6" customHeight="1" x14ac:dyDescent="0.25">
      <c r="A15" s="236" t="s">
        <v>150</v>
      </c>
      <c r="B15" s="237">
        <v>723086</v>
      </c>
      <c r="C15" s="237">
        <v>735115</v>
      </c>
      <c r="D15" s="237">
        <v>8289536</v>
      </c>
      <c r="E15" s="237">
        <v>8737053</v>
      </c>
      <c r="F15" s="238">
        <v>5.3985771941879506</v>
      </c>
    </row>
    <row r="16" spans="1:14" ht="15.6" customHeight="1" x14ac:dyDescent="0.5">
      <c r="A16" s="236" t="s">
        <v>149</v>
      </c>
      <c r="B16" s="237">
        <v>1018336</v>
      </c>
      <c r="C16" s="237">
        <v>680773</v>
      </c>
      <c r="D16" s="237">
        <v>8167796</v>
      </c>
      <c r="E16" s="237">
        <v>8604728</v>
      </c>
      <c r="F16" s="238">
        <v>5.3494480028639373</v>
      </c>
      <c r="G16" s="1"/>
    </row>
    <row r="17" spans="1:7" ht="15.6" customHeight="1" x14ac:dyDescent="0.35">
      <c r="A17" s="236" t="s">
        <v>155</v>
      </c>
      <c r="B17" s="237">
        <v>130076</v>
      </c>
      <c r="C17" s="237">
        <v>289978</v>
      </c>
      <c r="D17" s="237">
        <v>2876027</v>
      </c>
      <c r="E17" s="237">
        <v>3125932</v>
      </c>
      <c r="F17" s="238">
        <v>8.6892438770567821</v>
      </c>
      <c r="G17" s="2"/>
    </row>
    <row r="18" spans="1:7" ht="15.6" customHeight="1" x14ac:dyDescent="0.25">
      <c r="A18" s="236" t="s">
        <v>152</v>
      </c>
      <c r="B18" s="237">
        <v>0</v>
      </c>
      <c r="C18" s="237">
        <v>4987</v>
      </c>
      <c r="D18" s="237">
        <v>5009</v>
      </c>
      <c r="E18" s="237">
        <v>4987</v>
      </c>
      <c r="F18" s="238">
        <v>-0.43920942303853389</v>
      </c>
    </row>
    <row r="19" spans="1:7" ht="15.6" customHeight="1" x14ac:dyDescent="0.25">
      <c r="A19" s="236" t="s">
        <v>148</v>
      </c>
      <c r="B19" s="237">
        <v>220065</v>
      </c>
      <c r="C19" s="237">
        <v>95924</v>
      </c>
      <c r="D19" s="237">
        <v>2244699</v>
      </c>
      <c r="E19" s="237">
        <v>1628155</v>
      </c>
      <c r="F19" s="238">
        <v>-27.466667023061891</v>
      </c>
    </row>
    <row r="20" spans="1:7" ht="15.6" customHeight="1" x14ac:dyDescent="0.25">
      <c r="A20" s="236" t="s">
        <v>147</v>
      </c>
      <c r="B20" s="237">
        <v>237609</v>
      </c>
      <c r="C20" s="237">
        <v>219336</v>
      </c>
      <c r="D20" s="237">
        <v>2487659</v>
      </c>
      <c r="E20" s="237">
        <v>3071425</v>
      </c>
      <c r="F20" s="238">
        <v>23.466479931534021</v>
      </c>
    </row>
    <row r="21" spans="1:7" ht="15.6" customHeight="1" x14ac:dyDescent="0.25">
      <c r="A21" s="236" t="s">
        <v>154</v>
      </c>
      <c r="B21" s="237">
        <v>588927</v>
      </c>
      <c r="C21" s="237">
        <v>506876</v>
      </c>
      <c r="D21" s="237">
        <v>5923089</v>
      </c>
      <c r="E21" s="237">
        <v>6188153</v>
      </c>
      <c r="F21" s="238">
        <v>4.4750973689573073</v>
      </c>
    </row>
    <row r="22" spans="1:7" ht="15.6" customHeight="1" x14ac:dyDescent="0.25">
      <c r="A22" s="236" t="s">
        <v>151</v>
      </c>
      <c r="B22" s="237">
        <v>42110</v>
      </c>
      <c r="C22" s="237">
        <v>150024</v>
      </c>
      <c r="D22" s="237">
        <v>526778</v>
      </c>
      <c r="E22" s="237">
        <v>456248</v>
      </c>
      <c r="F22" s="238">
        <v>-13.38894183128377</v>
      </c>
    </row>
    <row r="23" spans="1:7" ht="15.6" customHeight="1" x14ac:dyDescent="0.25">
      <c r="A23" s="236" t="s">
        <v>171</v>
      </c>
      <c r="B23" s="237">
        <v>22995</v>
      </c>
      <c r="C23" s="237">
        <v>52413</v>
      </c>
      <c r="D23" s="237">
        <v>511828</v>
      </c>
      <c r="E23" s="237">
        <v>512668</v>
      </c>
      <c r="F23" s="238">
        <v>0.16411763326742351</v>
      </c>
    </row>
    <row r="24" spans="1:7" ht="15.6" customHeight="1" x14ac:dyDescent="0.25">
      <c r="A24" s="236" t="s">
        <v>146</v>
      </c>
      <c r="B24" s="237">
        <v>54532</v>
      </c>
      <c r="C24" s="237">
        <v>60212</v>
      </c>
      <c r="D24" s="237">
        <v>611936</v>
      </c>
      <c r="E24" s="237">
        <v>655627</v>
      </c>
      <c r="F24" s="238">
        <v>7.1397989332217691</v>
      </c>
    </row>
    <row r="25" spans="1:7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 x14ac:dyDescent="0.25">
      <c r="A26" s="236" t="s">
        <v>157</v>
      </c>
      <c r="B26" s="237">
        <v>49081</v>
      </c>
      <c r="C26" s="237">
        <v>7404</v>
      </c>
      <c r="D26" s="237">
        <v>581673</v>
      </c>
      <c r="E26" s="237">
        <v>574282</v>
      </c>
      <c r="F26" s="238">
        <v>-1.270645190682743</v>
      </c>
    </row>
    <row r="27" spans="1:7" ht="15.6" customHeight="1" x14ac:dyDescent="0.25">
      <c r="A27" s="236" t="s">
        <v>173</v>
      </c>
      <c r="B27" s="237">
        <v>97446</v>
      </c>
      <c r="C27" s="237">
        <v>94175</v>
      </c>
      <c r="D27" s="237">
        <v>1178484</v>
      </c>
      <c r="E27" s="237">
        <v>1125148</v>
      </c>
      <c r="F27" s="238">
        <v>-4.5258145210287068</v>
      </c>
    </row>
    <row r="28" spans="1:7" ht="15.6" customHeight="1" x14ac:dyDescent="0.25">
      <c r="A28" s="236" t="s">
        <v>177</v>
      </c>
      <c r="B28" s="237">
        <v>36672</v>
      </c>
      <c r="C28" s="237">
        <v>87721</v>
      </c>
      <c r="D28" s="237">
        <v>362621</v>
      </c>
      <c r="E28" s="237">
        <v>736383</v>
      </c>
      <c r="F28" s="238">
        <v>103.07235377984181</v>
      </c>
    </row>
    <row r="29" spans="1:7" ht="15.6" customHeight="1" x14ac:dyDescent="0.25">
      <c r="A29" s="236" t="s">
        <v>178</v>
      </c>
      <c r="B29" s="237">
        <v>193983</v>
      </c>
      <c r="C29" s="237">
        <v>257068</v>
      </c>
      <c r="D29" s="237">
        <v>2510728</v>
      </c>
      <c r="E29" s="237">
        <v>2579297</v>
      </c>
      <c r="F29" s="238">
        <v>2.7310405587542732</v>
      </c>
    </row>
    <row r="30" spans="1:7" ht="15.6" customHeight="1" x14ac:dyDescent="0.25">
      <c r="A30" s="236" t="s">
        <v>179</v>
      </c>
      <c r="B30" s="237">
        <v>48381</v>
      </c>
      <c r="C30" s="237">
        <v>38695</v>
      </c>
      <c r="D30" s="237">
        <v>542543</v>
      </c>
      <c r="E30" s="237">
        <v>659408</v>
      </c>
      <c r="F30" s="238">
        <v>21.540228147815011</v>
      </c>
    </row>
    <row r="31" spans="1:7" ht="15.6" customHeight="1" x14ac:dyDescent="0.25">
      <c r="A31" s="236" t="s">
        <v>180</v>
      </c>
      <c r="B31" s="237">
        <v>444038</v>
      </c>
      <c r="C31" s="237">
        <v>478079</v>
      </c>
      <c r="D31" s="237">
        <v>4142410</v>
      </c>
      <c r="E31" s="237">
        <v>4242347</v>
      </c>
      <c r="F31" s="238">
        <v>2.4125328009540401</v>
      </c>
    </row>
    <row r="32" spans="1:7" ht="15.6" customHeight="1" x14ac:dyDescent="0.25">
      <c r="A32" s="236" t="s">
        <v>181</v>
      </c>
      <c r="B32" s="237">
        <v>1145498</v>
      </c>
      <c r="C32" s="237">
        <v>1158194</v>
      </c>
      <c r="D32" s="237">
        <v>14620700</v>
      </c>
      <c r="E32" s="237">
        <v>14400913</v>
      </c>
      <c r="F32" s="238">
        <v>-1.5032590778827311</v>
      </c>
    </row>
    <row r="33" spans="1:6" ht="15.6" customHeight="1" x14ac:dyDescent="0.25">
      <c r="A33" s="236" t="s">
        <v>182</v>
      </c>
      <c r="B33" s="237">
        <v>141381</v>
      </c>
      <c r="C33" s="237">
        <v>277625</v>
      </c>
      <c r="D33" s="237">
        <v>1779530</v>
      </c>
      <c r="E33" s="237">
        <v>2133500</v>
      </c>
      <c r="F33" s="238">
        <v>19.89120722887505</v>
      </c>
    </row>
    <row r="34" spans="1:6" ht="15.6" customHeight="1" x14ac:dyDescent="0.25">
      <c r="A34" s="236" t="s">
        <v>183</v>
      </c>
      <c r="B34" s="237">
        <v>45970</v>
      </c>
      <c r="C34" s="237">
        <v>11372</v>
      </c>
      <c r="D34" s="237">
        <v>464193</v>
      </c>
      <c r="E34" s="237">
        <v>332978</v>
      </c>
      <c r="F34" s="238">
        <v>-28.26733707746563</v>
      </c>
    </row>
    <row r="35" spans="1:6" ht="15.6" customHeight="1" x14ac:dyDescent="0.25">
      <c r="A35" s="240" t="s">
        <v>158</v>
      </c>
      <c r="B35" s="241">
        <f>SUM(B7:B34)</f>
        <v>7697255</v>
      </c>
      <c r="C35" s="241">
        <f>SUM(C7:C34)</f>
        <v>7763517</v>
      </c>
      <c r="D35" s="241">
        <f>SUM(D7:D34)</f>
        <v>86177907</v>
      </c>
      <c r="E35" s="241">
        <f>SUM(E7:E34)</f>
        <v>90014122</v>
      </c>
      <c r="F35" s="242">
        <f>E35*100/D35-100</f>
        <v>4.4515063472126286</v>
      </c>
    </row>
    <row r="36" spans="1:6" ht="15.6" customHeight="1" x14ac:dyDescent="0.25">
      <c r="A36" s="45" t="s">
        <v>188</v>
      </c>
    </row>
  </sheetData>
  <mergeCells count="3">
    <mergeCell ref="A5:A6"/>
    <mergeCell ref="B5:C5"/>
    <mergeCell ref="D5:F5"/>
  </mergeCells>
  <conditionalFormatting sqref="A7:F34">
    <cfRule type="expression" dxfId="7" priority="2">
      <formula>MOD(ROW(),2)=0</formula>
    </cfRule>
  </conditionalFormatting>
  <conditionalFormatting sqref="F7:F35">
    <cfRule type="expression" dxfId="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B9EEE-5873-4A64-A965-A1CE21B57E4C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1" t="s">
        <v>193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0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3" t="s">
        <v>186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53" t="s">
        <v>187</v>
      </c>
    </row>
    <row r="7" spans="1:14" ht="15.6" customHeight="1" x14ac:dyDescent="0.25">
      <c r="A7" s="236" t="s">
        <v>18</v>
      </c>
      <c r="B7" s="237">
        <v>202345</v>
      </c>
      <c r="C7" s="237">
        <v>169701</v>
      </c>
      <c r="D7" s="237">
        <v>1338473</v>
      </c>
      <c r="E7" s="237">
        <v>1940426</v>
      </c>
      <c r="F7" s="238">
        <v>44.973114885395518</v>
      </c>
      <c r="G7" s="6"/>
    </row>
    <row r="8" spans="1:14" s="32" customFormat="1" ht="15.6" customHeight="1" x14ac:dyDescent="0.2">
      <c r="A8" s="236" t="s">
        <v>11</v>
      </c>
      <c r="B8" s="237">
        <v>1</v>
      </c>
      <c r="C8" s="237">
        <v>4</v>
      </c>
      <c r="D8" s="237">
        <v>3153</v>
      </c>
      <c r="E8" s="237">
        <v>9772</v>
      </c>
      <c r="F8" s="238">
        <v>209.9270535997463</v>
      </c>
      <c r="G8" s="245"/>
    </row>
    <row r="9" spans="1:14" ht="15.6" customHeight="1" x14ac:dyDescent="0.25">
      <c r="A9" s="236" t="s">
        <v>8</v>
      </c>
      <c r="B9" s="237">
        <v>11998</v>
      </c>
      <c r="C9" s="237">
        <v>0</v>
      </c>
      <c r="D9" s="237">
        <v>18998</v>
      </c>
      <c r="E9" s="237">
        <v>77964</v>
      </c>
      <c r="F9" s="238">
        <v>310.38004000421103</v>
      </c>
      <c r="G9" s="246"/>
    </row>
    <row r="10" spans="1:14" ht="15.6" customHeight="1" x14ac:dyDescent="0.25">
      <c r="A10" s="236" t="s">
        <v>10</v>
      </c>
      <c r="B10" s="237">
        <v>18101</v>
      </c>
      <c r="C10" s="237">
        <v>13510</v>
      </c>
      <c r="D10" s="237">
        <v>283354</v>
      </c>
      <c r="E10" s="237">
        <v>175778</v>
      </c>
      <c r="F10" s="238">
        <v>-37.96523077140256</v>
      </c>
    </row>
    <row r="11" spans="1:14" ht="15.6" customHeight="1" x14ac:dyDescent="0.25">
      <c r="A11" s="236" t="s">
        <v>9</v>
      </c>
      <c r="B11" s="237">
        <v>388092</v>
      </c>
      <c r="C11" s="237">
        <v>253098</v>
      </c>
      <c r="D11" s="237">
        <v>2972300</v>
      </c>
      <c r="E11" s="237">
        <v>3574681</v>
      </c>
      <c r="F11" s="238">
        <v>20.266493960905692</v>
      </c>
    </row>
    <row r="12" spans="1:14" ht="15.6" customHeight="1" x14ac:dyDescent="0.25">
      <c r="A12" s="236" t="s">
        <v>6</v>
      </c>
      <c r="B12" s="237">
        <v>0</v>
      </c>
      <c r="C12" s="237">
        <v>0</v>
      </c>
      <c r="D12" s="237">
        <v>242</v>
      </c>
      <c r="E12" s="237">
        <v>8122</v>
      </c>
      <c r="F12" s="238">
        <v>3256.1983471074382</v>
      </c>
    </row>
    <row r="13" spans="1:14" ht="15.6" customHeight="1" x14ac:dyDescent="0.25">
      <c r="A13" s="236" t="s">
        <v>175</v>
      </c>
      <c r="B13" s="237">
        <v>0</v>
      </c>
      <c r="C13" s="237">
        <v>0</v>
      </c>
      <c r="D13" s="237">
        <v>2</v>
      </c>
      <c r="E13" s="237">
        <v>0</v>
      </c>
      <c r="F13" s="238">
        <v>-100</v>
      </c>
    </row>
    <row r="14" spans="1:14" ht="15.6" customHeight="1" x14ac:dyDescent="0.25">
      <c r="A14" s="236" t="s">
        <v>153</v>
      </c>
      <c r="B14" s="237">
        <v>14378</v>
      </c>
      <c r="C14" s="237">
        <v>17940</v>
      </c>
      <c r="D14" s="237">
        <v>693395</v>
      </c>
      <c r="E14" s="237">
        <v>453453</v>
      </c>
      <c r="F14" s="238">
        <v>-34.603941476359068</v>
      </c>
    </row>
    <row r="15" spans="1:14" ht="15.6" customHeight="1" x14ac:dyDescent="0.25">
      <c r="A15" s="236" t="s">
        <v>150</v>
      </c>
      <c r="B15" s="237">
        <v>328767</v>
      </c>
      <c r="C15" s="237">
        <v>253032</v>
      </c>
      <c r="D15" s="237">
        <v>3259874</v>
      </c>
      <c r="E15" s="237">
        <v>3418301</v>
      </c>
      <c r="F15" s="238">
        <v>4.8599117634608007</v>
      </c>
    </row>
    <row r="16" spans="1:14" ht="15.6" customHeight="1" x14ac:dyDescent="0.5">
      <c r="A16" s="236" t="s">
        <v>149</v>
      </c>
      <c r="B16" s="237">
        <v>717679</v>
      </c>
      <c r="C16" s="237">
        <v>343823</v>
      </c>
      <c r="D16" s="237">
        <v>5345834</v>
      </c>
      <c r="E16" s="237">
        <v>5152012</v>
      </c>
      <c r="F16" s="238">
        <v>-3.625664395864149</v>
      </c>
      <c r="G16" s="1"/>
    </row>
    <row r="17" spans="1:10" ht="15.6" customHeight="1" x14ac:dyDescent="0.35">
      <c r="A17" s="236" t="s">
        <v>155</v>
      </c>
      <c r="B17" s="237">
        <v>47616</v>
      </c>
      <c r="C17" s="237">
        <v>121956</v>
      </c>
      <c r="D17" s="237">
        <v>1084002</v>
      </c>
      <c r="E17" s="237">
        <v>1262350</v>
      </c>
      <c r="F17" s="238">
        <v>16.45273717207164</v>
      </c>
      <c r="G17" s="2"/>
    </row>
    <row r="18" spans="1:10" ht="15.6" customHeight="1" x14ac:dyDescent="0.25">
      <c r="A18" s="236" t="s">
        <v>152</v>
      </c>
      <c r="B18" s="237">
        <v>0</v>
      </c>
      <c r="C18" s="237">
        <v>4987</v>
      </c>
      <c r="D18" s="237">
        <v>5000</v>
      </c>
      <c r="E18" s="237">
        <v>4987</v>
      </c>
      <c r="F18" s="238">
        <v>-0.26000000000000512</v>
      </c>
    </row>
    <row r="19" spans="1:10" ht="15.6" customHeight="1" x14ac:dyDescent="0.25">
      <c r="A19" s="236" t="s">
        <v>148</v>
      </c>
      <c r="B19" s="237">
        <v>89130</v>
      </c>
      <c r="C19" s="237">
        <v>2411</v>
      </c>
      <c r="D19" s="237">
        <v>532004</v>
      </c>
      <c r="E19" s="237">
        <v>173964</v>
      </c>
      <c r="F19" s="238">
        <v>-67.300245862813057</v>
      </c>
    </row>
    <row r="20" spans="1:10" ht="15.6" customHeight="1" x14ac:dyDescent="0.25">
      <c r="A20" s="236" t="s">
        <v>147</v>
      </c>
      <c r="B20" s="237">
        <v>7224</v>
      </c>
      <c r="C20" s="237">
        <v>2671</v>
      </c>
      <c r="D20" s="237">
        <v>18213</v>
      </c>
      <c r="E20" s="237">
        <v>114412</v>
      </c>
      <c r="F20" s="238">
        <v>528.18865645418111</v>
      </c>
      <c r="J20" s="247"/>
    </row>
    <row r="21" spans="1:10" ht="15.6" customHeight="1" x14ac:dyDescent="0.25">
      <c r="A21" s="236" t="s">
        <v>154</v>
      </c>
      <c r="B21" s="237">
        <v>374209</v>
      </c>
      <c r="C21" s="237">
        <v>419260</v>
      </c>
      <c r="D21" s="237">
        <v>4148067</v>
      </c>
      <c r="E21" s="237">
        <v>4380658</v>
      </c>
      <c r="F21" s="238">
        <v>5.6072141554126347</v>
      </c>
    </row>
    <row r="22" spans="1:10" ht="15.6" customHeight="1" x14ac:dyDescent="0.25">
      <c r="A22" s="236" t="s">
        <v>151</v>
      </c>
      <c r="B22" s="237">
        <v>6737</v>
      </c>
      <c r="C22" s="237">
        <v>129071</v>
      </c>
      <c r="D22" s="237">
        <v>153397</v>
      </c>
      <c r="E22" s="237">
        <v>237859</v>
      </c>
      <c r="F22" s="238">
        <v>55.061050737628513</v>
      </c>
    </row>
    <row r="23" spans="1:10" ht="15.6" customHeight="1" x14ac:dyDescent="0.25">
      <c r="A23" s="236" t="s">
        <v>171</v>
      </c>
      <c r="B23" s="237">
        <v>6195</v>
      </c>
      <c r="C23" s="237">
        <v>4023</v>
      </c>
      <c r="D23" s="237">
        <v>32052</v>
      </c>
      <c r="E23" s="237">
        <v>39692</v>
      </c>
      <c r="F23" s="238">
        <v>23.836266067640079</v>
      </c>
    </row>
    <row r="24" spans="1:10" ht="15.6" customHeight="1" x14ac:dyDescent="0.25">
      <c r="A24" s="236" t="s">
        <v>146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10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10" ht="15.6" customHeight="1" x14ac:dyDescent="0.25">
      <c r="A26" s="236" t="s">
        <v>157</v>
      </c>
      <c r="B26" s="237">
        <v>0</v>
      </c>
      <c r="C26" s="237">
        <v>0</v>
      </c>
      <c r="D26" s="237">
        <v>10131</v>
      </c>
      <c r="E26" s="237">
        <v>3457</v>
      </c>
      <c r="F26" s="238">
        <v>-65.877011153884126</v>
      </c>
    </row>
    <row r="27" spans="1:10" ht="15.6" customHeight="1" x14ac:dyDescent="0.25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10" ht="15.6" customHeight="1" x14ac:dyDescent="0.25">
      <c r="A28" s="236" t="s">
        <v>177</v>
      </c>
      <c r="B28" s="237">
        <v>31507</v>
      </c>
      <c r="C28" s="237">
        <v>73691</v>
      </c>
      <c r="D28" s="237">
        <v>294460</v>
      </c>
      <c r="E28" s="237">
        <v>626503</v>
      </c>
      <c r="F28" s="238">
        <v>112.7633634449501</v>
      </c>
    </row>
    <row r="29" spans="1:10" ht="15.6" customHeight="1" x14ac:dyDescent="0.25">
      <c r="A29" s="236" t="s">
        <v>178</v>
      </c>
      <c r="B29" s="237">
        <v>2368</v>
      </c>
      <c r="C29" s="237">
        <v>0</v>
      </c>
      <c r="D29" s="237">
        <v>12193</v>
      </c>
      <c r="E29" s="237">
        <v>9352</v>
      </c>
      <c r="F29" s="238">
        <v>-23.300254244238499</v>
      </c>
    </row>
    <row r="30" spans="1:10" ht="15.6" customHeight="1" x14ac:dyDescent="0.25">
      <c r="A30" s="236" t="s">
        <v>179</v>
      </c>
      <c r="B30" s="237">
        <v>0</v>
      </c>
      <c r="C30" s="237">
        <v>0</v>
      </c>
      <c r="D30" s="237">
        <v>0</v>
      </c>
      <c r="E30" s="237">
        <v>0</v>
      </c>
      <c r="F30" s="238"/>
    </row>
    <row r="31" spans="1:10" ht="15.6" customHeight="1" x14ac:dyDescent="0.25">
      <c r="A31" s="236" t="s">
        <v>180</v>
      </c>
      <c r="B31" s="237">
        <v>344277</v>
      </c>
      <c r="C31" s="237">
        <v>372607</v>
      </c>
      <c r="D31" s="237">
        <v>2969312</v>
      </c>
      <c r="E31" s="237">
        <v>3327070</v>
      </c>
      <c r="F31" s="238">
        <v>12.0485149421819</v>
      </c>
    </row>
    <row r="32" spans="1:10" ht="15.6" customHeight="1" x14ac:dyDescent="0.25">
      <c r="A32" s="236" t="s">
        <v>181</v>
      </c>
      <c r="B32" s="237">
        <v>11984</v>
      </c>
      <c r="C32" s="237">
        <v>7257</v>
      </c>
      <c r="D32" s="237">
        <v>623918</v>
      </c>
      <c r="E32" s="237">
        <v>263636</v>
      </c>
      <c r="F32" s="238">
        <v>-57.745088296859521</v>
      </c>
    </row>
    <row r="33" spans="1:6" ht="15.6" customHeight="1" x14ac:dyDescent="0.25">
      <c r="A33" s="236" t="s">
        <v>182</v>
      </c>
      <c r="B33" s="237">
        <v>0</v>
      </c>
      <c r="C33" s="237">
        <v>0</v>
      </c>
      <c r="D33" s="237">
        <v>0</v>
      </c>
      <c r="E33" s="237">
        <v>0</v>
      </c>
    </row>
    <row r="34" spans="1:6" ht="15.6" customHeight="1" x14ac:dyDescent="0.25">
      <c r="A34" s="236" t="s">
        <v>183</v>
      </c>
      <c r="B34" s="237">
        <v>0</v>
      </c>
      <c r="C34" s="237">
        <v>0</v>
      </c>
      <c r="D34" s="237">
        <v>0</v>
      </c>
      <c r="E34" s="237">
        <v>0</v>
      </c>
    </row>
    <row r="35" spans="1:6" ht="15.6" customHeight="1" x14ac:dyDescent="0.25">
      <c r="A35" s="240" t="s">
        <v>158</v>
      </c>
      <c r="B35" s="241">
        <f>SUM(B7:B34)</f>
        <v>2602608</v>
      </c>
      <c r="C35" s="241">
        <f>SUM(C7:C34)</f>
        <v>2189042</v>
      </c>
      <c r="D35" s="241">
        <f>SUM(D7:D34)</f>
        <v>23798374</v>
      </c>
      <c r="E35" s="241">
        <f>SUM(E7:E34)</f>
        <v>25254449</v>
      </c>
      <c r="F35" s="242">
        <f>E35*100/D35-100</f>
        <v>6.1183801884952373</v>
      </c>
    </row>
    <row r="36" spans="1:6" ht="15.6" customHeight="1" x14ac:dyDescent="0.25">
      <c r="A36" s="45" t="s">
        <v>188</v>
      </c>
    </row>
  </sheetData>
  <mergeCells count="3">
    <mergeCell ref="A5:A6"/>
    <mergeCell ref="B5:C5"/>
    <mergeCell ref="D5:F5"/>
  </mergeCells>
  <conditionalFormatting sqref="A7:F34">
    <cfRule type="expression" dxfId="5" priority="1">
      <formula>MOD(ROW(),2)=0</formula>
    </cfRule>
  </conditionalFormatting>
  <conditionalFormatting sqref="F7:F35">
    <cfRule type="expression" dxfId="4" priority="2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E0881-5F90-4997-8C2C-BB9175DE585C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1" t="s">
        <v>194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0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3" t="s">
        <v>186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53" t="s">
        <v>187</v>
      </c>
    </row>
    <row r="7" spans="1:14" ht="15.6" customHeight="1" x14ac:dyDescent="0.25">
      <c r="A7" s="236" t="s">
        <v>18</v>
      </c>
      <c r="B7" s="237">
        <v>83882</v>
      </c>
      <c r="C7" s="237">
        <v>62172</v>
      </c>
      <c r="D7" s="237">
        <v>625204</v>
      </c>
      <c r="E7" s="237">
        <v>665646</v>
      </c>
      <c r="F7" s="238">
        <v>6.468608646137894</v>
      </c>
      <c r="G7" s="6"/>
    </row>
    <row r="8" spans="1:14" s="32" customFormat="1" ht="15.6" customHeight="1" x14ac:dyDescent="0.2">
      <c r="A8" s="236" t="s">
        <v>11</v>
      </c>
      <c r="B8" s="237">
        <v>43971</v>
      </c>
      <c r="C8" s="237">
        <v>33947</v>
      </c>
      <c r="D8" s="237">
        <v>794359</v>
      </c>
      <c r="E8" s="237">
        <v>786734</v>
      </c>
      <c r="F8" s="238">
        <v>-0.95989344868000614</v>
      </c>
      <c r="G8" s="239"/>
    </row>
    <row r="9" spans="1:14" ht="15.6" customHeight="1" x14ac:dyDescent="0.25">
      <c r="A9" s="236" t="s">
        <v>8</v>
      </c>
      <c r="B9" s="237">
        <v>254045</v>
      </c>
      <c r="C9" s="237">
        <v>331015</v>
      </c>
      <c r="D9" s="237">
        <v>2981917</v>
      </c>
      <c r="E9" s="237">
        <v>2876148</v>
      </c>
      <c r="F9" s="238">
        <v>-3.5470135486668539</v>
      </c>
      <c r="G9" s="6"/>
    </row>
    <row r="10" spans="1:14" ht="15.6" customHeight="1" x14ac:dyDescent="0.25">
      <c r="A10" s="236" t="s">
        <v>10</v>
      </c>
      <c r="B10" s="237">
        <v>54662</v>
      </c>
      <c r="C10" s="237">
        <v>46540</v>
      </c>
      <c r="D10" s="237">
        <v>924242</v>
      </c>
      <c r="E10" s="237">
        <v>977808</v>
      </c>
      <c r="F10" s="238">
        <v>5.7956682340772261</v>
      </c>
    </row>
    <row r="11" spans="1:14" ht="15.6" customHeight="1" x14ac:dyDescent="0.25">
      <c r="A11" s="236" t="s">
        <v>9</v>
      </c>
      <c r="B11" s="237">
        <v>0</v>
      </c>
      <c r="C11" s="237">
        <v>0</v>
      </c>
      <c r="D11" s="237">
        <v>2</v>
      </c>
      <c r="E11" s="237">
        <v>0</v>
      </c>
      <c r="F11" s="238">
        <v>-100</v>
      </c>
    </row>
    <row r="12" spans="1:14" ht="15.6" customHeight="1" x14ac:dyDescent="0.25">
      <c r="A12" s="236" t="s">
        <v>6</v>
      </c>
      <c r="B12" s="237">
        <v>21429</v>
      </c>
      <c r="C12" s="237">
        <v>23070</v>
      </c>
      <c r="D12" s="237">
        <v>240470</v>
      </c>
      <c r="E12" s="237">
        <v>359728</v>
      </c>
      <c r="F12" s="238">
        <v>49.593712313386277</v>
      </c>
    </row>
    <row r="13" spans="1:14" ht="15.6" customHeight="1" x14ac:dyDescent="0.25">
      <c r="A13" s="236" t="s">
        <v>175</v>
      </c>
      <c r="B13" s="237">
        <v>0</v>
      </c>
      <c r="C13" s="237">
        <v>0</v>
      </c>
      <c r="D13" s="237">
        <v>36</v>
      </c>
      <c r="E13" s="237">
        <v>43</v>
      </c>
      <c r="F13" s="238">
        <v>19.444444444444439</v>
      </c>
    </row>
    <row r="14" spans="1:14" ht="15.6" customHeight="1" x14ac:dyDescent="0.25">
      <c r="A14" s="236" t="s">
        <v>153</v>
      </c>
      <c r="B14" s="237">
        <v>109424</v>
      </c>
      <c r="C14" s="237">
        <v>187269</v>
      </c>
      <c r="D14" s="237">
        <v>2011991</v>
      </c>
      <c r="E14" s="237">
        <v>1941400</v>
      </c>
      <c r="F14" s="238">
        <v>-3.5085147001154549</v>
      </c>
    </row>
    <row r="15" spans="1:14" ht="15.6" customHeight="1" x14ac:dyDescent="0.25">
      <c r="A15" s="236" t="s">
        <v>150</v>
      </c>
      <c r="B15" s="237">
        <v>153343</v>
      </c>
      <c r="C15" s="237">
        <v>207247</v>
      </c>
      <c r="D15" s="237">
        <v>1775019</v>
      </c>
      <c r="E15" s="237">
        <v>2086783</v>
      </c>
      <c r="F15" s="238">
        <v>17.56398100527375</v>
      </c>
    </row>
    <row r="16" spans="1:14" ht="15.6" customHeight="1" x14ac:dyDescent="0.5">
      <c r="A16" s="236" t="s">
        <v>149</v>
      </c>
      <c r="B16" s="237">
        <v>277358</v>
      </c>
      <c r="C16" s="237">
        <v>314122</v>
      </c>
      <c r="D16" s="237">
        <v>2526252</v>
      </c>
      <c r="E16" s="237">
        <v>3093704</v>
      </c>
      <c r="F16" s="238">
        <v>22.462208837439821</v>
      </c>
      <c r="G16" s="1"/>
    </row>
    <row r="17" spans="1:7" ht="15.6" customHeight="1" x14ac:dyDescent="0.35">
      <c r="A17" s="236" t="s">
        <v>155</v>
      </c>
      <c r="B17" s="237">
        <v>41799</v>
      </c>
      <c r="C17" s="237">
        <v>68727</v>
      </c>
      <c r="D17" s="237">
        <v>1033283</v>
      </c>
      <c r="E17" s="237">
        <v>1030156</v>
      </c>
      <c r="F17" s="238">
        <v>-0.30262764412073301</v>
      </c>
      <c r="G17" s="2"/>
    </row>
    <row r="18" spans="1:7" ht="15.6" customHeight="1" x14ac:dyDescent="0.25">
      <c r="A18" s="236" t="s">
        <v>152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 x14ac:dyDescent="0.25">
      <c r="A19" s="236" t="s">
        <v>148</v>
      </c>
      <c r="B19" s="237">
        <v>65530</v>
      </c>
      <c r="C19" s="237">
        <v>55009</v>
      </c>
      <c r="D19" s="237">
        <v>977847</v>
      </c>
      <c r="E19" s="237">
        <v>961531</v>
      </c>
      <c r="F19" s="238">
        <v>-1.6685636914568389</v>
      </c>
    </row>
    <row r="20" spans="1:7" ht="15.6" customHeight="1" x14ac:dyDescent="0.25">
      <c r="A20" s="236" t="s">
        <v>147</v>
      </c>
      <c r="B20" s="237">
        <v>158972</v>
      </c>
      <c r="C20" s="237">
        <v>155115</v>
      </c>
      <c r="D20" s="237">
        <v>1691769</v>
      </c>
      <c r="E20" s="237">
        <v>2040695</v>
      </c>
      <c r="F20" s="238">
        <v>20.624919832435751</v>
      </c>
    </row>
    <row r="21" spans="1:7" ht="15.6" customHeight="1" x14ac:dyDescent="0.25">
      <c r="A21" s="236" t="s">
        <v>154</v>
      </c>
      <c r="B21" s="237">
        <v>195022</v>
      </c>
      <c r="C21" s="237">
        <v>73451</v>
      </c>
      <c r="D21" s="237">
        <v>1587485</v>
      </c>
      <c r="E21" s="237">
        <v>1573507</v>
      </c>
      <c r="F21" s="238">
        <v>-0.88051225680872847</v>
      </c>
    </row>
    <row r="22" spans="1:7" ht="15.6" customHeight="1" x14ac:dyDescent="0.25">
      <c r="A22" s="236" t="s">
        <v>151</v>
      </c>
      <c r="B22" s="237">
        <v>304</v>
      </c>
      <c r="C22" s="237">
        <v>10</v>
      </c>
      <c r="D22" s="237">
        <v>18226</v>
      </c>
      <c r="E22" s="237">
        <v>13020</v>
      </c>
      <c r="F22" s="238">
        <v>-28.5635904751454</v>
      </c>
    </row>
    <row r="23" spans="1:7" ht="15.6" customHeight="1" x14ac:dyDescent="0.25">
      <c r="A23" s="236" t="s">
        <v>171</v>
      </c>
      <c r="B23" s="237">
        <v>2650</v>
      </c>
      <c r="C23" s="237">
        <v>32907</v>
      </c>
      <c r="D23" s="237">
        <v>311479</v>
      </c>
      <c r="E23" s="237">
        <v>321658</v>
      </c>
      <c r="F23" s="238">
        <v>3.2679570693369442</v>
      </c>
    </row>
    <row r="24" spans="1:7" ht="15.6" customHeight="1" x14ac:dyDescent="0.25">
      <c r="A24" s="236" t="s">
        <v>146</v>
      </c>
      <c r="B24" s="237">
        <v>2578</v>
      </c>
      <c r="C24" s="237">
        <v>2005</v>
      </c>
      <c r="D24" s="237">
        <v>50604</v>
      </c>
      <c r="E24" s="237">
        <v>17952</v>
      </c>
      <c r="F24" s="238">
        <v>-64.524543514346689</v>
      </c>
    </row>
    <row r="25" spans="1:7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 x14ac:dyDescent="0.25">
      <c r="A26" s="236" t="s">
        <v>157</v>
      </c>
      <c r="B26" s="237">
        <v>45418</v>
      </c>
      <c r="C26" s="237">
        <v>3800</v>
      </c>
      <c r="D26" s="237">
        <v>504739</v>
      </c>
      <c r="E26" s="237">
        <v>502425</v>
      </c>
      <c r="F26" s="238">
        <v>-0.45845476573040861</v>
      </c>
    </row>
    <row r="27" spans="1:7" ht="15.6" customHeight="1" x14ac:dyDescent="0.25">
      <c r="A27" s="236" t="s">
        <v>173</v>
      </c>
      <c r="B27" s="237">
        <v>2000</v>
      </c>
      <c r="C27" s="237">
        <v>8715</v>
      </c>
      <c r="D27" s="237">
        <v>119591</v>
      </c>
      <c r="E27" s="237">
        <v>99922</v>
      </c>
      <c r="F27" s="238">
        <v>-16.446889816123289</v>
      </c>
    </row>
    <row r="28" spans="1:7" ht="15.6" customHeight="1" x14ac:dyDescent="0.25">
      <c r="A28" s="236" t="s">
        <v>177</v>
      </c>
      <c r="B28" s="237">
        <v>0</v>
      </c>
      <c r="C28" s="237">
        <v>441</v>
      </c>
      <c r="D28" s="237">
        <v>4299</v>
      </c>
      <c r="E28" s="237">
        <v>457</v>
      </c>
      <c r="F28" s="238">
        <v>-89.369620842056293</v>
      </c>
    </row>
    <row r="29" spans="1:7" ht="15.6" customHeight="1" x14ac:dyDescent="0.25">
      <c r="A29" s="236" t="s">
        <v>178</v>
      </c>
      <c r="B29" s="237">
        <v>64429</v>
      </c>
      <c r="C29" s="237">
        <v>160777</v>
      </c>
      <c r="D29" s="237">
        <v>1127878</v>
      </c>
      <c r="E29" s="237">
        <v>1004942</v>
      </c>
      <c r="F29" s="238">
        <v>-10.899760435082509</v>
      </c>
    </row>
    <row r="30" spans="1:7" ht="15.6" customHeight="1" x14ac:dyDescent="0.25">
      <c r="A30" s="236" t="s">
        <v>179</v>
      </c>
      <c r="B30" s="237">
        <v>23952</v>
      </c>
      <c r="C30" s="237">
        <v>33501</v>
      </c>
      <c r="D30" s="237">
        <v>379145</v>
      </c>
      <c r="E30" s="237">
        <v>459362</v>
      </c>
      <c r="F30" s="238">
        <v>21.157340859038101</v>
      </c>
    </row>
    <row r="31" spans="1:7" ht="15.6" customHeight="1" x14ac:dyDescent="0.25">
      <c r="A31" s="236" t="s">
        <v>180</v>
      </c>
      <c r="B31" s="237">
        <v>44795</v>
      </c>
      <c r="C31" s="237">
        <v>45390</v>
      </c>
      <c r="D31" s="237">
        <v>616022</v>
      </c>
      <c r="E31" s="237">
        <v>367675</v>
      </c>
      <c r="F31" s="238">
        <v>-40.314631620299267</v>
      </c>
    </row>
    <row r="32" spans="1:7" ht="15.6" customHeight="1" x14ac:dyDescent="0.25">
      <c r="A32" s="236" t="s">
        <v>181</v>
      </c>
      <c r="B32" s="237">
        <v>41264</v>
      </c>
      <c r="C32" s="237">
        <v>42937</v>
      </c>
      <c r="D32" s="237">
        <v>515799</v>
      </c>
      <c r="E32" s="237">
        <v>669689</v>
      </c>
      <c r="F32" s="238">
        <v>29.83526528744725</v>
      </c>
    </row>
    <row r="33" spans="1:6" ht="15.6" customHeight="1" x14ac:dyDescent="0.25">
      <c r="A33" s="236" t="s">
        <v>182</v>
      </c>
      <c r="B33" s="237">
        <v>0</v>
      </c>
      <c r="C33" s="237">
        <v>0</v>
      </c>
      <c r="D33" s="237">
        <v>0</v>
      </c>
      <c r="E33" s="237">
        <v>0</v>
      </c>
      <c r="F33" s="238"/>
    </row>
    <row r="34" spans="1:6" ht="15.6" customHeight="1" x14ac:dyDescent="0.25">
      <c r="A34" s="236" t="s">
        <v>183</v>
      </c>
      <c r="B34" s="237">
        <v>32301</v>
      </c>
      <c r="C34" s="237">
        <v>0</v>
      </c>
      <c r="D34" s="237">
        <v>245058</v>
      </c>
      <c r="E34" s="237">
        <v>90390</v>
      </c>
      <c r="F34" s="238">
        <v>-63.114854442621748</v>
      </c>
    </row>
    <row r="35" spans="1:6" ht="15.6" customHeight="1" x14ac:dyDescent="0.25">
      <c r="A35" s="240" t="s">
        <v>158</v>
      </c>
      <c r="B35" s="241">
        <f>SUM(B7:B34)</f>
        <v>1719128</v>
      </c>
      <c r="C35" s="241">
        <f>SUM(C7:C34)</f>
        <v>1888167</v>
      </c>
      <c r="D35" s="241">
        <f>SUM(D7:D34)</f>
        <v>21062716</v>
      </c>
      <c r="E35" s="241">
        <f>SUM(E7:E34)</f>
        <v>21941375</v>
      </c>
      <c r="F35" s="242">
        <f>E35*100/D35-100</f>
        <v>4.1716319965573234</v>
      </c>
    </row>
    <row r="36" spans="1:6" ht="15.6" customHeight="1" x14ac:dyDescent="0.25">
      <c r="A36" s="45" t="s">
        <v>188</v>
      </c>
    </row>
  </sheetData>
  <mergeCells count="3">
    <mergeCell ref="A5:A6"/>
    <mergeCell ref="B5:C5"/>
    <mergeCell ref="D5:F5"/>
  </mergeCells>
  <conditionalFormatting sqref="A7:F34">
    <cfRule type="expression" dxfId="3" priority="2">
      <formula>MOD(ROW(),2)=0</formula>
    </cfRule>
  </conditionalFormatting>
  <conditionalFormatting sqref="F7:F35">
    <cfRule type="expression" dxfId="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6160A-8BAD-46B8-8FE6-4DDB8CD8658A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1" t="s">
        <v>195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0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3" t="s">
        <v>186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53" t="s">
        <v>187</v>
      </c>
    </row>
    <row r="7" spans="1:14" ht="15.6" customHeight="1" x14ac:dyDescent="0.25">
      <c r="A7" s="236" t="s">
        <v>18</v>
      </c>
      <c r="B7" s="237">
        <v>4587</v>
      </c>
      <c r="C7" s="237">
        <v>10443</v>
      </c>
      <c r="D7" s="237">
        <v>147866</v>
      </c>
      <c r="E7" s="237">
        <v>138181</v>
      </c>
      <c r="F7" s="238">
        <v>-6.549849187778122</v>
      </c>
      <c r="G7" s="6"/>
    </row>
    <row r="8" spans="1:14" s="32" customFormat="1" ht="15.6" customHeight="1" x14ac:dyDescent="0.2">
      <c r="A8" s="236" t="s">
        <v>11</v>
      </c>
      <c r="B8" s="237">
        <v>3642</v>
      </c>
      <c r="C8" s="237">
        <v>17055</v>
      </c>
      <c r="D8" s="237">
        <v>61739</v>
      </c>
      <c r="E8" s="237">
        <v>99536</v>
      </c>
      <c r="F8" s="238">
        <v>61.220622297089371</v>
      </c>
    </row>
    <row r="9" spans="1:14" ht="15.6" customHeight="1" x14ac:dyDescent="0.25">
      <c r="A9" s="236" t="s">
        <v>8</v>
      </c>
      <c r="B9" s="237">
        <v>30956</v>
      </c>
      <c r="C9" s="237">
        <v>37689</v>
      </c>
      <c r="D9" s="237">
        <v>304652</v>
      </c>
      <c r="E9" s="237">
        <v>399754</v>
      </c>
      <c r="F9" s="238">
        <v>31.21660123682102</v>
      </c>
      <c r="G9" s="6"/>
    </row>
    <row r="10" spans="1:14" ht="15.6" customHeight="1" x14ac:dyDescent="0.25">
      <c r="A10" s="236" t="s">
        <v>10</v>
      </c>
      <c r="B10" s="237">
        <v>53668</v>
      </c>
      <c r="C10" s="237">
        <v>59440</v>
      </c>
      <c r="D10" s="237">
        <v>774067</v>
      </c>
      <c r="E10" s="237">
        <v>782065</v>
      </c>
      <c r="F10" s="238">
        <v>1.033243892324563</v>
      </c>
    </row>
    <row r="11" spans="1:14" ht="15.6" customHeight="1" x14ac:dyDescent="0.25">
      <c r="A11" s="236" t="s">
        <v>9</v>
      </c>
      <c r="B11" s="237">
        <v>395034</v>
      </c>
      <c r="C11" s="237">
        <v>415775</v>
      </c>
      <c r="D11" s="237">
        <v>4868601</v>
      </c>
      <c r="E11" s="237">
        <v>5070827</v>
      </c>
      <c r="F11" s="238">
        <v>4.1536778224381123</v>
      </c>
    </row>
    <row r="12" spans="1:14" ht="15.6" customHeight="1" x14ac:dyDescent="0.25">
      <c r="A12" s="236" t="s">
        <v>6</v>
      </c>
      <c r="B12" s="237">
        <v>19505</v>
      </c>
      <c r="C12" s="237">
        <v>16311</v>
      </c>
      <c r="D12" s="237">
        <v>217453</v>
      </c>
      <c r="E12" s="237">
        <v>258554</v>
      </c>
      <c r="F12" s="238">
        <v>18.901095868992389</v>
      </c>
    </row>
    <row r="13" spans="1:14" ht="15.6" customHeight="1" x14ac:dyDescent="0.25">
      <c r="A13" s="236" t="s">
        <v>175</v>
      </c>
      <c r="B13" s="237">
        <v>344</v>
      </c>
      <c r="C13" s="237">
        <v>833</v>
      </c>
      <c r="D13" s="237">
        <v>22424</v>
      </c>
      <c r="E13" s="237">
        <v>13111</v>
      </c>
      <c r="F13" s="238">
        <v>-41.531394933999287</v>
      </c>
    </row>
    <row r="14" spans="1:14" ht="15.6" customHeight="1" x14ac:dyDescent="0.25">
      <c r="A14" s="236" t="s">
        <v>153</v>
      </c>
      <c r="B14" s="237">
        <v>747005</v>
      </c>
      <c r="C14" s="237">
        <v>861734</v>
      </c>
      <c r="D14" s="237">
        <v>9065728</v>
      </c>
      <c r="E14" s="237">
        <v>9635159</v>
      </c>
      <c r="F14" s="238">
        <v>6.2811392532403403</v>
      </c>
    </row>
    <row r="15" spans="1:14" ht="15.6" customHeight="1" x14ac:dyDescent="0.25">
      <c r="A15" s="236" t="s">
        <v>150</v>
      </c>
      <c r="B15" s="237">
        <v>240976</v>
      </c>
      <c r="C15" s="237">
        <v>274836</v>
      </c>
      <c r="D15" s="237">
        <v>3254643</v>
      </c>
      <c r="E15" s="237">
        <v>3231969</v>
      </c>
      <c r="F15" s="238">
        <v>-0.69666627030983364</v>
      </c>
    </row>
    <row r="16" spans="1:14" ht="15.6" customHeight="1" x14ac:dyDescent="0.5">
      <c r="A16" s="236" t="s">
        <v>149</v>
      </c>
      <c r="B16" s="237">
        <v>23299</v>
      </c>
      <c r="C16" s="237">
        <v>22828</v>
      </c>
      <c r="D16" s="237">
        <v>295710</v>
      </c>
      <c r="E16" s="237">
        <v>359012</v>
      </c>
      <c r="F16" s="238">
        <v>21.406783673193331</v>
      </c>
      <c r="G16" s="1"/>
    </row>
    <row r="17" spans="1:8" ht="15.6" customHeight="1" x14ac:dyDescent="0.35">
      <c r="A17" s="236" t="s">
        <v>155</v>
      </c>
      <c r="B17" s="237">
        <v>40661</v>
      </c>
      <c r="C17" s="237">
        <v>99295</v>
      </c>
      <c r="D17" s="237">
        <v>758742</v>
      </c>
      <c r="E17" s="237">
        <v>833426</v>
      </c>
      <c r="F17" s="238">
        <v>9.8431350841260894</v>
      </c>
      <c r="G17" s="2"/>
    </row>
    <row r="18" spans="1:8" ht="15.6" customHeight="1" x14ac:dyDescent="0.25">
      <c r="A18" s="236" t="s">
        <v>152</v>
      </c>
      <c r="B18" s="237">
        <v>0</v>
      </c>
      <c r="C18" s="237">
        <v>0</v>
      </c>
      <c r="D18" s="237">
        <v>9</v>
      </c>
      <c r="E18" s="237">
        <v>0</v>
      </c>
      <c r="F18" s="238">
        <v>-100</v>
      </c>
    </row>
    <row r="19" spans="1:8" ht="15.6" customHeight="1" x14ac:dyDescent="0.25">
      <c r="A19" s="236" t="s">
        <v>148</v>
      </c>
      <c r="B19" s="237">
        <v>65405</v>
      </c>
      <c r="C19" s="237">
        <v>38504</v>
      </c>
      <c r="D19" s="237">
        <v>734848</v>
      </c>
      <c r="E19" s="237">
        <v>492660</v>
      </c>
      <c r="F19" s="238">
        <v>-32.957564013238112</v>
      </c>
      <c r="H19" s="248"/>
    </row>
    <row r="20" spans="1:8" ht="15.6" customHeight="1" x14ac:dyDescent="0.25">
      <c r="A20" s="236" t="s">
        <v>147</v>
      </c>
      <c r="B20" s="237">
        <v>71413</v>
      </c>
      <c r="C20" s="237">
        <v>61550</v>
      </c>
      <c r="D20" s="237">
        <v>777677</v>
      </c>
      <c r="E20" s="237">
        <v>916318</v>
      </c>
      <c r="F20" s="238">
        <v>17.82758137375799</v>
      </c>
    </row>
    <row r="21" spans="1:8" ht="15.6" customHeight="1" x14ac:dyDescent="0.25">
      <c r="A21" s="236" t="s">
        <v>154</v>
      </c>
      <c r="B21" s="237">
        <v>19696</v>
      </c>
      <c r="C21" s="237">
        <v>14165</v>
      </c>
      <c r="D21" s="237">
        <v>187537</v>
      </c>
      <c r="E21" s="237">
        <v>233988</v>
      </c>
      <c r="F21" s="238">
        <v>24.768978921492831</v>
      </c>
    </row>
    <row r="22" spans="1:8" ht="15.6" customHeight="1" x14ac:dyDescent="0.25">
      <c r="A22" s="236" t="s">
        <v>151</v>
      </c>
      <c r="B22" s="237">
        <v>35069</v>
      </c>
      <c r="C22" s="237">
        <v>20943</v>
      </c>
      <c r="D22" s="237">
        <v>355155</v>
      </c>
      <c r="E22" s="237">
        <v>205369</v>
      </c>
      <c r="F22" s="238">
        <v>-42.174825076375107</v>
      </c>
    </row>
    <row r="23" spans="1:8" ht="15.6" customHeight="1" x14ac:dyDescent="0.25">
      <c r="A23" s="236" t="s">
        <v>171</v>
      </c>
      <c r="B23" s="237">
        <v>14150</v>
      </c>
      <c r="C23" s="237">
        <v>15483</v>
      </c>
      <c r="D23" s="237">
        <v>168297</v>
      </c>
      <c r="E23" s="237">
        <v>151318</v>
      </c>
      <c r="F23" s="238">
        <v>-10.088712217092411</v>
      </c>
    </row>
    <row r="24" spans="1:8" ht="15.6" customHeight="1" x14ac:dyDescent="0.25">
      <c r="A24" s="236" t="s">
        <v>146</v>
      </c>
      <c r="B24" s="237">
        <v>51954</v>
      </c>
      <c r="C24" s="237">
        <v>58207</v>
      </c>
      <c r="D24" s="237">
        <v>561332</v>
      </c>
      <c r="E24" s="237">
        <v>637675</v>
      </c>
      <c r="F24" s="238">
        <v>13.600329216934</v>
      </c>
    </row>
    <row r="25" spans="1:8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8" ht="15.6" customHeight="1" x14ac:dyDescent="0.25">
      <c r="A26" s="236" t="s">
        <v>157</v>
      </c>
      <c r="B26" s="237">
        <v>3663</v>
      </c>
      <c r="C26" s="237">
        <v>3604</v>
      </c>
      <c r="D26" s="237">
        <v>66803</v>
      </c>
      <c r="E26" s="237">
        <v>68400</v>
      </c>
      <c r="F26" s="238">
        <v>2.3906112000958051</v>
      </c>
    </row>
    <row r="27" spans="1:8" ht="15.6" customHeight="1" x14ac:dyDescent="0.25">
      <c r="A27" s="236" t="s">
        <v>173</v>
      </c>
      <c r="B27" s="237">
        <v>95446</v>
      </c>
      <c r="C27" s="237">
        <v>85460</v>
      </c>
      <c r="D27" s="237">
        <v>1058893</v>
      </c>
      <c r="E27" s="237">
        <v>1025226</v>
      </c>
      <c r="F27" s="238">
        <v>-3.179452503699622</v>
      </c>
    </row>
    <row r="28" spans="1:8" ht="15.6" customHeight="1" x14ac:dyDescent="0.25">
      <c r="A28" s="236" t="s">
        <v>177</v>
      </c>
      <c r="B28" s="237">
        <v>5165</v>
      </c>
      <c r="C28" s="237">
        <v>13589</v>
      </c>
      <c r="D28" s="237">
        <v>63862</v>
      </c>
      <c r="E28" s="237">
        <v>109423</v>
      </c>
      <c r="F28" s="238">
        <v>71.342895618677773</v>
      </c>
    </row>
    <row r="29" spans="1:8" ht="15.6" customHeight="1" x14ac:dyDescent="0.25">
      <c r="A29" s="236" t="s">
        <v>178</v>
      </c>
      <c r="B29" s="237">
        <v>127186</v>
      </c>
      <c r="C29" s="237">
        <v>96291</v>
      </c>
      <c r="D29" s="237">
        <v>1370657</v>
      </c>
      <c r="E29" s="237">
        <v>1565003</v>
      </c>
      <c r="F29" s="238">
        <v>14.17903968680713</v>
      </c>
    </row>
    <row r="30" spans="1:8" ht="15.6" customHeight="1" x14ac:dyDescent="0.25">
      <c r="A30" s="236" t="s">
        <v>179</v>
      </c>
      <c r="B30" s="237">
        <v>24429</v>
      </c>
      <c r="C30" s="237">
        <v>5194</v>
      </c>
      <c r="D30" s="237">
        <v>163398</v>
      </c>
      <c r="E30" s="237">
        <v>200046</v>
      </c>
      <c r="F30" s="238">
        <v>22.428671097565459</v>
      </c>
    </row>
    <row r="31" spans="1:8" ht="15.6" customHeight="1" x14ac:dyDescent="0.25">
      <c r="A31" s="236" t="s">
        <v>180</v>
      </c>
      <c r="B31" s="237">
        <v>54966</v>
      </c>
      <c r="C31" s="237">
        <v>60082</v>
      </c>
      <c r="D31" s="237">
        <v>557076</v>
      </c>
      <c r="E31" s="237">
        <v>547602</v>
      </c>
      <c r="F31" s="238">
        <v>-1.7006656183357329</v>
      </c>
    </row>
    <row r="32" spans="1:8" ht="15.6" customHeight="1" x14ac:dyDescent="0.25">
      <c r="A32" s="236" t="s">
        <v>181</v>
      </c>
      <c r="B32" s="237">
        <v>1092250</v>
      </c>
      <c r="C32" s="237">
        <v>1108000</v>
      </c>
      <c r="D32" s="237">
        <v>13480983</v>
      </c>
      <c r="E32" s="237">
        <v>13467588</v>
      </c>
      <c r="F32" s="238">
        <v>-9.936219042781147E-2</v>
      </c>
    </row>
    <row r="33" spans="1:6" ht="15.6" customHeight="1" x14ac:dyDescent="0.25">
      <c r="A33" s="236" t="s">
        <v>182</v>
      </c>
      <c r="B33" s="237">
        <v>141381</v>
      </c>
      <c r="C33" s="237">
        <v>277625</v>
      </c>
      <c r="D33" s="237">
        <v>1779530</v>
      </c>
      <c r="E33" s="237">
        <v>2133500</v>
      </c>
      <c r="F33" s="238">
        <v>19.89120722887505</v>
      </c>
    </row>
    <row r="34" spans="1:6" ht="15.6" customHeight="1" x14ac:dyDescent="0.25">
      <c r="A34" s="236" t="s">
        <v>183</v>
      </c>
      <c r="B34" s="237">
        <v>13669</v>
      </c>
      <c r="C34" s="237">
        <v>11372</v>
      </c>
      <c r="D34" s="237">
        <v>219135</v>
      </c>
      <c r="E34" s="237">
        <v>242588</v>
      </c>
      <c r="F34" s="238">
        <v>10.70253496702945</v>
      </c>
    </row>
    <row r="35" spans="1:6" ht="15.6" customHeight="1" x14ac:dyDescent="0.25">
      <c r="A35" s="240" t="s">
        <v>158</v>
      </c>
      <c r="B35" s="241">
        <f>SUM(B7:B34)</f>
        <v>3375519</v>
      </c>
      <c r="C35" s="241">
        <f>SUM(C7:C34)</f>
        <v>3686308</v>
      </c>
      <c r="D35" s="241">
        <f>SUM(D7:D34)</f>
        <v>41316817</v>
      </c>
      <c r="E35" s="241">
        <f>SUM(E7:E34)</f>
        <v>42818298</v>
      </c>
      <c r="F35" s="242">
        <f>E35*100/D35-100</f>
        <v>3.6340674549058321</v>
      </c>
    </row>
    <row r="36" spans="1:6" ht="15.6" customHeight="1" x14ac:dyDescent="0.25">
      <c r="A36" s="45" t="s">
        <v>188</v>
      </c>
    </row>
  </sheetData>
  <mergeCells count="3">
    <mergeCell ref="A5:A6"/>
    <mergeCell ref="B5:C5"/>
    <mergeCell ref="D5:F5"/>
  </mergeCells>
  <conditionalFormatting sqref="A7:F34">
    <cfRule type="expression" dxfId="1" priority="2">
      <formula>MOD(ROW(),2)=0</formula>
    </cfRule>
  </conditionalFormatting>
  <conditionalFormatting sqref="F7:F35">
    <cfRule type="expression" dxfId="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1C5D0-DE17-4C31-81E4-A870A6B4A46F}">
  <sheetPr codeName="Hoja1">
    <pageSetUpPr fitToPage="1"/>
  </sheetPr>
  <dimension ref="A1:K51"/>
  <sheetViews>
    <sheetView zoomScale="80" zoomScaleNormal="80" workbookViewId="0"/>
  </sheetViews>
  <sheetFormatPr baseColWidth="10" defaultColWidth="11.42578125" defaultRowHeight="15" x14ac:dyDescent="0.25"/>
  <cols>
    <col min="1" max="1" width="32.85546875" customWidth="1"/>
    <col min="2" max="2" width="18.7109375" customWidth="1"/>
    <col min="3" max="3" width="22.5703125" customWidth="1"/>
    <col min="4" max="5" width="15.42578125" customWidth="1"/>
    <col min="6" max="6" width="15.5703125" customWidth="1"/>
    <col min="7" max="10" width="15.42578125" customWidth="1"/>
    <col min="11" max="11" width="11.85546875" customWidth="1"/>
  </cols>
  <sheetData>
    <row r="1" spans="1:11" x14ac:dyDescent="0.25">
      <c r="A1" s="15"/>
      <c r="B1" s="16"/>
      <c r="C1" s="16"/>
      <c r="D1" s="17"/>
      <c r="E1" s="18"/>
      <c r="F1" s="17"/>
      <c r="H1" s="19"/>
      <c r="J1" s="19"/>
      <c r="K1" s="19"/>
    </row>
    <row r="2" spans="1:11" x14ac:dyDescent="0.25">
      <c r="A2" s="20"/>
      <c r="B2" s="17"/>
      <c r="C2" s="21"/>
      <c r="D2" s="17"/>
      <c r="E2" s="20"/>
      <c r="F2" s="17"/>
      <c r="G2" s="22"/>
      <c r="H2" s="17"/>
      <c r="I2" s="22"/>
      <c r="J2" s="17"/>
      <c r="K2" s="17"/>
    </row>
    <row r="3" spans="1:11" x14ac:dyDescent="0.25">
      <c r="A3" s="20"/>
      <c r="B3" s="16"/>
      <c r="C3" s="21"/>
      <c r="D3" s="17"/>
      <c r="E3" s="22"/>
      <c r="F3" s="17"/>
      <c r="G3" s="22"/>
      <c r="H3" s="17"/>
      <c r="I3" s="22"/>
      <c r="J3" s="17"/>
      <c r="K3" s="17"/>
    </row>
    <row r="4" spans="1:11" x14ac:dyDescent="0.25">
      <c r="A4" s="20"/>
      <c r="B4" s="17"/>
      <c r="C4" s="21"/>
      <c r="D4" s="19"/>
      <c r="E4" s="23"/>
      <c r="F4" s="17"/>
      <c r="G4" s="23"/>
      <c r="H4" s="19"/>
      <c r="I4" s="23"/>
      <c r="J4" s="19"/>
      <c r="K4" s="19"/>
    </row>
    <row r="5" spans="1:11" x14ac:dyDescent="0.25">
      <c r="A5" s="20"/>
      <c r="B5" s="17"/>
      <c r="C5" s="24"/>
      <c r="D5" s="17"/>
      <c r="E5" s="22"/>
      <c r="F5" s="17"/>
      <c r="G5" s="22"/>
      <c r="H5" s="17"/>
      <c r="I5" s="22"/>
      <c r="J5" s="17"/>
      <c r="K5" s="17"/>
    </row>
    <row r="6" spans="1:11" x14ac:dyDescent="0.25">
      <c r="A6" s="20"/>
      <c r="B6" s="17"/>
      <c r="C6" s="6"/>
      <c r="D6" s="17"/>
      <c r="E6" s="22"/>
      <c r="F6" s="17"/>
      <c r="G6" s="22"/>
      <c r="H6" s="17"/>
      <c r="I6" s="22"/>
      <c r="J6" s="17"/>
      <c r="K6" s="17"/>
    </row>
    <row r="7" spans="1:11" x14ac:dyDescent="0.25">
      <c r="A7" s="20"/>
      <c r="B7" s="17"/>
      <c r="C7" s="21"/>
      <c r="D7" s="17"/>
      <c r="E7" s="21"/>
      <c r="F7" s="17"/>
      <c r="G7" s="22"/>
      <c r="H7" s="17"/>
      <c r="I7" s="22"/>
      <c r="J7" s="17"/>
      <c r="K7" s="17"/>
    </row>
    <row r="8" spans="1:11" x14ac:dyDescent="0.25">
      <c r="A8" s="20"/>
      <c r="B8" s="17"/>
      <c r="C8" s="21"/>
      <c r="D8" s="19"/>
      <c r="E8" s="25"/>
      <c r="F8" s="17"/>
      <c r="G8" s="23"/>
      <c r="H8" s="19"/>
      <c r="I8" s="23"/>
      <c r="J8" s="19"/>
      <c r="K8" s="19"/>
    </row>
    <row r="9" spans="1:11" x14ac:dyDescent="0.25">
      <c r="A9" s="20"/>
      <c r="B9" s="17"/>
      <c r="C9" s="24"/>
      <c r="D9" s="17"/>
      <c r="E9" s="21"/>
      <c r="F9" s="17"/>
      <c r="G9" s="22"/>
      <c r="H9" s="17"/>
      <c r="I9" s="22"/>
      <c r="J9" s="17"/>
      <c r="K9" s="17"/>
    </row>
    <row r="10" spans="1:11" x14ac:dyDescent="0.25">
      <c r="A10" s="20"/>
      <c r="B10" s="17"/>
      <c r="C10" s="25"/>
      <c r="D10" s="19"/>
      <c r="E10" s="25"/>
      <c r="F10" s="17"/>
      <c r="G10" s="23"/>
      <c r="H10" s="19"/>
      <c r="I10" s="23"/>
      <c r="J10" s="19"/>
      <c r="K10" s="19"/>
    </row>
    <row r="11" spans="1:11" x14ac:dyDescent="0.25">
      <c r="A11" s="17"/>
      <c r="B11" s="17"/>
      <c r="C11" s="21"/>
      <c r="D11" s="17"/>
      <c r="E11" s="21"/>
      <c r="F11" s="17"/>
      <c r="G11" s="20"/>
      <c r="H11" s="17"/>
      <c r="I11" s="22"/>
      <c r="J11" s="17"/>
      <c r="K11" s="17"/>
    </row>
    <row r="12" spans="1:11" x14ac:dyDescent="0.25">
      <c r="A12" s="15"/>
      <c r="B12" s="16"/>
      <c r="C12" s="24"/>
      <c r="D12" s="16"/>
      <c r="E12" s="24"/>
      <c r="F12" s="16"/>
      <c r="G12" s="15"/>
      <c r="H12" s="16"/>
      <c r="I12" s="26"/>
      <c r="J12" s="16"/>
      <c r="K12" s="16"/>
    </row>
    <row r="13" spans="1:11" x14ac:dyDescent="0.25">
      <c r="A13" s="20"/>
      <c r="B13" s="17"/>
      <c r="C13" s="6"/>
      <c r="D13" s="27"/>
      <c r="E13" s="6"/>
      <c r="F13" s="17"/>
      <c r="G13" s="28"/>
      <c r="H13" s="27"/>
      <c r="J13" s="27"/>
      <c r="K13" s="27"/>
    </row>
    <row r="14" spans="1:11" x14ac:dyDescent="0.25">
      <c r="A14" s="20"/>
      <c r="B14" s="17"/>
      <c r="C14" s="21"/>
      <c r="D14" s="19"/>
      <c r="E14" s="25"/>
      <c r="F14" s="17"/>
      <c r="G14" s="18"/>
      <c r="H14" s="19"/>
      <c r="I14" s="23"/>
      <c r="J14" s="19"/>
      <c r="K14" s="19"/>
    </row>
    <row r="15" spans="1:11" x14ac:dyDescent="0.25">
      <c r="A15" s="20"/>
      <c r="B15" s="17"/>
      <c r="C15" s="21"/>
      <c r="D15" s="17"/>
      <c r="E15" s="21"/>
      <c r="F15" s="17"/>
      <c r="G15" s="20"/>
      <c r="H15" s="17"/>
      <c r="I15" s="22"/>
      <c r="J15" s="17"/>
      <c r="K15" s="17"/>
    </row>
    <row r="16" spans="1:11" x14ac:dyDescent="0.25">
      <c r="A16" s="20"/>
      <c r="B16" s="17"/>
      <c r="C16" s="24"/>
      <c r="D16" s="27"/>
      <c r="E16" s="6"/>
      <c r="F16" s="17"/>
      <c r="H16" s="27"/>
      <c r="J16" s="27"/>
      <c r="K16" s="27"/>
    </row>
    <row r="17" spans="1:11" x14ac:dyDescent="0.25">
      <c r="A17" s="20"/>
      <c r="B17" s="17"/>
      <c r="C17" s="21"/>
      <c r="D17" s="19"/>
      <c r="E17" s="25"/>
      <c r="F17" s="17"/>
      <c r="G17" s="23"/>
      <c r="H17" s="19"/>
      <c r="I17" s="23"/>
      <c r="J17" s="19"/>
      <c r="K17" s="19"/>
    </row>
    <row r="18" spans="1:11" x14ac:dyDescent="0.25">
      <c r="A18" s="20"/>
      <c r="B18" s="17"/>
      <c r="C18" s="21"/>
      <c r="D18" s="17"/>
      <c r="E18" s="17"/>
      <c r="F18" s="17"/>
      <c r="G18" s="22"/>
      <c r="H18" s="17"/>
      <c r="I18" s="22"/>
      <c r="J18" s="17"/>
      <c r="K18" s="17"/>
    </row>
    <row r="19" spans="1:11" x14ac:dyDescent="0.25">
      <c r="A19" s="20"/>
      <c r="B19" s="17"/>
      <c r="C19" s="21"/>
      <c r="D19" s="16"/>
      <c r="E19" s="16"/>
      <c r="F19" s="27"/>
      <c r="H19" s="27"/>
      <c r="J19" s="27"/>
      <c r="K19" s="27"/>
    </row>
    <row r="20" spans="1:11" x14ac:dyDescent="0.25">
      <c r="A20" s="20"/>
      <c r="B20" s="17"/>
      <c r="C20" s="21"/>
      <c r="D20" s="17"/>
      <c r="E20" s="21"/>
      <c r="F20" s="17"/>
      <c r="G20" s="22"/>
      <c r="H20" s="17"/>
      <c r="I20" s="22"/>
      <c r="J20" s="17"/>
      <c r="K20" s="17"/>
    </row>
    <row r="21" spans="1:11" x14ac:dyDescent="0.25">
      <c r="A21" s="20"/>
      <c r="B21" s="17"/>
      <c r="C21" s="26"/>
      <c r="D21" s="27"/>
      <c r="E21" s="6"/>
      <c r="F21" s="27"/>
      <c r="H21" s="27"/>
      <c r="J21" s="27"/>
      <c r="K21" s="27"/>
    </row>
    <row r="22" spans="1:11" x14ac:dyDescent="0.25">
      <c r="A22" s="20"/>
      <c r="B22" s="17"/>
      <c r="C22" s="21"/>
      <c r="D22" s="17"/>
      <c r="E22" s="21"/>
      <c r="F22" s="17"/>
      <c r="G22" s="22"/>
      <c r="H22" s="17"/>
      <c r="I22" s="22"/>
      <c r="J22" s="17"/>
      <c r="K22" s="17"/>
    </row>
    <row r="23" spans="1:11" x14ac:dyDescent="0.25">
      <c r="A23" s="20"/>
      <c r="B23" s="17"/>
      <c r="C23" s="21"/>
      <c r="D23" s="27"/>
      <c r="E23" s="6"/>
      <c r="F23" s="27"/>
      <c r="H23" s="27"/>
      <c r="J23" s="27"/>
      <c r="K23" s="27"/>
    </row>
    <row r="24" spans="1:11" x14ac:dyDescent="0.25">
      <c r="A24" s="20"/>
      <c r="B24" s="17"/>
      <c r="C24" s="21"/>
      <c r="D24" s="17"/>
      <c r="E24" s="21"/>
      <c r="F24" s="17"/>
      <c r="G24" s="22"/>
      <c r="H24" s="17"/>
      <c r="I24" s="22"/>
      <c r="J24" s="17"/>
      <c r="K24" s="17"/>
    </row>
    <row r="25" spans="1:11" x14ac:dyDescent="0.25">
      <c r="A25" s="20"/>
      <c r="B25" s="17"/>
      <c r="C25" s="21"/>
      <c r="D25" s="27"/>
      <c r="E25" s="6"/>
      <c r="F25" s="27"/>
      <c r="H25" s="27"/>
      <c r="J25" s="27"/>
      <c r="K25" s="27"/>
    </row>
    <row r="26" spans="1:11" x14ac:dyDescent="0.25">
      <c r="A26" s="20"/>
      <c r="B26" s="17"/>
      <c r="C26" s="26"/>
      <c r="D26" s="19"/>
      <c r="E26" s="25"/>
      <c r="F26" s="19"/>
      <c r="G26" s="23"/>
      <c r="H26" s="19"/>
      <c r="I26" s="23"/>
      <c r="J26" s="19"/>
      <c r="K26" s="19"/>
    </row>
    <row r="27" spans="1:11" x14ac:dyDescent="0.25">
      <c r="A27" s="20"/>
      <c r="B27" s="17"/>
      <c r="C27" s="25"/>
      <c r="D27" s="17"/>
      <c r="E27" s="21"/>
      <c r="F27" s="17"/>
      <c r="G27" s="22"/>
      <c r="H27" s="17"/>
      <c r="I27" s="22"/>
      <c r="J27" s="17"/>
      <c r="K27" s="17"/>
    </row>
    <row r="28" spans="1:11" ht="39" x14ac:dyDescent="0.7">
      <c r="A28" s="29" t="s">
        <v>169</v>
      </c>
      <c r="B28" s="17"/>
      <c r="C28" s="21"/>
      <c r="D28" s="19"/>
      <c r="E28" s="25"/>
      <c r="F28" s="19"/>
      <c r="G28" s="23"/>
      <c r="H28" s="19"/>
      <c r="I28" s="23"/>
      <c r="J28" s="19"/>
      <c r="K28" s="19"/>
    </row>
    <row r="29" spans="1:11" ht="17.25" x14ac:dyDescent="0.35">
      <c r="A29" s="249"/>
      <c r="B29" s="17"/>
      <c r="C29" s="21"/>
      <c r="D29" s="17"/>
      <c r="E29" s="21"/>
      <c r="F29" s="17"/>
      <c r="G29" s="20"/>
      <c r="H29" s="17"/>
      <c r="I29" s="22"/>
      <c r="J29" s="17"/>
      <c r="K29" s="17"/>
    </row>
    <row r="30" spans="1:11" x14ac:dyDescent="0.25">
      <c r="A30" s="20"/>
      <c r="B30" s="17"/>
      <c r="C30" s="24"/>
      <c r="D30" s="16"/>
      <c r="E30" s="24"/>
      <c r="F30" s="16"/>
      <c r="G30" s="15"/>
      <c r="H30" s="16"/>
      <c r="I30" s="26"/>
      <c r="J30" s="16"/>
      <c r="K30" s="16"/>
    </row>
    <row r="31" spans="1:11" x14ac:dyDescent="0.25">
      <c r="A31" s="20"/>
      <c r="B31" s="17"/>
      <c r="C31" s="21"/>
      <c r="D31" s="27"/>
      <c r="E31" s="6"/>
      <c r="F31" s="27"/>
      <c r="G31" s="28"/>
      <c r="H31" s="27"/>
      <c r="J31" s="27"/>
      <c r="K31" s="27"/>
    </row>
    <row r="32" spans="1:11" x14ac:dyDescent="0.25">
      <c r="A32" s="20"/>
      <c r="B32" s="17"/>
      <c r="C32" s="26"/>
      <c r="D32" s="19"/>
      <c r="E32" s="25"/>
      <c r="F32" s="19"/>
      <c r="G32" s="18"/>
      <c r="H32" s="19"/>
      <c r="I32" s="23"/>
      <c r="J32" s="19"/>
      <c r="K32" s="19"/>
    </row>
    <row r="33" spans="1:11" x14ac:dyDescent="0.25">
      <c r="A33" s="20"/>
      <c r="B33" s="17"/>
      <c r="C33" s="25"/>
      <c r="D33" s="17"/>
      <c r="E33" s="21"/>
      <c r="F33" s="17"/>
      <c r="G33" s="20"/>
      <c r="H33" s="17"/>
      <c r="I33" s="22"/>
      <c r="J33" s="17"/>
      <c r="K33" s="17"/>
    </row>
    <row r="34" spans="1:11" x14ac:dyDescent="0.25">
      <c r="A34" s="20"/>
      <c r="B34" s="17"/>
      <c r="C34" s="21"/>
      <c r="D34" s="17"/>
      <c r="E34" s="21"/>
      <c r="F34" s="17"/>
      <c r="G34" s="20"/>
      <c r="H34" s="17"/>
      <c r="I34" s="22"/>
      <c r="J34" s="17"/>
      <c r="K34" s="17"/>
    </row>
    <row r="35" spans="1:11" x14ac:dyDescent="0.25">
      <c r="A35" s="20"/>
      <c r="B35" s="17"/>
      <c r="D35" s="16"/>
      <c r="E35" s="24"/>
      <c r="F35" s="16"/>
      <c r="G35" s="15"/>
      <c r="H35" s="16"/>
      <c r="I35" s="26"/>
      <c r="J35" s="16"/>
      <c r="K35" s="16"/>
    </row>
    <row r="36" spans="1:11" x14ac:dyDescent="0.25">
      <c r="A36" s="20"/>
      <c r="B36" s="17"/>
      <c r="C36" s="21"/>
      <c r="D36" s="16"/>
      <c r="E36" s="24"/>
      <c r="F36" s="17"/>
      <c r="G36" s="20"/>
      <c r="H36" s="17"/>
      <c r="I36" s="20"/>
      <c r="J36" s="17"/>
      <c r="K36" s="17"/>
    </row>
    <row r="37" spans="1:11" x14ac:dyDescent="0.25">
      <c r="A37" s="20"/>
      <c r="B37" s="17"/>
      <c r="C37" s="21"/>
      <c r="D37" s="16"/>
      <c r="E37" s="24"/>
      <c r="F37" s="16"/>
      <c r="G37" s="15"/>
      <c r="H37" s="27"/>
      <c r="I37" s="28"/>
      <c r="J37" s="27"/>
      <c r="K37" s="27"/>
    </row>
    <row r="38" spans="1:11" x14ac:dyDescent="0.25">
      <c r="A38" s="20"/>
      <c r="B38" s="17"/>
      <c r="C38" s="6"/>
      <c r="D38" s="27"/>
      <c r="E38" s="6"/>
      <c r="F38" s="27"/>
      <c r="G38" s="28"/>
      <c r="H38" s="19"/>
      <c r="I38" s="17"/>
      <c r="J38" s="17"/>
      <c r="K38" s="17"/>
    </row>
    <row r="39" spans="1:11" x14ac:dyDescent="0.25">
      <c r="A39" s="20"/>
      <c r="B39" s="17"/>
      <c r="C39" s="17"/>
      <c r="D39" s="19"/>
      <c r="E39" s="17"/>
      <c r="F39" s="17"/>
      <c r="G39" s="20"/>
      <c r="H39" s="17"/>
      <c r="I39" s="26"/>
      <c r="J39" s="16"/>
      <c r="K39" s="16"/>
    </row>
    <row r="40" spans="1:11" x14ac:dyDescent="0.25">
      <c r="A40" s="20"/>
      <c r="B40" s="17"/>
      <c r="C40" s="17"/>
      <c r="D40" s="17"/>
      <c r="E40" s="16"/>
      <c r="F40" s="16"/>
      <c r="G40" s="15"/>
      <c r="H40" s="27"/>
      <c r="J40" s="27"/>
      <c r="K40" s="27"/>
    </row>
    <row r="41" spans="1:11" x14ac:dyDescent="0.25">
      <c r="A41" s="20"/>
      <c r="B41" s="17"/>
      <c r="C41" s="27"/>
      <c r="D41" s="16"/>
      <c r="F41" s="27"/>
      <c r="G41" s="28"/>
      <c r="H41" s="17"/>
      <c r="I41" s="22"/>
      <c r="J41" s="17"/>
      <c r="K41" s="17"/>
    </row>
    <row r="42" spans="1:11" x14ac:dyDescent="0.25">
      <c r="A42" s="20"/>
      <c r="B42" s="17"/>
      <c r="C42" s="17"/>
      <c r="D42" s="17"/>
      <c r="E42" s="21"/>
      <c r="F42" s="17"/>
      <c r="G42" s="20"/>
      <c r="H42" s="17"/>
      <c r="I42" s="22"/>
      <c r="J42" s="17"/>
      <c r="K42" s="17"/>
    </row>
    <row r="43" spans="1:11" x14ac:dyDescent="0.25">
      <c r="A43" s="15"/>
      <c r="B43" s="17"/>
      <c r="C43" s="19"/>
      <c r="D43" s="25"/>
      <c r="E43" s="27"/>
      <c r="F43" s="27"/>
      <c r="G43" s="20"/>
      <c r="H43" s="17"/>
      <c r="I43" s="22"/>
      <c r="J43" s="17"/>
      <c r="K43" s="17"/>
    </row>
    <row r="44" spans="1:11" x14ac:dyDescent="0.25">
      <c r="A44" s="20"/>
      <c r="B44" s="17"/>
      <c r="C44" s="17"/>
      <c r="D44" s="21"/>
      <c r="E44" s="17"/>
      <c r="F44" s="17"/>
      <c r="G44" s="15"/>
      <c r="H44" s="16"/>
      <c r="I44" s="26"/>
      <c r="J44" s="16"/>
      <c r="K44" s="16"/>
    </row>
    <row r="45" spans="1:11" x14ac:dyDescent="0.25">
      <c r="A45" s="20"/>
      <c r="B45" s="17"/>
      <c r="C45" s="16"/>
      <c r="D45" s="24"/>
      <c r="E45" s="16"/>
      <c r="F45" s="16"/>
      <c r="G45" s="15"/>
      <c r="H45" s="17"/>
      <c r="I45" s="17"/>
      <c r="J45" s="17"/>
      <c r="K45" s="17"/>
    </row>
    <row r="46" spans="1:11" x14ac:dyDescent="0.25">
      <c r="A46" s="18"/>
      <c r="B46" s="19"/>
      <c r="C46" s="19"/>
      <c r="D46" s="25"/>
      <c r="E46" s="19"/>
      <c r="F46" s="19"/>
      <c r="G46" s="18"/>
      <c r="H46" s="19"/>
      <c r="I46" s="23"/>
      <c r="J46" s="19"/>
      <c r="K46" s="19"/>
    </row>
    <row r="47" spans="1:11" x14ac:dyDescent="0.25">
      <c r="A47" s="17"/>
      <c r="B47" s="17"/>
      <c r="C47" s="17"/>
      <c r="D47" s="21"/>
      <c r="E47" s="17"/>
      <c r="F47" s="17"/>
      <c r="G47" s="22"/>
      <c r="H47" s="17"/>
      <c r="I47" s="22"/>
      <c r="J47" s="17"/>
      <c r="K47" s="17"/>
    </row>
    <row r="48" spans="1:11" x14ac:dyDescent="0.25">
      <c r="A48" s="250"/>
      <c r="B48" s="251"/>
      <c r="C48" s="251"/>
      <c r="D48" s="25"/>
      <c r="E48" s="19"/>
      <c r="F48" s="19"/>
      <c r="G48" s="251"/>
      <c r="H48" s="251"/>
      <c r="I48" s="251"/>
      <c r="J48" s="251"/>
      <c r="K48" s="251"/>
    </row>
    <row r="51" spans="8:8" x14ac:dyDescent="0.25">
      <c r="H51" s="150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55FE2-6DD8-4ED1-A5BF-0DFCBC969D16}">
  <sheetPr codeName="Hoja4">
    <pageSetUpPr fitToPage="1"/>
  </sheetPr>
  <dimension ref="A1:AS68"/>
  <sheetViews>
    <sheetView showGridLines="0" zoomScale="70" zoomScaleNormal="70" zoomScalePageLayoutView="60" workbookViewId="0"/>
  </sheetViews>
  <sheetFormatPr baseColWidth="10" defaultColWidth="11.42578125" defaultRowHeight="15" customHeight="1" x14ac:dyDescent="0.2"/>
  <cols>
    <col min="1" max="1" width="3.7109375" style="150" customWidth="1"/>
    <col min="2" max="8" width="11.5703125" style="150" customWidth="1"/>
    <col min="9" max="9" width="3.7109375" style="150" customWidth="1"/>
    <col min="10" max="16" width="11.5703125" style="150" customWidth="1"/>
    <col min="17" max="17" width="3.7109375" style="150" customWidth="1"/>
    <col min="18" max="24" width="11.5703125" style="150" customWidth="1"/>
    <col min="25" max="25" width="11.42578125" style="254"/>
    <col min="26" max="45" width="12.85546875" style="254" customWidth="1"/>
    <col min="46" max="63" width="12.85546875" style="150" customWidth="1"/>
    <col min="64" max="16384" width="11.42578125" style="150"/>
  </cols>
  <sheetData>
    <row r="1" spans="1:42" ht="26.25" x14ac:dyDescent="0.25">
      <c r="B1" s="252" t="s">
        <v>196</v>
      </c>
      <c r="C1" s="253"/>
      <c r="D1" s="253"/>
      <c r="E1" s="253"/>
      <c r="F1" s="253"/>
      <c r="G1" s="253"/>
      <c r="H1" s="253"/>
      <c r="J1" s="31"/>
      <c r="K1" s="31"/>
      <c r="L1" s="31"/>
      <c r="M1" s="31"/>
      <c r="N1" s="31"/>
      <c r="O1" s="31"/>
      <c r="P1" s="31"/>
      <c r="Q1" s="31"/>
      <c r="R1" s="31"/>
      <c r="S1" s="31"/>
      <c r="T1" s="253"/>
      <c r="U1" s="253"/>
      <c r="V1" s="253"/>
      <c r="W1" s="253"/>
      <c r="X1" s="253"/>
      <c r="Z1" s="254" t="s">
        <v>197</v>
      </c>
      <c r="AB1" s="38"/>
      <c r="AC1" s="255"/>
      <c r="AD1" s="38"/>
      <c r="AE1" s="38"/>
      <c r="AF1" s="255"/>
      <c r="AG1" s="38"/>
      <c r="AH1" s="38"/>
      <c r="AI1" s="255"/>
      <c r="AJ1" s="38"/>
      <c r="AK1" s="38"/>
      <c r="AL1" s="38"/>
      <c r="AM1" s="38"/>
      <c r="AN1" s="38"/>
      <c r="AO1" s="38"/>
    </row>
    <row r="2" spans="1:42" ht="15" customHeight="1" x14ac:dyDescent="0.3">
      <c r="A2" s="256"/>
      <c r="B2" s="253"/>
      <c r="C2" s="253"/>
      <c r="D2" s="253"/>
      <c r="E2" s="253"/>
      <c r="F2" s="253"/>
      <c r="G2" s="253"/>
      <c r="H2" s="253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3"/>
      <c r="U2" s="253"/>
      <c r="V2" s="253"/>
      <c r="W2" s="253"/>
      <c r="X2" s="253"/>
      <c r="Z2" s="254" t="s">
        <v>198</v>
      </c>
    </row>
    <row r="3" spans="1:42" ht="15" customHeight="1" x14ac:dyDescent="0.2">
      <c r="A3" s="253"/>
      <c r="B3" s="253"/>
      <c r="C3" s="253"/>
      <c r="D3" s="253"/>
      <c r="E3" s="253"/>
      <c r="F3" s="253"/>
      <c r="G3" s="253"/>
      <c r="H3" s="253"/>
      <c r="I3" s="253"/>
      <c r="J3" s="253"/>
      <c r="K3" s="253"/>
      <c r="L3" s="253"/>
      <c r="M3" s="253"/>
      <c r="N3" s="253"/>
      <c r="O3" s="253"/>
      <c r="P3" s="253"/>
      <c r="Q3" s="253"/>
      <c r="R3" s="253"/>
      <c r="S3" s="253"/>
      <c r="T3" s="253"/>
      <c r="U3" s="253"/>
      <c r="V3" s="253"/>
      <c r="W3" s="253"/>
      <c r="X3" s="253"/>
      <c r="Z3" s="254" t="s">
        <v>199</v>
      </c>
    </row>
    <row r="4" spans="1:42" ht="15" customHeight="1" x14ac:dyDescent="0.2">
      <c r="A4" s="253"/>
      <c r="B4" s="253"/>
      <c r="C4" s="253"/>
      <c r="D4" s="253"/>
      <c r="E4" s="253"/>
      <c r="F4" s="253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  <c r="X4" s="253"/>
    </row>
    <row r="5" spans="1:42" ht="15" customHeight="1" x14ac:dyDescent="0.2">
      <c r="A5" s="253"/>
      <c r="B5" s="253"/>
      <c r="C5" s="253"/>
      <c r="D5" s="253"/>
      <c r="E5" s="253"/>
      <c r="F5" s="253"/>
      <c r="G5" s="253"/>
      <c r="H5" s="253"/>
      <c r="I5" s="253"/>
      <c r="J5" s="253"/>
      <c r="K5" s="253"/>
      <c r="L5" s="253"/>
      <c r="M5" s="253"/>
      <c r="N5" s="253"/>
      <c r="O5" s="253"/>
      <c r="P5" s="253"/>
      <c r="Q5" s="253"/>
      <c r="R5" s="253"/>
      <c r="S5" s="253"/>
      <c r="T5" s="253"/>
      <c r="U5" s="253"/>
      <c r="V5" s="253"/>
      <c r="W5" s="253"/>
      <c r="X5" s="253"/>
    </row>
    <row r="6" spans="1:42" ht="15" customHeight="1" x14ac:dyDescent="0.25">
      <c r="A6" s="253"/>
      <c r="B6" s="253"/>
      <c r="C6" s="253"/>
      <c r="D6" s="253"/>
      <c r="E6" s="253"/>
      <c r="F6" s="253"/>
      <c r="G6" s="253"/>
      <c r="H6" s="253"/>
      <c r="I6" s="253"/>
      <c r="J6" s="253"/>
      <c r="K6" s="253"/>
      <c r="L6" s="253"/>
      <c r="M6" s="253"/>
      <c r="N6" s="253"/>
      <c r="O6" s="253"/>
      <c r="P6" s="253"/>
      <c r="Q6" s="253"/>
      <c r="R6" s="253"/>
      <c r="S6" s="253"/>
      <c r="T6" s="253"/>
      <c r="U6" s="253"/>
      <c r="V6" s="253"/>
      <c r="W6" s="253"/>
      <c r="X6" s="257" t="s">
        <v>172</v>
      </c>
      <c r="Z6" s="258" t="s">
        <v>200</v>
      </c>
      <c r="AA6" s="258"/>
      <c r="AF6" s="258" t="s">
        <v>201</v>
      </c>
      <c r="AG6" s="258"/>
      <c r="AL6" s="258" t="s">
        <v>202</v>
      </c>
      <c r="AM6" s="258"/>
    </row>
    <row r="7" spans="1:42" ht="15" customHeight="1" x14ac:dyDescent="0.25">
      <c r="A7" s="253"/>
      <c r="B7" s="253"/>
      <c r="C7" s="253"/>
      <c r="D7" s="253"/>
      <c r="E7" s="253"/>
      <c r="F7" s="253"/>
      <c r="G7" s="253"/>
      <c r="H7" s="253"/>
      <c r="I7" s="253"/>
      <c r="J7" s="253"/>
      <c r="K7" s="253"/>
      <c r="L7" s="253"/>
      <c r="M7" s="253"/>
      <c r="N7" s="253"/>
      <c r="O7" s="253"/>
      <c r="P7" s="253"/>
      <c r="Q7" s="253"/>
      <c r="R7" s="253"/>
      <c r="S7" s="253"/>
      <c r="T7" s="253"/>
      <c r="U7" s="253"/>
      <c r="V7" s="253"/>
      <c r="W7" s="253"/>
      <c r="X7" s="253"/>
      <c r="AA7" s="259">
        <v>2019</v>
      </c>
      <c r="AB7" s="259">
        <v>2020</v>
      </c>
      <c r="AC7" s="259">
        <v>2021</v>
      </c>
      <c r="AD7" s="259">
        <v>2022</v>
      </c>
      <c r="AG7" s="259">
        <v>2019</v>
      </c>
      <c r="AH7" s="259">
        <v>2020</v>
      </c>
      <c r="AI7" s="259">
        <v>2021</v>
      </c>
      <c r="AJ7" s="259">
        <v>2022</v>
      </c>
      <c r="AM7" s="259">
        <v>2019</v>
      </c>
      <c r="AN7" s="259">
        <v>2020</v>
      </c>
      <c r="AO7" s="259">
        <v>2021</v>
      </c>
      <c r="AP7" s="259">
        <v>2022</v>
      </c>
    </row>
    <row r="8" spans="1:42" ht="15" customHeight="1" x14ac:dyDescent="0.2">
      <c r="A8" s="253"/>
      <c r="B8" s="253"/>
      <c r="C8" s="253"/>
      <c r="D8" s="253"/>
      <c r="E8" s="253"/>
      <c r="F8" s="253"/>
      <c r="G8" s="253"/>
      <c r="H8" s="253"/>
      <c r="I8" s="253"/>
      <c r="J8" s="253"/>
      <c r="K8" s="253"/>
      <c r="L8" s="253"/>
      <c r="M8" s="253"/>
      <c r="N8" s="253"/>
      <c r="O8" s="253"/>
      <c r="P8" s="253"/>
      <c r="Q8" s="253"/>
      <c r="R8" s="253"/>
      <c r="S8" s="253"/>
      <c r="T8" s="253"/>
      <c r="U8" s="253"/>
      <c r="V8" s="253"/>
      <c r="W8" s="253"/>
      <c r="X8" s="253"/>
      <c r="Z8" s="254" t="s">
        <v>203</v>
      </c>
      <c r="AA8" s="260">
        <v>46820440</v>
      </c>
      <c r="AB8" s="260">
        <v>45800165</v>
      </c>
      <c r="AC8" s="260">
        <v>42493337</v>
      </c>
      <c r="AD8" s="260">
        <v>46756593</v>
      </c>
      <c r="AF8" s="254" t="s">
        <v>203</v>
      </c>
      <c r="AG8" s="260">
        <v>15006507</v>
      </c>
      <c r="AH8" s="260">
        <v>16073289</v>
      </c>
      <c r="AI8" s="260">
        <v>13213428</v>
      </c>
      <c r="AJ8" s="260">
        <v>15176514</v>
      </c>
      <c r="AL8" s="254" t="s">
        <v>203</v>
      </c>
      <c r="AM8" s="260">
        <v>9115628</v>
      </c>
      <c r="AN8" s="260">
        <v>7108259</v>
      </c>
      <c r="AO8" s="260">
        <v>6476535</v>
      </c>
      <c r="AP8" s="260">
        <v>8185760</v>
      </c>
    </row>
    <row r="9" spans="1:42" ht="15" customHeight="1" x14ac:dyDescent="0.2">
      <c r="A9" s="253"/>
      <c r="B9" s="253"/>
      <c r="C9" s="253"/>
      <c r="D9" s="253"/>
      <c r="E9" s="253"/>
      <c r="F9" s="253"/>
      <c r="G9" s="253"/>
      <c r="H9" s="253"/>
      <c r="I9" s="253"/>
      <c r="J9" s="253"/>
      <c r="K9" s="253"/>
      <c r="L9" s="253"/>
      <c r="M9" s="253"/>
      <c r="N9" s="253"/>
      <c r="O9" s="253"/>
      <c r="P9" s="253"/>
      <c r="Q9" s="253"/>
      <c r="R9" s="253"/>
      <c r="S9" s="253"/>
      <c r="T9" s="253"/>
      <c r="U9" s="253"/>
      <c r="V9" s="253"/>
      <c r="W9" s="253"/>
      <c r="X9" s="253"/>
      <c r="Z9" s="254" t="s">
        <v>204</v>
      </c>
      <c r="AA9" s="260">
        <v>44583561</v>
      </c>
      <c r="AB9" s="260">
        <v>43109659</v>
      </c>
      <c r="AC9" s="260">
        <v>40489010</v>
      </c>
      <c r="AD9" s="260">
        <v>43967035</v>
      </c>
      <c r="AF9" s="254" t="s">
        <v>204</v>
      </c>
      <c r="AG9" s="260">
        <v>14348549</v>
      </c>
      <c r="AH9" s="260">
        <v>14002412</v>
      </c>
      <c r="AI9" s="260">
        <v>12145827</v>
      </c>
      <c r="AJ9" s="260">
        <v>13961403</v>
      </c>
      <c r="AL9" s="254" t="s">
        <v>204</v>
      </c>
      <c r="AM9" s="260">
        <v>7843248</v>
      </c>
      <c r="AN9" s="260">
        <v>6425079</v>
      </c>
      <c r="AO9" s="260">
        <v>6094779</v>
      </c>
      <c r="AP9" s="260">
        <v>7406116</v>
      </c>
    </row>
    <row r="10" spans="1:42" ht="15" customHeight="1" x14ac:dyDescent="0.2">
      <c r="A10" s="253"/>
      <c r="B10" s="253"/>
      <c r="C10" s="253"/>
      <c r="D10" s="253"/>
      <c r="E10" s="253"/>
      <c r="F10" s="253"/>
      <c r="G10" s="253"/>
      <c r="H10" s="253"/>
      <c r="I10" s="253"/>
      <c r="J10" s="253"/>
      <c r="K10" s="253"/>
      <c r="L10" s="253"/>
      <c r="M10" s="253"/>
      <c r="N10" s="253"/>
      <c r="O10" s="253"/>
      <c r="P10" s="253"/>
      <c r="Q10" s="253"/>
      <c r="R10" s="253"/>
      <c r="S10" s="253"/>
      <c r="T10" s="253"/>
      <c r="U10" s="253"/>
      <c r="V10" s="253"/>
      <c r="W10" s="253"/>
      <c r="X10" s="253"/>
      <c r="Z10" s="254" t="s">
        <v>205</v>
      </c>
      <c r="AA10" s="260">
        <v>48353601</v>
      </c>
      <c r="AB10" s="260">
        <v>44303648</v>
      </c>
      <c r="AC10" s="260">
        <v>46455313</v>
      </c>
      <c r="AD10" s="260">
        <v>45981761</v>
      </c>
      <c r="AF10" s="254" t="s">
        <v>205</v>
      </c>
      <c r="AG10" s="260">
        <v>15951378</v>
      </c>
      <c r="AH10" s="260">
        <v>14965286</v>
      </c>
      <c r="AI10" s="260">
        <v>14413642</v>
      </c>
      <c r="AJ10" s="260">
        <v>15107748</v>
      </c>
      <c r="AL10" s="254" t="s">
        <v>205</v>
      </c>
      <c r="AM10" s="260">
        <v>7398685</v>
      </c>
      <c r="AN10" s="260">
        <v>6499455</v>
      </c>
      <c r="AO10" s="260">
        <v>7109023</v>
      </c>
      <c r="AP10" s="260">
        <v>6819146</v>
      </c>
    </row>
    <row r="11" spans="1:42" ht="15" customHeight="1" x14ac:dyDescent="0.2">
      <c r="A11" s="253"/>
      <c r="B11" s="253"/>
      <c r="C11" s="253"/>
      <c r="D11" s="253"/>
      <c r="E11" s="253"/>
      <c r="F11" s="253"/>
      <c r="G11" s="253"/>
      <c r="H11" s="253"/>
      <c r="I11" s="253"/>
      <c r="J11" s="253"/>
      <c r="K11" s="253"/>
      <c r="L11" s="253"/>
      <c r="M11" s="253"/>
      <c r="N11" s="253"/>
      <c r="O11" s="253"/>
      <c r="P11" s="253"/>
      <c r="Q11" s="253"/>
      <c r="R11" s="253"/>
      <c r="S11" s="253"/>
      <c r="T11" s="253"/>
      <c r="U11" s="253"/>
      <c r="V11" s="253"/>
      <c r="W11" s="253"/>
      <c r="X11" s="253"/>
      <c r="Z11" s="254" t="s">
        <v>206</v>
      </c>
      <c r="AA11" s="260">
        <v>46400443</v>
      </c>
      <c r="AB11" s="260">
        <v>41795682</v>
      </c>
      <c r="AC11" s="260">
        <v>45471169</v>
      </c>
      <c r="AD11" s="260">
        <v>48522626</v>
      </c>
      <c r="AF11" s="254" t="s">
        <v>206</v>
      </c>
      <c r="AG11" s="260">
        <v>14553222</v>
      </c>
      <c r="AH11" s="260">
        <v>15115366</v>
      </c>
      <c r="AI11" s="260">
        <v>13408185</v>
      </c>
      <c r="AJ11" s="260">
        <v>15751949</v>
      </c>
      <c r="AL11" s="254" t="s">
        <v>206</v>
      </c>
      <c r="AM11" s="260">
        <v>6775183</v>
      </c>
      <c r="AN11" s="260">
        <v>6003312</v>
      </c>
      <c r="AO11" s="260">
        <v>7240918</v>
      </c>
      <c r="AP11" s="260">
        <v>7881967</v>
      </c>
    </row>
    <row r="12" spans="1:42" ht="15" customHeight="1" x14ac:dyDescent="0.2">
      <c r="A12" s="253"/>
      <c r="B12" s="253"/>
      <c r="C12" s="253"/>
      <c r="D12" s="253"/>
      <c r="E12" s="253"/>
      <c r="F12" s="253"/>
      <c r="G12" s="253"/>
      <c r="H12" s="253"/>
      <c r="I12" s="253"/>
      <c r="J12" s="253"/>
      <c r="K12" s="253"/>
      <c r="L12" s="253"/>
      <c r="M12" s="253"/>
      <c r="N12" s="253"/>
      <c r="O12" s="253"/>
      <c r="P12" s="253"/>
      <c r="Q12" s="253"/>
      <c r="R12" s="253"/>
      <c r="S12" s="253"/>
      <c r="T12" s="253"/>
      <c r="U12" s="253"/>
      <c r="V12" s="253"/>
      <c r="W12" s="253"/>
      <c r="X12" s="253"/>
      <c r="Z12" s="254" t="s">
        <v>207</v>
      </c>
      <c r="AA12" s="260">
        <v>51071331</v>
      </c>
      <c r="AB12" s="260">
        <v>38167109</v>
      </c>
      <c r="AC12" s="260">
        <v>45495539</v>
      </c>
      <c r="AD12" s="260">
        <v>51334993</v>
      </c>
      <c r="AF12" s="254" t="s">
        <v>207</v>
      </c>
      <c r="AG12" s="260">
        <v>17078651</v>
      </c>
      <c r="AH12" s="260">
        <v>13043138</v>
      </c>
      <c r="AI12" s="260">
        <v>14380272</v>
      </c>
      <c r="AJ12" s="260">
        <v>16007624</v>
      </c>
      <c r="AL12" s="254" t="s">
        <v>207</v>
      </c>
      <c r="AM12" s="260">
        <v>7434110</v>
      </c>
      <c r="AN12" s="260">
        <v>4900444</v>
      </c>
      <c r="AO12" s="260">
        <v>6778350</v>
      </c>
      <c r="AP12" s="260">
        <v>8087600</v>
      </c>
    </row>
    <row r="13" spans="1:42" ht="15" customHeight="1" x14ac:dyDescent="0.2">
      <c r="A13" s="253"/>
      <c r="B13" s="253"/>
      <c r="C13" s="253"/>
      <c r="D13" s="253"/>
      <c r="E13" s="253"/>
      <c r="F13" s="253"/>
      <c r="G13" s="253"/>
      <c r="H13" s="253"/>
      <c r="I13" s="253"/>
      <c r="J13" s="253"/>
      <c r="K13" s="253"/>
      <c r="L13" s="253"/>
      <c r="M13" s="253"/>
      <c r="N13" s="253"/>
      <c r="O13" s="253"/>
      <c r="P13" s="253"/>
      <c r="Q13" s="253"/>
      <c r="R13" s="253"/>
      <c r="S13" s="253"/>
      <c r="T13" s="253"/>
      <c r="U13" s="253"/>
      <c r="V13" s="253"/>
      <c r="W13" s="253"/>
      <c r="X13" s="253"/>
      <c r="Z13" s="254" t="s">
        <v>208</v>
      </c>
      <c r="AA13" s="260">
        <v>47139627</v>
      </c>
      <c r="AB13" s="260">
        <v>40233166</v>
      </c>
      <c r="AC13" s="260">
        <v>44903502</v>
      </c>
      <c r="AD13" s="260">
        <v>48228965</v>
      </c>
      <c r="AF13" s="254" t="s">
        <v>208</v>
      </c>
      <c r="AG13" s="260">
        <v>16093379</v>
      </c>
      <c r="AH13" s="260">
        <v>13043509</v>
      </c>
      <c r="AI13" s="260">
        <v>13541010</v>
      </c>
      <c r="AJ13" s="260">
        <v>15221080</v>
      </c>
      <c r="AL13" s="254" t="s">
        <v>208</v>
      </c>
      <c r="AM13" s="260">
        <v>6893378</v>
      </c>
      <c r="AN13" s="260">
        <v>5893666</v>
      </c>
      <c r="AO13" s="260">
        <v>6990004</v>
      </c>
      <c r="AP13" s="260">
        <v>7884812</v>
      </c>
    </row>
    <row r="14" spans="1:42" ht="15" customHeight="1" x14ac:dyDescent="0.2">
      <c r="A14" s="253"/>
      <c r="B14" s="253"/>
      <c r="C14" s="253"/>
      <c r="D14" s="253"/>
      <c r="E14" s="253"/>
      <c r="F14" s="253"/>
      <c r="G14" s="253"/>
      <c r="H14" s="253"/>
      <c r="I14" s="253"/>
      <c r="J14" s="253"/>
      <c r="K14" s="253"/>
      <c r="L14" s="253"/>
      <c r="M14" s="253"/>
      <c r="N14" s="253"/>
      <c r="O14" s="253"/>
      <c r="P14" s="253"/>
      <c r="Q14" s="253"/>
      <c r="R14" s="253"/>
      <c r="S14" s="253"/>
      <c r="T14" s="253"/>
      <c r="U14" s="253"/>
      <c r="V14" s="253"/>
      <c r="W14" s="253"/>
      <c r="X14" s="253"/>
      <c r="Z14" s="254" t="s">
        <v>209</v>
      </c>
      <c r="AA14" s="260">
        <v>48818378</v>
      </c>
      <c r="AB14" s="260">
        <v>42217915</v>
      </c>
      <c r="AC14" s="260">
        <v>46051657</v>
      </c>
      <c r="AD14" s="260">
        <v>48153701</v>
      </c>
      <c r="AF14" s="254" t="s">
        <v>209</v>
      </c>
      <c r="AG14" s="260">
        <v>16173719</v>
      </c>
      <c r="AH14" s="260">
        <v>13620638</v>
      </c>
      <c r="AI14" s="260">
        <v>14490452</v>
      </c>
      <c r="AJ14" s="260">
        <v>16239218</v>
      </c>
      <c r="AL14" s="254" t="s">
        <v>209</v>
      </c>
      <c r="AM14" s="260">
        <v>7261076</v>
      </c>
      <c r="AN14" s="260">
        <v>5583770</v>
      </c>
      <c r="AO14" s="260">
        <v>6913445</v>
      </c>
      <c r="AP14" s="260">
        <v>7117785</v>
      </c>
    </row>
    <row r="15" spans="1:42" ht="15" customHeight="1" x14ac:dyDescent="0.2">
      <c r="A15" s="253"/>
      <c r="B15" s="253"/>
      <c r="C15" s="253"/>
      <c r="D15" s="253"/>
      <c r="E15" s="253"/>
      <c r="F15" s="253"/>
      <c r="G15" s="253"/>
      <c r="H15" s="253"/>
      <c r="I15" s="253"/>
      <c r="J15" s="253"/>
      <c r="K15" s="253"/>
      <c r="L15" s="253"/>
      <c r="M15" s="253"/>
      <c r="N15" s="253"/>
      <c r="O15" s="253"/>
      <c r="P15" s="253"/>
      <c r="Q15" s="253"/>
      <c r="R15" s="253"/>
      <c r="S15" s="253"/>
      <c r="T15" s="253"/>
      <c r="U15" s="253"/>
      <c r="V15" s="253"/>
      <c r="W15" s="253"/>
      <c r="X15" s="253"/>
      <c r="Z15" s="254" t="s">
        <v>210</v>
      </c>
      <c r="AA15" s="260">
        <v>48198107</v>
      </c>
      <c r="AB15" s="260">
        <v>42978437</v>
      </c>
      <c r="AC15" s="260">
        <v>48800280</v>
      </c>
      <c r="AD15" s="260"/>
      <c r="AF15" s="254" t="s">
        <v>210</v>
      </c>
      <c r="AG15" s="260">
        <v>17632595</v>
      </c>
      <c r="AH15" s="260">
        <v>14001773</v>
      </c>
      <c r="AI15" s="260">
        <v>16512152</v>
      </c>
      <c r="AJ15" s="260"/>
      <c r="AL15" s="254" t="s">
        <v>210</v>
      </c>
      <c r="AM15" s="260">
        <v>7612537</v>
      </c>
      <c r="AN15" s="260">
        <v>6338903</v>
      </c>
      <c r="AO15" s="260">
        <v>8077202</v>
      </c>
      <c r="AP15" s="260"/>
    </row>
    <row r="16" spans="1:42" ht="15" customHeight="1" x14ac:dyDescent="0.2">
      <c r="A16" s="253"/>
      <c r="B16" s="253"/>
      <c r="C16" s="253"/>
      <c r="D16" s="253"/>
      <c r="E16" s="253"/>
      <c r="F16" s="253"/>
      <c r="G16" s="253"/>
      <c r="H16" s="253"/>
      <c r="I16" s="253"/>
      <c r="J16" s="253"/>
      <c r="K16" s="253"/>
      <c r="L16" s="253"/>
      <c r="M16" s="253"/>
      <c r="N16" s="253"/>
      <c r="O16" s="253"/>
      <c r="P16" s="253"/>
      <c r="Q16" s="253"/>
      <c r="R16" s="253"/>
      <c r="S16" s="253"/>
      <c r="T16" s="253"/>
      <c r="U16" s="253"/>
      <c r="V16" s="253"/>
      <c r="W16" s="253"/>
      <c r="X16" s="253"/>
      <c r="Z16" s="254" t="s">
        <v>211</v>
      </c>
      <c r="AA16" s="260">
        <v>46635887</v>
      </c>
      <c r="AB16" s="260">
        <v>43349327</v>
      </c>
      <c r="AC16" s="260">
        <v>45052533</v>
      </c>
      <c r="AD16" s="260"/>
      <c r="AF16" s="254" t="s">
        <v>211</v>
      </c>
      <c r="AG16" s="260">
        <v>15419568</v>
      </c>
      <c r="AH16" s="260">
        <v>13231512</v>
      </c>
      <c r="AI16" s="260">
        <v>14197332</v>
      </c>
      <c r="AJ16" s="260"/>
      <c r="AL16" s="254" t="s">
        <v>211</v>
      </c>
      <c r="AM16" s="260">
        <v>8176343</v>
      </c>
      <c r="AN16" s="260">
        <v>7349376</v>
      </c>
      <c r="AO16" s="260">
        <v>7429205</v>
      </c>
      <c r="AP16" s="260"/>
    </row>
    <row r="17" spans="1:42" ht="15" customHeight="1" x14ac:dyDescent="0.2">
      <c r="A17" s="253"/>
      <c r="B17" s="253"/>
      <c r="C17" s="253"/>
      <c r="D17" s="253"/>
      <c r="E17" s="253"/>
      <c r="F17" s="253"/>
      <c r="G17" s="253"/>
      <c r="H17" s="253"/>
      <c r="I17" s="253"/>
      <c r="J17" s="253"/>
      <c r="K17" s="253"/>
      <c r="L17" s="253"/>
      <c r="M17" s="253"/>
      <c r="N17" s="253"/>
      <c r="O17" s="253"/>
      <c r="P17" s="253"/>
      <c r="Q17" s="253"/>
      <c r="R17" s="253"/>
      <c r="S17" s="253"/>
      <c r="T17" s="253"/>
      <c r="U17" s="253"/>
      <c r="V17" s="253"/>
      <c r="W17" s="253"/>
      <c r="X17" s="253"/>
      <c r="Z17" s="254" t="s">
        <v>212</v>
      </c>
      <c r="AA17" s="260">
        <v>48624088</v>
      </c>
      <c r="AB17" s="260">
        <v>45985008</v>
      </c>
      <c r="AC17" s="260">
        <v>46987477</v>
      </c>
      <c r="AD17" s="260"/>
      <c r="AF17" s="254" t="s">
        <v>212</v>
      </c>
      <c r="AG17" s="260">
        <v>15747355</v>
      </c>
      <c r="AH17" s="260">
        <v>13918205</v>
      </c>
      <c r="AI17" s="260">
        <v>15124052</v>
      </c>
      <c r="AJ17" s="260"/>
      <c r="AL17" s="254" t="s">
        <v>212</v>
      </c>
      <c r="AM17" s="260">
        <v>8099276</v>
      </c>
      <c r="AN17" s="260">
        <v>7703032</v>
      </c>
      <c r="AO17" s="260">
        <v>7715340</v>
      </c>
      <c r="AP17" s="260"/>
    </row>
    <row r="18" spans="1:42" ht="15" customHeight="1" x14ac:dyDescent="0.2">
      <c r="A18" s="253"/>
      <c r="B18" s="253"/>
      <c r="C18" s="253"/>
      <c r="D18" s="253"/>
      <c r="E18" s="253"/>
      <c r="F18" s="253"/>
      <c r="G18" s="253"/>
      <c r="H18" s="253"/>
      <c r="I18" s="253"/>
      <c r="J18" s="253"/>
      <c r="K18" s="253"/>
      <c r="L18" s="253"/>
      <c r="M18" s="253"/>
      <c r="N18" s="253"/>
      <c r="O18" s="253"/>
      <c r="P18" s="253"/>
      <c r="Q18" s="253"/>
      <c r="R18" s="253"/>
      <c r="S18" s="253"/>
      <c r="T18" s="253"/>
      <c r="U18" s="253"/>
      <c r="V18" s="253"/>
      <c r="W18" s="253"/>
      <c r="X18" s="253"/>
      <c r="Z18" s="254" t="s">
        <v>213</v>
      </c>
      <c r="AA18" s="260">
        <v>43594127</v>
      </c>
      <c r="AB18" s="260">
        <v>43641437</v>
      </c>
      <c r="AC18" s="260">
        <v>45669918</v>
      </c>
      <c r="AD18" s="260"/>
      <c r="AF18" s="254" t="s">
        <v>213</v>
      </c>
      <c r="AG18" s="260">
        <v>13891905</v>
      </c>
      <c r="AH18" s="260">
        <v>12143165</v>
      </c>
      <c r="AI18" s="260">
        <v>14606259</v>
      </c>
      <c r="AJ18" s="260"/>
      <c r="AL18" s="254" t="s">
        <v>213</v>
      </c>
      <c r="AM18" s="260">
        <v>7088673</v>
      </c>
      <c r="AN18" s="260">
        <v>7146925</v>
      </c>
      <c r="AO18" s="260">
        <v>6799164</v>
      </c>
      <c r="AP18" s="260"/>
    </row>
    <row r="19" spans="1:42" ht="15" customHeight="1" x14ac:dyDescent="0.2">
      <c r="A19" s="253"/>
      <c r="B19" s="253"/>
      <c r="C19" s="253"/>
      <c r="D19" s="253"/>
      <c r="E19" s="253"/>
      <c r="F19" s="253"/>
      <c r="G19" s="253"/>
      <c r="H19" s="253"/>
      <c r="I19" s="253"/>
      <c r="J19" s="253"/>
      <c r="K19" s="253"/>
      <c r="L19" s="253"/>
      <c r="M19" s="253"/>
      <c r="N19" s="253"/>
      <c r="O19" s="253"/>
      <c r="P19" s="253"/>
      <c r="Q19" s="253"/>
      <c r="R19" s="253"/>
      <c r="S19" s="253"/>
      <c r="T19" s="253"/>
      <c r="U19" s="253"/>
      <c r="V19" s="253"/>
      <c r="W19" s="253"/>
      <c r="X19" s="253"/>
      <c r="Z19" s="254" t="s">
        <v>214</v>
      </c>
      <c r="AA19" s="260">
        <v>43965686</v>
      </c>
      <c r="AB19" s="260">
        <v>43897248</v>
      </c>
      <c r="AC19" s="260">
        <v>46519669</v>
      </c>
      <c r="AD19" s="260"/>
      <c r="AF19" s="254" t="s">
        <v>214</v>
      </c>
      <c r="AG19" s="260">
        <v>15094063</v>
      </c>
      <c r="AH19" s="260">
        <v>13745088</v>
      </c>
      <c r="AI19" s="260">
        <v>14827296</v>
      </c>
      <c r="AJ19" s="260"/>
      <c r="AL19" s="254" t="s">
        <v>214</v>
      </c>
      <c r="AM19" s="260">
        <v>6896804</v>
      </c>
      <c r="AN19" s="260">
        <v>6165562</v>
      </c>
      <c r="AO19" s="260">
        <v>7356730</v>
      </c>
      <c r="AP19" s="260"/>
    </row>
    <row r="20" spans="1:42" ht="15" customHeight="1" x14ac:dyDescent="0.2">
      <c r="A20" s="253"/>
      <c r="B20" s="253"/>
      <c r="C20" s="253"/>
      <c r="D20" s="253"/>
      <c r="E20" s="253"/>
      <c r="F20" s="253"/>
      <c r="G20" s="253"/>
      <c r="H20" s="253"/>
      <c r="I20" s="253"/>
      <c r="J20" s="253"/>
      <c r="K20" s="253"/>
      <c r="L20" s="253"/>
      <c r="M20" s="253"/>
      <c r="N20" s="253"/>
      <c r="O20" s="253"/>
      <c r="P20" s="253"/>
      <c r="Q20" s="253"/>
      <c r="R20" s="253"/>
      <c r="S20" s="253"/>
      <c r="T20" s="253"/>
      <c r="U20" s="253"/>
      <c r="V20" s="253"/>
      <c r="W20" s="253"/>
      <c r="X20" s="253"/>
      <c r="AB20" s="260"/>
      <c r="AC20" s="260"/>
      <c r="AD20" s="260"/>
      <c r="AH20" s="260"/>
      <c r="AI20" s="260"/>
      <c r="AJ20" s="260"/>
      <c r="AN20" s="260"/>
      <c r="AO20" s="260"/>
      <c r="AP20" s="260"/>
    </row>
    <row r="21" spans="1:42" ht="15" customHeight="1" x14ac:dyDescent="0.2">
      <c r="A21" s="253"/>
      <c r="B21" s="253"/>
      <c r="C21" s="253"/>
      <c r="D21" s="253"/>
      <c r="E21" s="253"/>
      <c r="F21" s="253"/>
      <c r="G21" s="253"/>
      <c r="H21" s="253"/>
      <c r="I21" s="253"/>
      <c r="J21" s="253"/>
      <c r="K21" s="253"/>
      <c r="L21" s="253"/>
      <c r="M21" s="253"/>
      <c r="N21" s="253"/>
      <c r="O21" s="253"/>
      <c r="P21" s="253"/>
      <c r="Q21" s="253"/>
      <c r="R21" s="253"/>
      <c r="S21" s="253"/>
      <c r="T21" s="253"/>
      <c r="U21" s="253"/>
      <c r="V21" s="253"/>
      <c r="W21" s="253"/>
      <c r="X21" s="253"/>
    </row>
    <row r="22" spans="1:42" ht="15" customHeight="1" x14ac:dyDescent="0.2">
      <c r="A22" s="253"/>
      <c r="B22" s="253"/>
      <c r="C22" s="253"/>
      <c r="D22" s="253"/>
      <c r="E22" s="253"/>
      <c r="F22" s="253"/>
      <c r="G22" s="253"/>
      <c r="H22" s="253"/>
      <c r="I22" s="253"/>
      <c r="J22" s="253"/>
      <c r="K22" s="253"/>
      <c r="L22" s="253"/>
      <c r="M22" s="253"/>
      <c r="N22" s="253"/>
      <c r="O22" s="253"/>
      <c r="P22" s="253"/>
      <c r="Q22" s="253"/>
      <c r="R22" s="253"/>
      <c r="S22" s="253"/>
      <c r="T22" s="253"/>
      <c r="U22" s="253"/>
      <c r="V22" s="253"/>
      <c r="W22" s="253"/>
      <c r="X22" s="253"/>
      <c r="AC22" s="260"/>
    </row>
    <row r="23" spans="1:42" ht="15" customHeight="1" x14ac:dyDescent="0.2">
      <c r="A23" s="253"/>
      <c r="B23" s="253"/>
      <c r="C23" s="253"/>
      <c r="D23" s="253"/>
      <c r="E23" s="253"/>
      <c r="F23" s="253"/>
      <c r="G23" s="253"/>
      <c r="H23" s="253"/>
      <c r="I23" s="253"/>
      <c r="J23" s="253"/>
      <c r="K23" s="253"/>
      <c r="L23" s="253"/>
      <c r="M23" s="253"/>
      <c r="N23" s="253"/>
      <c r="O23" s="253"/>
      <c r="P23" s="253"/>
      <c r="Q23" s="253"/>
      <c r="R23" s="253"/>
      <c r="S23" s="253"/>
      <c r="T23" s="253"/>
      <c r="U23" s="253"/>
      <c r="V23" s="253"/>
      <c r="W23" s="253"/>
      <c r="X23" s="253"/>
      <c r="AC23" s="260"/>
    </row>
    <row r="24" spans="1:42" ht="15" customHeight="1" x14ac:dyDescent="0.2">
      <c r="A24" s="253"/>
      <c r="B24" s="253"/>
      <c r="C24" s="253"/>
      <c r="D24" s="253"/>
      <c r="E24" s="253"/>
      <c r="F24" s="253"/>
      <c r="G24" s="253"/>
      <c r="H24" s="253"/>
      <c r="I24" s="253"/>
      <c r="J24" s="253"/>
      <c r="K24" s="253"/>
      <c r="L24" s="253"/>
      <c r="M24" s="253"/>
      <c r="N24" s="253"/>
      <c r="O24" s="253"/>
      <c r="P24" s="253"/>
      <c r="Q24" s="253"/>
      <c r="R24" s="253"/>
      <c r="S24" s="253"/>
      <c r="T24" s="253"/>
      <c r="U24" s="253"/>
      <c r="V24" s="253"/>
      <c r="W24" s="253"/>
      <c r="X24" s="253"/>
      <c r="AC24" s="260"/>
    </row>
    <row r="25" spans="1:42" ht="15" customHeight="1" x14ac:dyDescent="0.2">
      <c r="A25" s="253"/>
      <c r="B25" s="253"/>
      <c r="C25" s="253"/>
      <c r="D25" s="253"/>
      <c r="E25" s="253"/>
      <c r="F25" s="253"/>
      <c r="G25" s="253"/>
      <c r="H25" s="253"/>
      <c r="I25" s="253"/>
      <c r="J25" s="253"/>
      <c r="K25" s="253"/>
      <c r="L25" s="253"/>
      <c r="M25" s="253"/>
      <c r="N25" s="253"/>
      <c r="O25" s="253"/>
      <c r="P25" s="253"/>
      <c r="Q25" s="253"/>
      <c r="R25" s="253"/>
      <c r="S25" s="253"/>
      <c r="T25" s="253"/>
      <c r="U25" s="253"/>
      <c r="V25" s="253"/>
      <c r="W25" s="253"/>
      <c r="X25" s="253"/>
      <c r="AC25" s="260"/>
    </row>
    <row r="26" spans="1:42" ht="15" customHeight="1" x14ac:dyDescent="0.2">
      <c r="A26" s="253"/>
      <c r="B26" s="253"/>
      <c r="C26" s="253"/>
      <c r="D26" s="253"/>
      <c r="E26" s="253"/>
      <c r="F26" s="253"/>
      <c r="G26" s="253"/>
      <c r="H26" s="253"/>
      <c r="I26" s="253"/>
      <c r="J26" s="253"/>
      <c r="K26" s="253"/>
      <c r="L26" s="253"/>
      <c r="M26" s="253"/>
      <c r="N26" s="253"/>
      <c r="O26" s="253"/>
      <c r="P26" s="253"/>
      <c r="Q26" s="253"/>
      <c r="R26" s="253"/>
      <c r="S26" s="253"/>
      <c r="T26" s="253"/>
      <c r="U26" s="253"/>
      <c r="V26" s="253"/>
      <c r="W26" s="253"/>
      <c r="X26" s="253"/>
      <c r="AC26" s="260"/>
    </row>
    <row r="27" spans="1:42" ht="15" customHeight="1" x14ac:dyDescent="0.2">
      <c r="A27" s="253"/>
      <c r="B27" s="253"/>
      <c r="C27" s="253"/>
      <c r="D27" s="253"/>
      <c r="E27" s="253"/>
      <c r="F27" s="253"/>
      <c r="G27" s="253"/>
      <c r="H27" s="253"/>
      <c r="I27" s="253"/>
      <c r="J27" s="253"/>
      <c r="K27" s="253"/>
      <c r="L27" s="253"/>
      <c r="M27" s="253"/>
      <c r="N27" s="253"/>
      <c r="O27" s="253"/>
      <c r="P27" s="253"/>
      <c r="Q27" s="253"/>
      <c r="R27" s="253"/>
      <c r="S27" s="253"/>
      <c r="T27" s="253"/>
      <c r="U27" s="253"/>
      <c r="V27" s="253"/>
      <c r="W27" s="253"/>
      <c r="X27" s="253"/>
      <c r="AC27" s="260"/>
    </row>
    <row r="28" spans="1:42" ht="15" customHeight="1" x14ac:dyDescent="0.2">
      <c r="A28" s="253"/>
      <c r="B28" s="253"/>
      <c r="C28" s="253"/>
      <c r="D28" s="253"/>
      <c r="E28" s="253"/>
      <c r="F28" s="253"/>
      <c r="G28" s="253"/>
      <c r="H28" s="253"/>
      <c r="I28" s="253"/>
      <c r="J28" s="253"/>
      <c r="K28" s="253"/>
      <c r="L28" s="253"/>
      <c r="M28" s="253"/>
      <c r="N28" s="253"/>
      <c r="O28" s="253"/>
      <c r="P28" s="253"/>
      <c r="Q28" s="253"/>
      <c r="R28" s="253"/>
      <c r="S28" s="253"/>
      <c r="T28" s="253"/>
      <c r="U28" s="253"/>
      <c r="V28" s="253"/>
      <c r="W28" s="253"/>
      <c r="X28" s="253"/>
      <c r="AC28" s="260"/>
    </row>
    <row r="29" spans="1:42" ht="15" customHeight="1" x14ac:dyDescent="0.2">
      <c r="A29" s="253"/>
      <c r="B29" s="253"/>
      <c r="C29" s="253"/>
      <c r="D29" s="253"/>
      <c r="E29" s="253"/>
      <c r="F29" s="253"/>
      <c r="G29" s="253"/>
      <c r="H29" s="253"/>
      <c r="I29" s="253"/>
      <c r="J29" s="253"/>
      <c r="K29" s="253"/>
      <c r="L29" s="253"/>
      <c r="M29" s="253"/>
      <c r="N29" s="253"/>
      <c r="O29" s="253"/>
      <c r="P29" s="253"/>
      <c r="Q29" s="253"/>
      <c r="R29" s="253"/>
      <c r="S29" s="253"/>
      <c r="T29" s="253"/>
      <c r="U29" s="253"/>
      <c r="V29" s="253"/>
      <c r="W29" s="253"/>
      <c r="X29" s="253"/>
      <c r="AC29" s="260"/>
    </row>
    <row r="30" spans="1:42" ht="15" customHeight="1" x14ac:dyDescent="0.2">
      <c r="A30" s="253"/>
      <c r="B30" s="253"/>
      <c r="C30" s="253"/>
      <c r="D30" s="253"/>
      <c r="E30" s="253"/>
      <c r="F30" s="253"/>
      <c r="G30" s="253"/>
      <c r="H30" s="253"/>
      <c r="I30" s="253"/>
      <c r="J30" s="253"/>
      <c r="K30" s="253"/>
      <c r="L30" s="253"/>
      <c r="M30" s="253"/>
      <c r="N30" s="253"/>
      <c r="O30" s="253"/>
      <c r="P30" s="253"/>
      <c r="Q30" s="253"/>
      <c r="R30" s="253"/>
      <c r="S30" s="253"/>
      <c r="T30" s="253"/>
      <c r="U30" s="253"/>
      <c r="V30" s="253"/>
      <c r="W30" s="253"/>
      <c r="X30" s="253"/>
      <c r="AC30" s="260"/>
    </row>
    <row r="31" spans="1:42" ht="15" customHeight="1" x14ac:dyDescent="0.2">
      <c r="A31" s="253"/>
      <c r="B31" s="253"/>
      <c r="C31" s="253"/>
      <c r="D31" s="253"/>
      <c r="E31" s="253"/>
      <c r="F31" s="253"/>
      <c r="G31" s="253"/>
      <c r="H31" s="253"/>
      <c r="I31" s="253"/>
      <c r="J31" s="253"/>
      <c r="K31" s="253"/>
      <c r="L31" s="253"/>
      <c r="M31" s="253"/>
      <c r="N31" s="253"/>
      <c r="O31" s="253"/>
      <c r="P31" s="253"/>
      <c r="Q31" s="253"/>
      <c r="R31" s="253"/>
      <c r="S31" s="253"/>
      <c r="T31" s="253"/>
      <c r="U31" s="253"/>
      <c r="V31" s="253"/>
      <c r="W31" s="253"/>
      <c r="X31" s="253"/>
      <c r="AC31" s="260"/>
    </row>
    <row r="32" spans="1:42" ht="15" customHeight="1" x14ac:dyDescent="0.2">
      <c r="A32" s="253"/>
      <c r="B32" s="253"/>
      <c r="C32" s="253"/>
      <c r="D32" s="253"/>
      <c r="E32" s="253"/>
      <c r="F32" s="253"/>
      <c r="G32" s="253"/>
      <c r="H32" s="253"/>
      <c r="I32" s="253"/>
      <c r="J32" s="253"/>
      <c r="K32" s="253"/>
      <c r="L32" s="253"/>
      <c r="M32" s="253"/>
      <c r="N32" s="253"/>
      <c r="O32" s="253"/>
      <c r="P32" s="253"/>
      <c r="Q32" s="253"/>
      <c r="R32" s="253"/>
      <c r="S32" s="253"/>
      <c r="T32" s="253"/>
      <c r="U32" s="253"/>
      <c r="V32" s="253"/>
      <c r="W32" s="253"/>
      <c r="X32" s="253"/>
    </row>
    <row r="33" spans="1:42" ht="15" customHeight="1" x14ac:dyDescent="0.25">
      <c r="A33" s="253"/>
      <c r="B33" s="253"/>
      <c r="C33" s="253"/>
      <c r="D33" s="253"/>
      <c r="E33" s="253"/>
      <c r="F33" s="253"/>
      <c r="G33" s="253"/>
      <c r="H33" s="253"/>
      <c r="I33" s="253"/>
      <c r="J33" s="253"/>
      <c r="K33" s="253"/>
      <c r="L33" s="253"/>
      <c r="M33" s="253"/>
      <c r="N33" s="253"/>
      <c r="O33" s="253"/>
      <c r="P33" s="253"/>
      <c r="Q33" s="253"/>
      <c r="R33" s="253"/>
      <c r="S33" s="253"/>
      <c r="T33" s="253"/>
      <c r="U33" s="253"/>
      <c r="V33" s="253"/>
      <c r="W33" s="253"/>
      <c r="X33" s="253"/>
      <c r="Z33" s="258" t="s">
        <v>215</v>
      </c>
      <c r="AA33" s="258"/>
      <c r="AB33" s="258"/>
      <c r="AF33" s="258" t="s">
        <v>216</v>
      </c>
      <c r="AG33" s="258"/>
      <c r="AL33" s="258" t="s">
        <v>217</v>
      </c>
      <c r="AM33" s="258"/>
    </row>
    <row r="34" spans="1:42" ht="15" customHeight="1" x14ac:dyDescent="0.25">
      <c r="A34" s="253"/>
      <c r="B34" s="253"/>
      <c r="C34" s="253"/>
      <c r="D34" s="253"/>
      <c r="E34" s="253"/>
      <c r="F34" s="253"/>
      <c r="G34" s="253"/>
      <c r="H34" s="253"/>
      <c r="I34" s="253"/>
      <c r="J34" s="253"/>
      <c r="K34" s="253"/>
      <c r="L34" s="253"/>
      <c r="M34" s="253"/>
      <c r="N34" s="253"/>
      <c r="O34" s="253"/>
      <c r="P34" s="253"/>
      <c r="Q34" s="253"/>
      <c r="R34" s="253"/>
      <c r="S34" s="253"/>
      <c r="T34" s="253"/>
      <c r="U34" s="253"/>
      <c r="V34" s="253"/>
      <c r="W34" s="253"/>
      <c r="X34" s="253"/>
      <c r="AA34" s="259">
        <v>2019</v>
      </c>
      <c r="AB34" s="259">
        <v>2020</v>
      </c>
      <c r="AC34" s="259">
        <v>2021</v>
      </c>
      <c r="AD34" s="259">
        <v>2022</v>
      </c>
      <c r="AG34" s="259">
        <v>2019</v>
      </c>
      <c r="AH34" s="259">
        <v>2020</v>
      </c>
      <c r="AI34" s="259">
        <v>2021</v>
      </c>
      <c r="AJ34" s="259">
        <v>2022</v>
      </c>
      <c r="AM34" s="259">
        <v>2019</v>
      </c>
      <c r="AN34" s="259">
        <v>2020</v>
      </c>
      <c r="AO34" s="259">
        <v>2021</v>
      </c>
      <c r="AP34" s="259">
        <v>2022</v>
      </c>
    </row>
    <row r="35" spans="1:42" ht="15" customHeight="1" x14ac:dyDescent="0.2">
      <c r="A35" s="253"/>
      <c r="B35" s="253"/>
      <c r="C35" s="253"/>
      <c r="D35" s="253"/>
      <c r="E35" s="253"/>
      <c r="F35" s="253"/>
      <c r="G35" s="253"/>
      <c r="H35" s="253"/>
      <c r="I35" s="253"/>
      <c r="J35" s="253"/>
      <c r="K35" s="253"/>
      <c r="L35" s="253"/>
      <c r="M35" s="253"/>
      <c r="N35" s="253"/>
      <c r="O35" s="253"/>
      <c r="P35" s="253"/>
      <c r="Q35" s="253"/>
      <c r="R35" s="253"/>
      <c r="S35" s="253"/>
      <c r="T35" s="253"/>
      <c r="U35" s="253"/>
      <c r="V35" s="253"/>
      <c r="W35" s="253"/>
      <c r="X35" s="253"/>
      <c r="Z35" s="254" t="s">
        <v>203</v>
      </c>
      <c r="AA35" s="260">
        <v>21616722</v>
      </c>
      <c r="AB35" s="260">
        <v>21713940</v>
      </c>
      <c r="AC35" s="260">
        <v>21954468</v>
      </c>
      <c r="AD35" s="260">
        <v>22253438</v>
      </c>
      <c r="AF35" s="254" t="s">
        <v>203</v>
      </c>
      <c r="AG35" s="260">
        <v>15688961</v>
      </c>
      <c r="AH35" s="260">
        <v>15760826</v>
      </c>
      <c r="AI35" s="260">
        <v>16670260</v>
      </c>
      <c r="AJ35" s="260">
        <v>15955111</v>
      </c>
      <c r="AL35" s="254" t="s">
        <v>203</v>
      </c>
      <c r="AM35" s="260">
        <v>1426519</v>
      </c>
      <c r="AN35" s="260">
        <v>1436084</v>
      </c>
      <c r="AO35" s="260">
        <v>1487154</v>
      </c>
      <c r="AP35" s="260">
        <v>1460985</v>
      </c>
    </row>
    <row r="36" spans="1:42" ht="15" customHeight="1" x14ac:dyDescent="0.2">
      <c r="A36" s="253"/>
      <c r="B36" s="253"/>
      <c r="C36" s="253"/>
      <c r="D36" s="253"/>
      <c r="E36" s="253"/>
      <c r="F36" s="253"/>
      <c r="G36" s="253"/>
      <c r="H36" s="253"/>
      <c r="I36" s="253"/>
      <c r="J36" s="253"/>
      <c r="K36" s="253"/>
      <c r="L36" s="253"/>
      <c r="M36" s="253"/>
      <c r="N36" s="253"/>
      <c r="O36" s="253"/>
      <c r="P36" s="253"/>
      <c r="Q36" s="253"/>
      <c r="R36" s="253"/>
      <c r="S36" s="253"/>
      <c r="T36" s="253"/>
      <c r="U36" s="253"/>
      <c r="V36" s="253"/>
      <c r="W36" s="253"/>
      <c r="X36" s="253"/>
      <c r="Z36" s="254" t="s">
        <v>204</v>
      </c>
      <c r="AA36" s="260">
        <v>21387737</v>
      </c>
      <c r="AB36" s="260">
        <v>21770037</v>
      </c>
      <c r="AC36" s="260">
        <v>21414677</v>
      </c>
      <c r="AD36" s="260">
        <v>21336156</v>
      </c>
      <c r="AF36" s="254" t="s">
        <v>204</v>
      </c>
      <c r="AG36" s="260">
        <v>15273403</v>
      </c>
      <c r="AH36" s="260">
        <v>15335512</v>
      </c>
      <c r="AI36" s="260">
        <v>15530857</v>
      </c>
      <c r="AJ36" s="260">
        <v>14718939</v>
      </c>
      <c r="AL36" s="254" t="s">
        <v>204</v>
      </c>
      <c r="AM36" s="260">
        <v>1390109</v>
      </c>
      <c r="AN36" s="260">
        <v>1383390</v>
      </c>
      <c r="AO36" s="260">
        <v>1366845</v>
      </c>
      <c r="AP36" s="260">
        <v>1349473</v>
      </c>
    </row>
    <row r="37" spans="1:42" ht="15" customHeight="1" x14ac:dyDescent="0.2">
      <c r="A37" s="253"/>
      <c r="B37" s="253"/>
      <c r="C37" s="253"/>
      <c r="D37" s="253"/>
      <c r="E37" s="253"/>
      <c r="F37" s="253"/>
      <c r="G37" s="253"/>
      <c r="H37" s="253"/>
      <c r="I37" s="253"/>
      <c r="J37" s="253"/>
      <c r="K37" s="253"/>
      <c r="L37" s="253"/>
      <c r="M37" s="253"/>
      <c r="N37" s="253"/>
      <c r="O37" s="253"/>
      <c r="P37" s="253"/>
      <c r="Q37" s="253"/>
      <c r="R37" s="253"/>
      <c r="S37" s="253"/>
      <c r="T37" s="253"/>
      <c r="U37" s="253"/>
      <c r="V37" s="253"/>
      <c r="W37" s="253"/>
      <c r="X37" s="253"/>
      <c r="Z37" s="254" t="s">
        <v>205</v>
      </c>
      <c r="AA37" s="260">
        <v>23910619</v>
      </c>
      <c r="AB37" s="260">
        <v>21880853</v>
      </c>
      <c r="AC37" s="260">
        <v>23881813</v>
      </c>
      <c r="AD37" s="260">
        <v>22797540</v>
      </c>
      <c r="AF37" s="254" t="s">
        <v>205</v>
      </c>
      <c r="AG37" s="260">
        <v>16762324</v>
      </c>
      <c r="AH37" s="260">
        <v>15513384</v>
      </c>
      <c r="AI37" s="260">
        <v>16770863</v>
      </c>
      <c r="AJ37" s="260">
        <v>15576897</v>
      </c>
      <c r="AL37" s="254" t="s">
        <v>205</v>
      </c>
      <c r="AM37" s="260">
        <v>1468626</v>
      </c>
      <c r="AN37" s="260">
        <v>1346068</v>
      </c>
      <c r="AO37" s="260">
        <v>1483236</v>
      </c>
      <c r="AP37" s="260">
        <v>1386654</v>
      </c>
    </row>
    <row r="38" spans="1:42" ht="15" customHeight="1" x14ac:dyDescent="0.2">
      <c r="A38" s="253"/>
      <c r="B38" s="253"/>
      <c r="C38" s="253"/>
      <c r="D38" s="253"/>
      <c r="E38" s="253"/>
      <c r="F38" s="253"/>
      <c r="G38" s="253"/>
      <c r="H38" s="253"/>
      <c r="I38" s="253"/>
      <c r="J38" s="253"/>
      <c r="K38" s="253"/>
      <c r="L38" s="253"/>
      <c r="M38" s="253"/>
      <c r="N38" s="253"/>
      <c r="O38" s="253"/>
      <c r="P38" s="253"/>
      <c r="Q38" s="253"/>
      <c r="R38" s="253"/>
      <c r="S38" s="253"/>
      <c r="T38" s="253"/>
      <c r="U38" s="253"/>
      <c r="V38" s="253"/>
      <c r="W38" s="253"/>
      <c r="X38" s="253"/>
      <c r="Z38" s="254" t="s">
        <v>206</v>
      </c>
      <c r="AA38" s="260">
        <v>23932607</v>
      </c>
      <c r="AB38" s="260">
        <v>19851154</v>
      </c>
      <c r="AC38" s="260">
        <v>23820669</v>
      </c>
      <c r="AD38" s="260">
        <v>23589473</v>
      </c>
      <c r="AF38" s="254" t="s">
        <v>206</v>
      </c>
      <c r="AG38" s="260">
        <v>17092661</v>
      </c>
      <c r="AH38" s="260">
        <v>15415920</v>
      </c>
      <c r="AI38" s="260">
        <v>17248759</v>
      </c>
      <c r="AJ38" s="260">
        <v>16524574</v>
      </c>
      <c r="AL38" s="254" t="s">
        <v>206</v>
      </c>
      <c r="AM38" s="260">
        <v>1482835</v>
      </c>
      <c r="AN38" s="260">
        <v>1295678</v>
      </c>
      <c r="AO38" s="260">
        <v>1498199</v>
      </c>
      <c r="AP38" s="260">
        <v>1474935</v>
      </c>
    </row>
    <row r="39" spans="1:42" ht="15" customHeight="1" x14ac:dyDescent="0.2">
      <c r="A39" s="253"/>
      <c r="B39" s="253"/>
      <c r="C39" s="253"/>
      <c r="D39" s="253"/>
      <c r="E39" s="253"/>
      <c r="F39" s="253"/>
      <c r="G39" s="253"/>
      <c r="H39" s="253"/>
      <c r="I39" s="253"/>
      <c r="J39" s="253"/>
      <c r="K39" s="253"/>
      <c r="L39" s="253"/>
      <c r="M39" s="253"/>
      <c r="N39" s="253"/>
      <c r="O39" s="253"/>
      <c r="P39" s="253"/>
      <c r="Q39" s="253"/>
      <c r="R39" s="253"/>
      <c r="S39" s="253"/>
      <c r="T39" s="253"/>
      <c r="U39" s="253"/>
      <c r="V39" s="253"/>
      <c r="W39" s="253"/>
      <c r="X39" s="253"/>
      <c r="Z39" s="254" t="s">
        <v>207</v>
      </c>
      <c r="AA39" s="260">
        <v>25421795</v>
      </c>
      <c r="AB39" s="260">
        <v>19456818</v>
      </c>
      <c r="AC39" s="260">
        <v>23325659</v>
      </c>
      <c r="AD39" s="260">
        <v>25966576</v>
      </c>
      <c r="AF39" s="254" t="s">
        <v>207</v>
      </c>
      <c r="AG39" s="260">
        <v>17842847</v>
      </c>
      <c r="AH39" s="260">
        <v>14370790</v>
      </c>
      <c r="AI39" s="260">
        <v>16358886</v>
      </c>
      <c r="AJ39" s="260">
        <v>17841436</v>
      </c>
      <c r="AL39" s="254" t="s">
        <v>207</v>
      </c>
      <c r="AM39" s="260">
        <v>1569777</v>
      </c>
      <c r="AN39" s="260">
        <v>1232285</v>
      </c>
      <c r="AO39" s="260">
        <v>1434774</v>
      </c>
      <c r="AP39" s="260">
        <v>1604300</v>
      </c>
    </row>
    <row r="40" spans="1:42" ht="15" customHeight="1" x14ac:dyDescent="0.2">
      <c r="A40" s="253"/>
      <c r="B40" s="253"/>
      <c r="C40" s="253"/>
      <c r="D40" s="253"/>
      <c r="E40" s="253"/>
      <c r="F40" s="253"/>
      <c r="G40" s="253"/>
      <c r="H40" s="253"/>
      <c r="I40" s="253"/>
      <c r="J40" s="253"/>
      <c r="K40" s="253"/>
      <c r="L40" s="253"/>
      <c r="M40" s="253"/>
      <c r="N40" s="253"/>
      <c r="O40" s="253"/>
      <c r="P40" s="253"/>
      <c r="Q40" s="253"/>
      <c r="R40" s="253"/>
      <c r="S40" s="253"/>
      <c r="T40" s="253"/>
      <c r="U40" s="253"/>
      <c r="V40" s="253"/>
      <c r="W40" s="253"/>
      <c r="X40" s="253"/>
      <c r="Z40" s="254" t="s">
        <v>208</v>
      </c>
      <c r="AA40" s="260">
        <v>23125768</v>
      </c>
      <c r="AB40" s="260">
        <v>20538508</v>
      </c>
      <c r="AC40" s="260">
        <v>23428423</v>
      </c>
      <c r="AD40" s="260">
        <v>23932527</v>
      </c>
      <c r="AF40" s="254" t="s">
        <v>208</v>
      </c>
      <c r="AG40" s="260">
        <v>16406477</v>
      </c>
      <c r="AH40" s="260">
        <v>15053681</v>
      </c>
      <c r="AI40" s="260">
        <v>16563394</v>
      </c>
      <c r="AJ40" s="260">
        <v>16148010</v>
      </c>
      <c r="AL40" s="254" t="s">
        <v>208</v>
      </c>
      <c r="AM40" s="260">
        <v>1459480</v>
      </c>
      <c r="AN40" s="260">
        <v>1272315</v>
      </c>
      <c r="AO40" s="260">
        <v>1478879</v>
      </c>
      <c r="AP40" s="260">
        <v>1474713</v>
      </c>
    </row>
    <row r="41" spans="1:42" ht="15" customHeight="1" x14ac:dyDescent="0.2">
      <c r="A41" s="253"/>
      <c r="B41" s="253"/>
      <c r="C41" s="253"/>
      <c r="D41" s="253"/>
      <c r="E41" s="253"/>
      <c r="F41" s="253"/>
      <c r="G41" s="253"/>
      <c r="H41" s="253"/>
      <c r="I41" s="253"/>
      <c r="J41" s="253"/>
      <c r="K41" s="253"/>
      <c r="L41" s="253"/>
      <c r="M41" s="253"/>
      <c r="N41" s="253"/>
      <c r="O41" s="253"/>
      <c r="P41" s="253"/>
      <c r="Q41" s="253"/>
      <c r="R41" s="253"/>
      <c r="S41" s="253"/>
      <c r="T41" s="253"/>
      <c r="U41" s="253"/>
      <c r="V41" s="253"/>
      <c r="W41" s="253"/>
      <c r="X41" s="253"/>
      <c r="Z41" s="254" t="s">
        <v>209</v>
      </c>
      <c r="AA41" s="260">
        <v>24306034</v>
      </c>
      <c r="AB41" s="260">
        <v>22269168</v>
      </c>
      <c r="AC41" s="260">
        <v>23652061</v>
      </c>
      <c r="AD41" s="260">
        <v>23546583</v>
      </c>
      <c r="AF41" s="254" t="s">
        <v>209</v>
      </c>
      <c r="AG41" s="260">
        <v>17282258</v>
      </c>
      <c r="AH41" s="260">
        <v>16353888</v>
      </c>
      <c r="AI41" s="260">
        <v>17042833</v>
      </c>
      <c r="AJ41" s="260">
        <v>16416328</v>
      </c>
      <c r="AL41" s="254" t="s">
        <v>209</v>
      </c>
      <c r="AM41" s="260">
        <v>1551040</v>
      </c>
      <c r="AN41" s="260">
        <v>1405762</v>
      </c>
      <c r="AO41" s="260">
        <v>1554049</v>
      </c>
      <c r="AP41" s="260">
        <v>1518965</v>
      </c>
    </row>
    <row r="42" spans="1:42" ht="15" customHeight="1" x14ac:dyDescent="0.2">
      <c r="A42" s="253"/>
      <c r="B42" s="253"/>
      <c r="C42" s="253"/>
      <c r="D42" s="253"/>
      <c r="E42" s="253"/>
      <c r="F42" s="253"/>
      <c r="G42" s="253"/>
      <c r="H42" s="253"/>
      <c r="I42" s="253"/>
      <c r="J42" s="253"/>
      <c r="K42" s="253"/>
      <c r="L42" s="253"/>
      <c r="M42" s="253"/>
      <c r="N42" s="253"/>
      <c r="O42" s="253"/>
      <c r="P42" s="253"/>
      <c r="Q42" s="253"/>
      <c r="R42" s="253"/>
      <c r="S42" s="253"/>
      <c r="T42" s="253"/>
      <c r="U42" s="253"/>
      <c r="V42" s="253"/>
      <c r="W42" s="253"/>
      <c r="X42" s="253"/>
      <c r="Z42" s="254" t="s">
        <v>210</v>
      </c>
      <c r="AA42" s="260">
        <v>21902550</v>
      </c>
      <c r="AB42" s="260">
        <v>21829983</v>
      </c>
      <c r="AC42" s="260">
        <v>23119760</v>
      </c>
      <c r="AD42" s="260"/>
      <c r="AF42" s="254" t="s">
        <v>210</v>
      </c>
      <c r="AG42" s="260">
        <v>16173912</v>
      </c>
      <c r="AH42" s="260">
        <v>16721585</v>
      </c>
      <c r="AI42" s="260">
        <v>16886911</v>
      </c>
      <c r="AJ42" s="260"/>
      <c r="AL42" s="254" t="s">
        <v>210</v>
      </c>
      <c r="AM42" s="260">
        <v>1468306</v>
      </c>
      <c r="AN42" s="260">
        <v>1449810</v>
      </c>
      <c r="AO42" s="260">
        <v>1522958</v>
      </c>
      <c r="AP42" s="260"/>
    </row>
    <row r="43" spans="1:42" ht="15" customHeight="1" x14ac:dyDescent="0.2">
      <c r="A43" s="253"/>
      <c r="B43" s="253"/>
      <c r="C43" s="253"/>
      <c r="D43" s="253"/>
      <c r="E43" s="253"/>
      <c r="F43" s="253"/>
      <c r="G43" s="253"/>
      <c r="H43" s="253"/>
      <c r="I43" s="253"/>
      <c r="J43" s="253"/>
      <c r="K43" s="253"/>
      <c r="L43" s="253"/>
      <c r="M43" s="253"/>
      <c r="N43" s="253"/>
      <c r="O43" s="253"/>
      <c r="P43" s="253"/>
      <c r="Q43" s="253"/>
      <c r="R43" s="253"/>
      <c r="S43" s="253"/>
      <c r="T43" s="253"/>
      <c r="U43" s="253"/>
      <c r="V43" s="253"/>
      <c r="W43" s="253"/>
      <c r="X43" s="253"/>
      <c r="Z43" s="254" t="s">
        <v>211</v>
      </c>
      <c r="AA43" s="260">
        <v>21969911</v>
      </c>
      <c r="AB43" s="260">
        <v>21967773</v>
      </c>
      <c r="AC43" s="260">
        <v>22394269</v>
      </c>
      <c r="AD43" s="260"/>
      <c r="AF43" s="254" t="s">
        <v>211</v>
      </c>
      <c r="AG43" s="260">
        <v>15730480</v>
      </c>
      <c r="AH43" s="260">
        <v>16527782</v>
      </c>
      <c r="AI43" s="260">
        <v>15999030</v>
      </c>
      <c r="AJ43" s="260"/>
      <c r="AL43" s="254" t="s">
        <v>211</v>
      </c>
      <c r="AM43" s="260">
        <v>1426564</v>
      </c>
      <c r="AN43" s="260">
        <v>1425631</v>
      </c>
      <c r="AO43" s="260">
        <v>1468002</v>
      </c>
      <c r="AP43" s="260"/>
    </row>
    <row r="44" spans="1:42" ht="15" customHeight="1" x14ac:dyDescent="0.2">
      <c r="A44" s="253"/>
      <c r="B44" s="253"/>
      <c r="C44" s="253"/>
      <c r="D44" s="253"/>
      <c r="E44" s="253"/>
      <c r="F44" s="253"/>
      <c r="G44" s="253"/>
      <c r="H44" s="253"/>
      <c r="I44" s="253"/>
      <c r="J44" s="253"/>
      <c r="K44" s="253"/>
      <c r="L44" s="253"/>
      <c r="M44" s="253"/>
      <c r="N44" s="253"/>
      <c r="O44" s="253"/>
      <c r="P44" s="253"/>
      <c r="Q44" s="253"/>
      <c r="R44" s="253"/>
      <c r="S44" s="253"/>
      <c r="T44" s="253"/>
      <c r="U44" s="253"/>
      <c r="V44" s="253"/>
      <c r="W44" s="253"/>
      <c r="X44" s="253"/>
      <c r="Z44" s="254" t="s">
        <v>212</v>
      </c>
      <c r="AA44" s="260">
        <v>23848860</v>
      </c>
      <c r="AB44" s="260">
        <v>23542586</v>
      </c>
      <c r="AC44" s="260">
        <v>23042069</v>
      </c>
      <c r="AD44" s="260"/>
      <c r="AF44" s="254" t="s">
        <v>212</v>
      </c>
      <c r="AG44" s="260">
        <v>16909291</v>
      </c>
      <c r="AH44" s="260">
        <v>17663441</v>
      </c>
      <c r="AI44" s="260">
        <v>16285920</v>
      </c>
      <c r="AJ44" s="260"/>
      <c r="AL44" s="254" t="s">
        <v>212</v>
      </c>
      <c r="AM44" s="260">
        <v>1531356</v>
      </c>
      <c r="AN44" s="260">
        <v>1533480</v>
      </c>
      <c r="AO44" s="260">
        <v>1458303</v>
      </c>
      <c r="AP44" s="260"/>
    </row>
    <row r="45" spans="1:42" ht="15" customHeight="1" x14ac:dyDescent="0.2">
      <c r="A45" s="253"/>
      <c r="B45" s="253"/>
      <c r="C45" s="253"/>
      <c r="D45" s="253"/>
      <c r="E45" s="253"/>
      <c r="F45" s="253"/>
      <c r="G45" s="253"/>
      <c r="H45" s="253"/>
      <c r="I45" s="253"/>
      <c r="J45" s="253"/>
      <c r="K45" s="253"/>
      <c r="L45" s="253"/>
      <c r="M45" s="253"/>
      <c r="N45" s="253"/>
      <c r="O45" s="253"/>
      <c r="P45" s="253"/>
      <c r="Q45" s="253"/>
      <c r="R45" s="253"/>
      <c r="S45" s="253"/>
      <c r="T45" s="253"/>
      <c r="U45" s="253"/>
      <c r="V45" s="253"/>
      <c r="W45" s="253"/>
      <c r="X45" s="253"/>
      <c r="Z45" s="254" t="s">
        <v>213</v>
      </c>
      <c r="AA45" s="260">
        <v>21694089</v>
      </c>
      <c r="AB45" s="260">
        <v>23498333</v>
      </c>
      <c r="AC45" s="260">
        <v>23050267</v>
      </c>
      <c r="AD45" s="260"/>
      <c r="AF45" s="254" t="s">
        <v>213</v>
      </c>
      <c r="AG45" s="260">
        <v>15188037</v>
      </c>
      <c r="AH45" s="260">
        <v>17495635</v>
      </c>
      <c r="AI45" s="260">
        <v>16197439</v>
      </c>
      <c r="AJ45" s="260"/>
      <c r="AL45" s="254" t="s">
        <v>213</v>
      </c>
      <c r="AM45" s="260">
        <v>1355608</v>
      </c>
      <c r="AN45" s="260">
        <v>1493039</v>
      </c>
      <c r="AO45" s="260">
        <v>1476539</v>
      </c>
      <c r="AP45" s="260"/>
    </row>
    <row r="46" spans="1:42" ht="15" customHeight="1" x14ac:dyDescent="0.2">
      <c r="A46" s="253"/>
      <c r="B46" s="253"/>
      <c r="C46" s="253"/>
      <c r="D46" s="253"/>
      <c r="E46" s="253"/>
      <c r="F46" s="253"/>
      <c r="G46" s="253"/>
      <c r="H46" s="253"/>
      <c r="I46" s="253"/>
      <c r="J46" s="253"/>
      <c r="K46" s="253"/>
      <c r="L46" s="253"/>
      <c r="M46" s="253"/>
      <c r="N46" s="253"/>
      <c r="O46" s="253"/>
      <c r="P46" s="253"/>
      <c r="Q46" s="253"/>
      <c r="R46" s="253"/>
      <c r="S46" s="253"/>
      <c r="T46" s="253"/>
      <c r="U46" s="253"/>
      <c r="V46" s="253"/>
      <c r="W46" s="253"/>
      <c r="X46" s="253"/>
      <c r="Z46" s="254" t="s">
        <v>214</v>
      </c>
      <c r="AA46" s="260">
        <v>20944890</v>
      </c>
      <c r="AB46" s="260">
        <v>23129018</v>
      </c>
      <c r="AC46" s="260">
        <v>23101926</v>
      </c>
      <c r="AD46" s="260"/>
      <c r="AF46" s="254" t="s">
        <v>214</v>
      </c>
      <c r="AG46" s="260">
        <v>15091336</v>
      </c>
      <c r="AH46" s="260">
        <v>17404768</v>
      </c>
      <c r="AI46" s="260">
        <v>16403302</v>
      </c>
      <c r="AJ46" s="260"/>
      <c r="AL46" s="254" t="s">
        <v>214</v>
      </c>
      <c r="AM46" s="260">
        <v>1342806</v>
      </c>
      <c r="AN46" s="260">
        <v>1495290</v>
      </c>
      <c r="AO46" s="260">
        <v>1479590</v>
      </c>
      <c r="AP46" s="260"/>
    </row>
    <row r="47" spans="1:42" ht="15" customHeight="1" x14ac:dyDescent="0.2">
      <c r="A47" s="253"/>
      <c r="B47" s="253"/>
      <c r="C47" s="253"/>
      <c r="D47" s="253"/>
      <c r="E47" s="253"/>
      <c r="F47" s="253"/>
      <c r="G47" s="253"/>
      <c r="H47" s="253"/>
      <c r="I47" s="253"/>
      <c r="J47" s="253"/>
      <c r="K47" s="253"/>
      <c r="L47" s="253"/>
      <c r="M47" s="253"/>
      <c r="N47" s="253"/>
      <c r="O47" s="253"/>
      <c r="P47" s="253"/>
      <c r="Q47" s="253"/>
      <c r="R47" s="253"/>
      <c r="S47" s="253"/>
      <c r="T47" s="253"/>
      <c r="U47" s="253"/>
      <c r="V47" s="253"/>
      <c r="W47" s="253"/>
      <c r="X47" s="253"/>
      <c r="AB47" s="260"/>
      <c r="AC47" s="260"/>
      <c r="AD47" s="260"/>
      <c r="AH47" s="260"/>
      <c r="AI47" s="260"/>
      <c r="AJ47" s="260"/>
      <c r="AN47" s="260"/>
      <c r="AO47" s="260"/>
      <c r="AP47" s="260"/>
    </row>
    <row r="48" spans="1:42" ht="15" customHeight="1" x14ac:dyDescent="0.2">
      <c r="A48" s="253"/>
      <c r="B48" s="253"/>
      <c r="C48" s="253"/>
      <c r="D48" s="253"/>
      <c r="E48" s="253"/>
      <c r="F48" s="253"/>
      <c r="G48" s="253"/>
      <c r="H48" s="253"/>
      <c r="I48" s="253"/>
      <c r="J48" s="253"/>
      <c r="K48" s="253"/>
      <c r="L48" s="253"/>
      <c r="M48" s="253"/>
      <c r="N48" s="253"/>
      <c r="O48" s="253"/>
      <c r="P48" s="253"/>
      <c r="Q48" s="253"/>
      <c r="R48" s="253"/>
      <c r="S48" s="253"/>
      <c r="T48" s="253"/>
      <c r="U48" s="253"/>
      <c r="V48" s="253"/>
      <c r="W48" s="253"/>
      <c r="X48" s="253"/>
    </row>
    <row r="49" spans="1:27" ht="15" customHeight="1" x14ac:dyDescent="0.2">
      <c r="A49" s="253"/>
      <c r="B49" s="253"/>
      <c r="C49" s="253"/>
      <c r="D49" s="253"/>
      <c r="E49" s="253"/>
      <c r="F49" s="253"/>
      <c r="G49" s="253"/>
      <c r="H49" s="253"/>
      <c r="I49" s="253"/>
      <c r="J49" s="253"/>
      <c r="K49" s="253"/>
      <c r="L49" s="253"/>
      <c r="M49" s="253"/>
      <c r="N49" s="253"/>
      <c r="O49" s="253"/>
      <c r="P49" s="253"/>
      <c r="Q49" s="253"/>
      <c r="R49" s="253"/>
      <c r="S49" s="253"/>
      <c r="T49" s="253"/>
      <c r="U49" s="253"/>
      <c r="V49" s="253"/>
      <c r="W49" s="253"/>
      <c r="X49" s="253"/>
    </row>
    <row r="50" spans="1:27" ht="15" customHeight="1" x14ac:dyDescent="0.2">
      <c r="A50" s="253"/>
      <c r="B50" s="253"/>
      <c r="C50" s="253"/>
      <c r="D50" s="253"/>
      <c r="E50" s="253"/>
      <c r="F50" s="253"/>
      <c r="G50" s="253"/>
      <c r="H50" s="253"/>
      <c r="I50" s="253"/>
      <c r="J50" s="253"/>
      <c r="K50" s="253"/>
      <c r="L50" s="253"/>
      <c r="M50" s="253"/>
      <c r="N50" s="253"/>
      <c r="O50" s="253"/>
      <c r="P50" s="253"/>
      <c r="Q50" s="253"/>
      <c r="R50" s="253"/>
      <c r="S50" s="253"/>
      <c r="T50" s="253"/>
      <c r="U50" s="253"/>
      <c r="V50" s="253"/>
      <c r="W50" s="253"/>
      <c r="X50" s="253"/>
    </row>
    <row r="51" spans="1:27" ht="15" customHeight="1" x14ac:dyDescent="0.2">
      <c r="A51" s="253"/>
      <c r="B51" s="253"/>
      <c r="C51" s="253"/>
      <c r="D51" s="253"/>
      <c r="E51" s="253"/>
      <c r="F51" s="253"/>
      <c r="G51" s="253"/>
      <c r="H51" s="253"/>
      <c r="I51" s="253"/>
      <c r="J51" s="253"/>
      <c r="K51" s="253"/>
      <c r="L51" s="253"/>
      <c r="M51" s="253"/>
      <c r="N51" s="253"/>
      <c r="O51" s="253"/>
      <c r="P51" s="253"/>
      <c r="Q51" s="253"/>
      <c r="R51" s="253"/>
      <c r="S51" s="253"/>
      <c r="T51" s="253"/>
      <c r="U51" s="253"/>
      <c r="V51" s="253"/>
      <c r="W51" s="253"/>
      <c r="X51" s="253"/>
    </row>
    <row r="52" spans="1:27" ht="15" customHeight="1" x14ac:dyDescent="0.2">
      <c r="A52" s="253"/>
      <c r="B52" s="253"/>
      <c r="C52" s="253"/>
      <c r="D52" s="253"/>
      <c r="E52" s="253"/>
      <c r="F52" s="253"/>
      <c r="G52" s="253"/>
      <c r="H52" s="253"/>
      <c r="I52" s="253"/>
      <c r="J52" s="253"/>
      <c r="K52" s="253"/>
      <c r="L52" s="253"/>
      <c r="M52" s="253"/>
      <c r="N52" s="253"/>
      <c r="O52" s="253"/>
      <c r="P52" s="253"/>
      <c r="Q52" s="253"/>
      <c r="R52" s="253"/>
      <c r="S52" s="253"/>
      <c r="T52" s="253"/>
      <c r="U52" s="253"/>
      <c r="V52" s="253"/>
      <c r="W52" s="253"/>
      <c r="X52" s="253"/>
    </row>
    <row r="53" spans="1:27" ht="15" customHeight="1" x14ac:dyDescent="0.2">
      <c r="A53" s="253"/>
      <c r="B53" s="253"/>
      <c r="C53" s="253"/>
      <c r="D53" s="253"/>
      <c r="E53" s="253"/>
      <c r="F53" s="253"/>
      <c r="G53" s="253"/>
      <c r="H53" s="253"/>
      <c r="I53" s="253"/>
      <c r="J53" s="253"/>
      <c r="K53" s="253"/>
      <c r="L53" s="253"/>
      <c r="M53" s="253"/>
      <c r="N53" s="253"/>
      <c r="O53" s="253"/>
      <c r="P53" s="253"/>
      <c r="Q53" s="253"/>
      <c r="R53" s="253"/>
      <c r="S53" s="253"/>
      <c r="T53" s="253"/>
      <c r="U53" s="253"/>
      <c r="V53" s="253"/>
      <c r="W53" s="253"/>
      <c r="X53" s="253"/>
    </row>
    <row r="54" spans="1:27" ht="15" customHeight="1" x14ac:dyDescent="0.2">
      <c r="A54" s="253"/>
      <c r="B54" s="253"/>
      <c r="C54" s="253"/>
      <c r="D54" s="253"/>
      <c r="E54" s="253"/>
      <c r="F54" s="253"/>
      <c r="G54" s="253"/>
      <c r="H54" s="253"/>
      <c r="I54" s="253"/>
      <c r="J54" s="253"/>
      <c r="K54" s="253"/>
      <c r="L54" s="253"/>
      <c r="M54" s="253"/>
      <c r="N54" s="253"/>
      <c r="O54" s="253"/>
      <c r="P54" s="253"/>
      <c r="Q54" s="253"/>
      <c r="R54" s="253"/>
      <c r="S54" s="253"/>
      <c r="T54" s="253"/>
      <c r="U54" s="253"/>
      <c r="V54" s="253"/>
      <c r="W54" s="253"/>
      <c r="X54" s="253"/>
      <c r="Z54" s="260"/>
      <c r="AA54" s="260"/>
    </row>
    <row r="55" spans="1:27" ht="15" customHeight="1" x14ac:dyDescent="0.2">
      <c r="A55" s="253"/>
      <c r="B55" s="253"/>
      <c r="C55" s="253"/>
      <c r="D55" s="253"/>
      <c r="E55" s="253"/>
      <c r="F55" s="253"/>
      <c r="G55" s="253"/>
      <c r="H55" s="253"/>
      <c r="I55" s="253"/>
      <c r="J55" s="253"/>
      <c r="K55" s="253"/>
      <c r="L55" s="253"/>
      <c r="M55" s="253"/>
      <c r="N55" s="253"/>
      <c r="O55" s="253"/>
      <c r="P55" s="253"/>
      <c r="Q55" s="253"/>
      <c r="R55" s="253"/>
      <c r="S55" s="253"/>
      <c r="T55" s="253"/>
      <c r="U55" s="253"/>
      <c r="V55" s="253"/>
      <c r="W55" s="253"/>
      <c r="X55" s="253"/>
      <c r="Z55" s="260"/>
      <c r="AA55" s="260"/>
    </row>
    <row r="56" spans="1:27" ht="15" customHeight="1" x14ac:dyDescent="0.2">
      <c r="A56" s="253"/>
      <c r="B56" s="253"/>
      <c r="C56" s="253"/>
      <c r="D56" s="253"/>
      <c r="E56" s="253"/>
      <c r="F56" s="253"/>
      <c r="G56" s="253"/>
      <c r="H56" s="253"/>
      <c r="I56" s="253"/>
      <c r="J56" s="253"/>
      <c r="K56" s="253"/>
      <c r="L56" s="253"/>
      <c r="M56" s="253"/>
      <c r="N56" s="253"/>
      <c r="O56" s="253"/>
      <c r="P56" s="253"/>
      <c r="Q56" s="253"/>
      <c r="R56" s="253"/>
      <c r="S56" s="253"/>
      <c r="T56" s="253"/>
      <c r="U56" s="253"/>
      <c r="V56" s="253"/>
      <c r="W56" s="253"/>
      <c r="X56" s="253"/>
      <c r="Z56" s="260"/>
      <c r="AA56" s="260"/>
    </row>
    <row r="57" spans="1:27" ht="15" customHeight="1" x14ac:dyDescent="0.2">
      <c r="A57" s="253"/>
      <c r="B57" s="253"/>
      <c r="C57" s="253"/>
      <c r="D57" s="253"/>
      <c r="E57" s="253"/>
      <c r="F57" s="253"/>
      <c r="G57" s="253"/>
      <c r="H57" s="253"/>
      <c r="I57" s="253"/>
      <c r="J57" s="253"/>
      <c r="K57" s="253"/>
      <c r="L57" s="253"/>
      <c r="M57" s="253"/>
      <c r="N57" s="253"/>
      <c r="O57" s="253"/>
      <c r="P57" s="253"/>
      <c r="Q57" s="253"/>
      <c r="R57" s="253"/>
      <c r="S57" s="253"/>
      <c r="T57" s="253"/>
      <c r="U57" s="253"/>
      <c r="V57" s="253"/>
      <c r="W57" s="253"/>
      <c r="X57" s="253"/>
      <c r="Z57" s="260"/>
      <c r="AA57" s="260"/>
    </row>
    <row r="58" spans="1:27" ht="15" customHeight="1" x14ac:dyDescent="0.2">
      <c r="A58" s="253"/>
      <c r="B58" s="253"/>
      <c r="C58" s="253"/>
      <c r="D58" s="253"/>
      <c r="E58" s="253"/>
      <c r="F58" s="253"/>
      <c r="G58" s="253"/>
      <c r="H58" s="253"/>
      <c r="I58" s="253"/>
      <c r="J58" s="253"/>
      <c r="K58" s="253"/>
      <c r="L58" s="253"/>
      <c r="M58" s="253"/>
      <c r="N58" s="253"/>
      <c r="O58" s="253"/>
      <c r="P58" s="253"/>
      <c r="Q58" s="253"/>
      <c r="R58" s="253"/>
      <c r="S58" s="253"/>
      <c r="T58" s="253"/>
      <c r="U58" s="253"/>
      <c r="V58" s="253"/>
      <c r="W58" s="253"/>
      <c r="X58" s="253"/>
      <c r="Z58" s="260"/>
      <c r="AA58" s="260"/>
    </row>
    <row r="59" spans="1:27" ht="15" customHeight="1" x14ac:dyDescent="0.2">
      <c r="A59" s="253"/>
      <c r="B59" s="253"/>
      <c r="C59" s="253"/>
      <c r="D59" s="253"/>
      <c r="E59" s="253"/>
      <c r="F59" s="253"/>
      <c r="G59" s="253"/>
      <c r="H59" s="253"/>
      <c r="I59" s="253"/>
      <c r="J59" s="253"/>
      <c r="K59" s="253"/>
      <c r="L59" s="253"/>
      <c r="M59" s="253"/>
      <c r="N59" s="253"/>
      <c r="O59" s="253"/>
      <c r="P59" s="253"/>
      <c r="Q59" s="253"/>
      <c r="R59" s="253"/>
      <c r="S59" s="253"/>
      <c r="T59" s="253"/>
      <c r="U59" s="253"/>
      <c r="V59" s="253"/>
      <c r="W59" s="253"/>
      <c r="X59" s="253"/>
      <c r="Z59" s="260"/>
      <c r="AA59" s="260"/>
    </row>
    <row r="60" spans="1:27" ht="15" customHeight="1" x14ac:dyDescent="0.25">
      <c r="B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Z60" s="260"/>
      <c r="AA60" s="260"/>
    </row>
    <row r="61" spans="1:27" ht="15" customHeight="1" x14ac:dyDescent="0.25">
      <c r="B61" s="132"/>
      <c r="H61" s="16"/>
      <c r="I61" s="17"/>
      <c r="J61" s="16"/>
      <c r="K61" s="16"/>
      <c r="L61" s="17"/>
      <c r="M61" s="17"/>
      <c r="N61" s="16"/>
      <c r="O61" s="16"/>
      <c r="P61" s="17"/>
      <c r="Q61" s="24"/>
      <c r="Z61" s="260"/>
      <c r="AA61" s="260"/>
    </row>
    <row r="62" spans="1:27" ht="15" customHeight="1" x14ac:dyDescent="0.25">
      <c r="B62" s="132"/>
      <c r="H62"/>
      <c r="I62"/>
      <c r="J62" s="17"/>
      <c r="K62" s="17"/>
      <c r="L62" s="17"/>
      <c r="M62"/>
      <c r="N62" s="17"/>
      <c r="O62" s="17"/>
      <c r="P62" s="17"/>
      <c r="Q62" s="17"/>
      <c r="Z62" s="260"/>
      <c r="AA62" s="260"/>
    </row>
    <row r="63" spans="1:27" ht="15" customHeight="1" x14ac:dyDescent="0.25">
      <c r="B63" s="132"/>
      <c r="H63"/>
      <c r="I63"/>
      <c r="J63" s="132"/>
      <c r="K63" s="132"/>
      <c r="L63" s="132"/>
      <c r="M63"/>
      <c r="N63" s="132"/>
      <c r="O63" s="132"/>
      <c r="P63" s="132"/>
      <c r="Q63" s="132"/>
      <c r="Z63" s="260"/>
      <c r="AA63" s="260"/>
    </row>
    <row r="64" spans="1:27" ht="15" customHeight="1" x14ac:dyDescent="0.25">
      <c r="B64" s="132"/>
      <c r="C64" s="132"/>
      <c r="D64" s="132"/>
      <c r="E64" s="132"/>
      <c r="F64" s="132"/>
      <c r="G64" s="132"/>
      <c r="H64"/>
      <c r="I64" s="132"/>
      <c r="J64" s="132"/>
      <c r="K64" s="132"/>
      <c r="L64" s="132"/>
      <c r="M64" s="132"/>
      <c r="N64" s="132"/>
      <c r="O64" s="132"/>
      <c r="P64" s="132"/>
      <c r="Q64" s="132"/>
      <c r="Z64" s="260"/>
      <c r="AA64" s="260"/>
    </row>
    <row r="65" spans="2:27" ht="15" customHeight="1" x14ac:dyDescent="0.25"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Z65" s="260"/>
      <c r="AA65" s="260"/>
    </row>
    <row r="66" spans="2:27" ht="15" customHeight="1" x14ac:dyDescent="0.25">
      <c r="B66" s="132"/>
      <c r="C66" s="17"/>
      <c r="D66" s="16"/>
      <c r="E66" s="16"/>
      <c r="F66" s="17"/>
      <c r="G66" s="24"/>
      <c r="H66" s="16"/>
      <c r="I66" s="17"/>
      <c r="J66" s="16"/>
      <c r="K66" s="16"/>
      <c r="L66" s="17"/>
      <c r="M66" s="17"/>
      <c r="N66" s="16"/>
      <c r="O66" s="16"/>
      <c r="P66" s="17"/>
      <c r="Q66" s="24"/>
    </row>
    <row r="67" spans="2:27" ht="15" customHeight="1" x14ac:dyDescent="0.25">
      <c r="B67" s="132"/>
      <c r="C67"/>
      <c r="D67" s="17"/>
      <c r="E67" s="17"/>
      <c r="F67" s="17"/>
      <c r="G67" s="17"/>
      <c r="H67"/>
      <c r="I67"/>
      <c r="J67" s="17"/>
      <c r="K67" s="17"/>
      <c r="L67" s="17"/>
      <c r="M67"/>
      <c r="N67" s="17"/>
      <c r="O67" s="17"/>
      <c r="P67" s="17"/>
      <c r="Q67" s="17"/>
    </row>
    <row r="68" spans="2:27" ht="15" customHeight="1" x14ac:dyDescent="0.25">
      <c r="B68" s="132"/>
      <c r="C68"/>
      <c r="D68" s="132"/>
      <c r="E68" s="132"/>
      <c r="F68" s="132"/>
      <c r="G68" s="132"/>
      <c r="H68"/>
      <c r="I68"/>
      <c r="J68" s="132"/>
      <c r="K68" s="132"/>
      <c r="L68" s="132"/>
      <c r="M68"/>
      <c r="N68" s="132"/>
      <c r="O68" s="132"/>
      <c r="P68" s="132"/>
      <c r="Q68" s="132"/>
    </row>
  </sheetData>
  <pageMargins left="0.63" right="0.25" top="0.47" bottom="0.19" header="0.3" footer="0.15"/>
  <pageSetup paperSize="9" scale="54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3F08D-F9E9-4EF9-AD0E-22F161DB6AEA}">
  <sheetPr codeName="Hoja5">
    <pageSetUpPr fitToPage="1"/>
  </sheetPr>
  <dimension ref="A1:AQ59"/>
  <sheetViews>
    <sheetView showGridLines="0" zoomScale="70" zoomScaleNormal="70" workbookViewId="0"/>
  </sheetViews>
  <sheetFormatPr baseColWidth="10" defaultColWidth="11.42578125" defaultRowHeight="15" customHeight="1" x14ac:dyDescent="0.25"/>
  <cols>
    <col min="1" max="1" width="3.7109375" style="247" customWidth="1"/>
    <col min="2" max="8" width="11.5703125" style="247" customWidth="1"/>
    <col min="9" max="9" width="3.7109375" style="247" customWidth="1"/>
    <col min="10" max="16" width="11.5703125" style="247" customWidth="1"/>
    <col min="17" max="17" width="3.7109375" style="247" customWidth="1"/>
    <col min="18" max="25" width="11.5703125" style="247" customWidth="1"/>
    <col min="26" max="27" width="12.85546875" style="264" customWidth="1"/>
    <col min="28" max="29" width="12.85546875" style="265" customWidth="1"/>
    <col min="30" max="31" width="12.85546875" style="264" customWidth="1"/>
    <col min="32" max="33" width="12.85546875" style="265" customWidth="1"/>
    <col min="34" max="35" width="12.85546875" style="264" customWidth="1"/>
    <col min="36" max="37" width="12.85546875" style="265" customWidth="1"/>
    <col min="38" max="43" width="12.85546875" style="264" customWidth="1"/>
    <col min="44" max="63" width="12.85546875" style="247" customWidth="1"/>
    <col min="64" max="16384" width="11.42578125" style="247"/>
  </cols>
  <sheetData>
    <row r="1" spans="1:39" ht="26.25" x14ac:dyDescent="0.25">
      <c r="B1" s="252" t="s">
        <v>218</v>
      </c>
      <c r="C1" s="261"/>
      <c r="D1" s="261"/>
      <c r="E1" s="261"/>
      <c r="F1" s="261"/>
      <c r="G1" s="261"/>
      <c r="H1" s="261"/>
      <c r="I1" s="261"/>
      <c r="J1" s="261"/>
      <c r="K1" s="261"/>
      <c r="T1" s="262"/>
      <c r="U1" s="262"/>
      <c r="V1" s="262"/>
      <c r="W1" s="262"/>
      <c r="X1" s="262"/>
      <c r="Y1" s="262"/>
      <c r="Z1" s="263" t="s">
        <v>219</v>
      </c>
    </row>
    <row r="2" spans="1:39" ht="15" customHeight="1" x14ac:dyDescent="0.25">
      <c r="A2" s="262"/>
      <c r="B2" s="262"/>
      <c r="C2" s="262"/>
      <c r="D2" s="262"/>
      <c r="E2" s="262"/>
      <c r="F2" s="262"/>
      <c r="G2" s="262"/>
      <c r="H2" s="262"/>
      <c r="I2" s="266"/>
      <c r="J2" s="266"/>
      <c r="K2" s="266"/>
      <c r="L2" s="266"/>
      <c r="M2" s="266"/>
      <c r="N2" s="266"/>
      <c r="O2" s="266"/>
      <c r="P2" s="266"/>
      <c r="Q2" s="266"/>
      <c r="R2" s="266"/>
      <c r="S2" s="266"/>
      <c r="T2" s="262"/>
      <c r="U2" s="262"/>
      <c r="V2" s="262"/>
      <c r="W2" s="262"/>
      <c r="X2" s="262"/>
      <c r="Y2" s="262"/>
      <c r="Z2" s="263" t="s">
        <v>220</v>
      </c>
    </row>
    <row r="3" spans="1:39" ht="15" customHeight="1" x14ac:dyDescent="0.25">
      <c r="A3" s="262"/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  <c r="O3" s="262"/>
      <c r="P3" s="262"/>
      <c r="Q3" s="262"/>
      <c r="R3" s="262"/>
      <c r="S3" s="262"/>
      <c r="T3" s="262"/>
      <c r="U3" s="262"/>
      <c r="V3" s="262"/>
      <c r="W3" s="262"/>
      <c r="X3" s="262"/>
      <c r="Y3" s="262"/>
      <c r="Z3" s="263" t="s">
        <v>221</v>
      </c>
    </row>
    <row r="4" spans="1:39" ht="15" customHeight="1" x14ac:dyDescent="0.25">
      <c r="A4" s="262"/>
      <c r="B4" s="262"/>
      <c r="C4" s="262"/>
      <c r="D4" s="262"/>
      <c r="E4" s="262"/>
      <c r="F4" s="262"/>
      <c r="G4" s="262"/>
      <c r="H4" s="262"/>
      <c r="I4" s="262"/>
      <c r="J4" s="262"/>
      <c r="K4" s="262"/>
      <c r="L4" s="262"/>
      <c r="M4" s="262"/>
      <c r="N4" s="262"/>
      <c r="O4" s="262"/>
      <c r="P4" s="262"/>
      <c r="Q4" s="262"/>
      <c r="R4" s="262"/>
      <c r="S4" s="262"/>
      <c r="T4" s="262"/>
      <c r="U4" s="262"/>
      <c r="V4" s="262"/>
      <c r="W4" s="262"/>
      <c r="Y4" s="262"/>
      <c r="Z4" s="263" t="s">
        <v>222</v>
      </c>
    </row>
    <row r="5" spans="1:39" ht="15" customHeight="1" x14ac:dyDescent="0.25">
      <c r="A5" s="262"/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262"/>
      <c r="O5" s="262"/>
      <c r="P5" s="262"/>
      <c r="Q5" s="262"/>
      <c r="R5" s="262"/>
      <c r="S5" s="262"/>
      <c r="T5" s="262"/>
      <c r="U5" s="262"/>
      <c r="V5" s="262"/>
      <c r="W5" s="262"/>
      <c r="Y5" s="262"/>
      <c r="AE5" s="267"/>
    </row>
    <row r="6" spans="1:39" ht="15" customHeight="1" x14ac:dyDescent="0.25">
      <c r="A6" s="262"/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2"/>
      <c r="O6" s="262"/>
      <c r="P6" s="262"/>
      <c r="Q6" s="262"/>
      <c r="R6" s="262"/>
      <c r="S6" s="262"/>
      <c r="T6" s="262"/>
      <c r="U6" s="262"/>
      <c r="V6" s="262"/>
      <c r="W6" s="262"/>
      <c r="X6" s="257" t="s">
        <v>172</v>
      </c>
      <c r="Y6" s="262"/>
      <c r="Z6" s="267" t="s">
        <v>200</v>
      </c>
      <c r="AA6" s="265"/>
      <c r="AC6" s="264"/>
      <c r="AD6" s="267" t="s">
        <v>201</v>
      </c>
      <c r="AE6" s="265"/>
      <c r="AG6" s="264"/>
      <c r="AH6" s="267" t="s">
        <v>202</v>
      </c>
      <c r="AI6" s="265"/>
      <c r="AK6" s="264"/>
    </row>
    <row r="7" spans="1:39" ht="15" customHeight="1" thickBot="1" x14ac:dyDescent="0.3">
      <c r="A7" s="262"/>
      <c r="B7" s="262"/>
      <c r="C7" s="262"/>
      <c r="D7" s="262"/>
      <c r="E7" s="262"/>
      <c r="F7" s="262"/>
      <c r="G7" s="262"/>
      <c r="H7" s="262"/>
      <c r="I7" s="262"/>
      <c r="J7" s="262"/>
      <c r="K7" s="262"/>
      <c r="L7" s="262"/>
      <c r="M7" s="262"/>
      <c r="N7" s="262"/>
      <c r="O7" s="262"/>
      <c r="P7" s="262"/>
      <c r="Q7" s="262"/>
      <c r="R7" s="262"/>
      <c r="S7" s="262"/>
      <c r="T7" s="262"/>
      <c r="U7" s="262"/>
      <c r="V7" s="262"/>
      <c r="W7" s="262"/>
      <c r="X7" s="262"/>
      <c r="Y7" s="262"/>
      <c r="AA7" s="268">
        <v>2021</v>
      </c>
      <c r="AB7" s="268">
        <v>2022</v>
      </c>
      <c r="AC7" s="264"/>
      <c r="AE7" s="268">
        <v>2021</v>
      </c>
      <c r="AF7" s="268">
        <v>2022</v>
      </c>
      <c r="AG7" s="264"/>
      <c r="AI7" s="268">
        <v>2021</v>
      </c>
      <c r="AJ7" s="268">
        <v>2022</v>
      </c>
      <c r="AK7" s="264"/>
    </row>
    <row r="8" spans="1:39" ht="15" customHeight="1" x14ac:dyDescent="0.25">
      <c r="A8" s="262"/>
      <c r="B8" s="262"/>
      <c r="C8" s="262"/>
      <c r="D8" s="262"/>
      <c r="E8" s="262"/>
      <c r="F8" s="262"/>
      <c r="G8" s="262"/>
      <c r="H8" s="262"/>
      <c r="I8" s="262"/>
      <c r="J8" s="262"/>
      <c r="K8" s="262"/>
      <c r="L8" s="262"/>
      <c r="M8" s="262"/>
      <c r="N8" s="262"/>
      <c r="O8" s="262"/>
      <c r="P8" s="262"/>
      <c r="Q8" s="262"/>
      <c r="R8" s="262"/>
      <c r="S8" s="262"/>
      <c r="T8" s="262"/>
      <c r="U8" s="262"/>
      <c r="V8" s="262"/>
      <c r="W8" s="262"/>
      <c r="X8" s="262"/>
      <c r="Y8" s="262"/>
      <c r="Z8" s="264" t="s">
        <v>203</v>
      </c>
      <c r="AA8" s="265">
        <v>-7.2201224602575137E-2</v>
      </c>
      <c r="AB8" s="265">
        <v>0.10032763489485419</v>
      </c>
      <c r="AC8" s="264"/>
      <c r="AD8" s="264" t="s">
        <v>203</v>
      </c>
      <c r="AE8" s="265">
        <v>-0.17792630991703062</v>
      </c>
      <c r="AF8" s="265">
        <v>0.14856750269498575</v>
      </c>
      <c r="AG8" s="264"/>
      <c r="AH8" s="264" t="s">
        <v>203</v>
      </c>
      <c r="AI8" s="265">
        <v>-8.8871832047763069E-2</v>
      </c>
      <c r="AJ8" s="265">
        <v>0.26391040888376266</v>
      </c>
      <c r="AK8" s="264"/>
      <c r="AL8" s="269" t="s">
        <v>223</v>
      </c>
      <c r="AM8" s="270">
        <v>2022</v>
      </c>
    </row>
    <row r="9" spans="1:39" ht="15" customHeight="1" thickBot="1" x14ac:dyDescent="0.3">
      <c r="A9" s="262"/>
      <c r="B9" s="262"/>
      <c r="C9" s="262"/>
      <c r="D9" s="262"/>
      <c r="E9" s="262"/>
      <c r="F9" s="262"/>
      <c r="G9" s="262"/>
      <c r="H9" s="262"/>
      <c r="I9" s="262"/>
      <c r="J9" s="262"/>
      <c r="K9" s="262"/>
      <c r="L9" s="262"/>
      <c r="M9" s="262"/>
      <c r="N9" s="262"/>
      <c r="O9" s="262"/>
      <c r="P9" s="262"/>
      <c r="Q9" s="262"/>
      <c r="R9" s="262"/>
      <c r="S9" s="262"/>
      <c r="T9" s="262"/>
      <c r="U9" s="262"/>
      <c r="V9" s="262"/>
      <c r="W9" s="262"/>
      <c r="X9" s="262"/>
      <c r="Y9" s="262"/>
      <c r="Z9" s="264" t="s">
        <v>204</v>
      </c>
      <c r="AA9" s="265">
        <v>-6.6668414505015788E-2</v>
      </c>
      <c r="AB9" s="265">
        <v>9.3288286965419326E-2</v>
      </c>
      <c r="AC9" s="264"/>
      <c r="AD9" s="264" t="s">
        <v>204</v>
      </c>
      <c r="AE9" s="265">
        <v>-0.15681915443965877</v>
      </c>
      <c r="AF9" s="265">
        <v>0.14900524483073341</v>
      </c>
      <c r="AG9" s="264"/>
      <c r="AH9" s="264" t="s">
        <v>204</v>
      </c>
      <c r="AI9" s="265">
        <v>-7.108549272914047E-2</v>
      </c>
      <c r="AJ9" s="265">
        <v>0.24027416704411322</v>
      </c>
      <c r="AK9" s="264"/>
      <c r="AL9" s="271" t="s">
        <v>224</v>
      </c>
      <c r="AM9" s="272">
        <v>2021</v>
      </c>
    </row>
    <row r="10" spans="1:39" ht="15" customHeight="1" x14ac:dyDescent="0.25">
      <c r="A10" s="262"/>
      <c r="B10" s="262"/>
      <c r="C10" s="262"/>
      <c r="D10" s="262"/>
      <c r="E10" s="262"/>
      <c r="F10" s="262"/>
      <c r="G10" s="262"/>
      <c r="H10" s="262"/>
      <c r="I10" s="262"/>
      <c r="J10" s="262"/>
      <c r="K10" s="262"/>
      <c r="L10" s="262"/>
      <c r="M10" s="262"/>
      <c r="N10" s="262"/>
      <c r="O10" s="262"/>
      <c r="P10" s="262"/>
      <c r="Q10" s="262"/>
      <c r="R10" s="262"/>
      <c r="S10" s="262"/>
      <c r="T10" s="262"/>
      <c r="U10" s="262"/>
      <c r="V10" s="262"/>
      <c r="W10" s="262"/>
      <c r="X10" s="262"/>
      <c r="Y10" s="262"/>
      <c r="Z10" s="264" t="s">
        <v>205</v>
      </c>
      <c r="AA10" s="265">
        <v>-2.8344070185333834E-2</v>
      </c>
      <c r="AB10" s="265">
        <v>5.6148488778304542E-2</v>
      </c>
      <c r="AC10" s="264"/>
      <c r="AD10" s="264" t="s">
        <v>205</v>
      </c>
      <c r="AE10" s="265">
        <v>-0.11696213495499108</v>
      </c>
      <c r="AF10" s="265">
        <v>0.11245768695199644</v>
      </c>
      <c r="AG10" s="264"/>
      <c r="AH10" s="264" t="s">
        <v>205</v>
      </c>
      <c r="AI10" s="265">
        <v>-1.7593952076477848E-2</v>
      </c>
      <c r="AJ10" s="265">
        <v>0.1387519431196732</v>
      </c>
      <c r="AK10" s="264"/>
    </row>
    <row r="11" spans="1:39" ht="15" customHeight="1" x14ac:dyDescent="0.25">
      <c r="A11" s="262"/>
      <c r="B11" s="262"/>
      <c r="C11" s="262"/>
      <c r="D11" s="262"/>
      <c r="E11" s="262"/>
      <c r="F11" s="262"/>
      <c r="G11" s="262"/>
      <c r="H11" s="262"/>
      <c r="I11" s="262"/>
      <c r="J11" s="262"/>
      <c r="K11" s="262"/>
      <c r="L11" s="262"/>
      <c r="M11" s="262"/>
      <c r="N11" s="262"/>
      <c r="O11" s="262"/>
      <c r="P11" s="262"/>
      <c r="Q11" s="262"/>
      <c r="R11" s="262"/>
      <c r="S11" s="262"/>
      <c r="T11" s="262"/>
      <c r="U11" s="262"/>
      <c r="V11" s="262"/>
      <c r="W11" s="262"/>
      <c r="X11" s="262"/>
      <c r="Y11" s="262"/>
      <c r="Z11" s="264" t="s">
        <v>206</v>
      </c>
      <c r="AA11" s="265">
        <v>-5.7325572809745044E-4</v>
      </c>
      <c r="AB11" s="265">
        <v>5.8997513498875519E-2</v>
      </c>
      <c r="AC11" s="264"/>
      <c r="AD11" s="264" t="s">
        <v>206</v>
      </c>
      <c r="AE11" s="265">
        <v>-0.11595235834858542</v>
      </c>
      <c r="AF11" s="265">
        <v>0.13223409586123908</v>
      </c>
      <c r="AG11" s="264"/>
      <c r="AH11" s="264" t="s">
        <v>206</v>
      </c>
      <c r="AI11" s="265">
        <v>3.3997020675711698E-2</v>
      </c>
      <c r="AJ11" s="265">
        <v>0.12524430974707529</v>
      </c>
      <c r="AK11" s="264"/>
    </row>
    <row r="12" spans="1:39" ht="15" customHeight="1" x14ac:dyDescent="0.25">
      <c r="A12" s="262"/>
      <c r="B12" s="262"/>
      <c r="C12" s="262"/>
      <c r="D12" s="262"/>
      <c r="E12" s="262"/>
      <c r="F12" s="262"/>
      <c r="G12" s="262"/>
      <c r="H12" s="262"/>
      <c r="I12" s="262"/>
      <c r="J12" s="262"/>
      <c r="K12" s="262"/>
      <c r="L12" s="262"/>
      <c r="M12" s="262"/>
      <c r="N12" s="262"/>
      <c r="O12" s="262"/>
      <c r="P12" s="262"/>
      <c r="Q12" s="262"/>
      <c r="R12" s="262"/>
      <c r="S12" s="262"/>
      <c r="T12" s="262"/>
      <c r="U12" s="262"/>
      <c r="V12" s="262"/>
      <c r="W12" s="262"/>
      <c r="X12" s="262"/>
      <c r="Y12" s="262"/>
      <c r="Z12" s="264" t="s">
        <v>207</v>
      </c>
      <c r="AA12" s="265">
        <v>3.390670658299328E-2</v>
      </c>
      <c r="AB12" s="265">
        <v>7.3313610554215536E-2</v>
      </c>
      <c r="AC12" s="264"/>
      <c r="AD12" s="264" t="s">
        <v>207</v>
      </c>
      <c r="AE12" s="265">
        <v>-7.7024265100422581E-2</v>
      </c>
      <c r="AF12" s="265">
        <v>0.12498097655058843</v>
      </c>
      <c r="AG12" s="264"/>
      <c r="AH12" s="264" t="s">
        <v>207</v>
      </c>
      <c r="AI12" s="265">
        <v>8.9313646457463564E-2</v>
      </c>
      <c r="AJ12" s="265">
        <v>0.13890323046813166</v>
      </c>
      <c r="AK12" s="264"/>
    </row>
    <row r="13" spans="1:39" ht="15" customHeight="1" x14ac:dyDescent="0.25">
      <c r="A13" s="262"/>
      <c r="B13" s="262"/>
      <c r="C13" s="262"/>
      <c r="D13" s="262"/>
      <c r="E13" s="262"/>
      <c r="F13" s="262"/>
      <c r="G13" s="262"/>
      <c r="H13" s="262"/>
      <c r="I13" s="262"/>
      <c r="J13" s="262"/>
      <c r="K13" s="262"/>
      <c r="L13" s="262"/>
      <c r="M13" s="262"/>
      <c r="N13" s="262"/>
      <c r="O13" s="262"/>
      <c r="P13" s="262"/>
      <c r="Q13" s="262"/>
      <c r="R13" s="262"/>
      <c r="S13" s="262"/>
      <c r="T13" s="262"/>
      <c r="U13" s="262"/>
      <c r="V13" s="262"/>
      <c r="W13" s="262"/>
      <c r="X13" s="262"/>
      <c r="Y13" s="262"/>
      <c r="Z13" s="264" t="s">
        <v>208</v>
      </c>
      <c r="AA13" s="265">
        <v>4.6953426504110073E-2</v>
      </c>
      <c r="AB13" s="265">
        <v>7.3439596797486642E-2</v>
      </c>
      <c r="AC13" s="264"/>
      <c r="AD13" s="264" t="s">
        <v>208</v>
      </c>
      <c r="AE13" s="265">
        <v>-5.9606414433635138E-2</v>
      </c>
      <c r="AF13" s="265">
        <v>0.12482933296494295</v>
      </c>
      <c r="AG13" s="264"/>
      <c r="AH13" s="264" t="s">
        <v>208</v>
      </c>
      <c r="AI13" s="265">
        <v>0.1047887990879228</v>
      </c>
      <c r="AJ13" s="265">
        <v>0.1370323317680443</v>
      </c>
      <c r="AK13" s="264"/>
    </row>
    <row r="14" spans="1:39" ht="15" customHeight="1" x14ac:dyDescent="0.25">
      <c r="A14" s="262"/>
      <c r="B14" s="262"/>
      <c r="C14" s="262"/>
      <c r="D14" s="262"/>
      <c r="E14" s="262"/>
      <c r="F14" s="262"/>
      <c r="G14" s="262"/>
      <c r="H14" s="262"/>
      <c r="I14" s="262"/>
      <c r="J14" s="262"/>
      <c r="K14" s="262"/>
      <c r="L14" s="262"/>
      <c r="M14" s="262"/>
      <c r="N14" s="262"/>
      <c r="O14" s="262"/>
      <c r="P14" s="262"/>
      <c r="Q14" s="262"/>
      <c r="R14" s="262"/>
      <c r="S14" s="262"/>
      <c r="T14" s="262"/>
      <c r="U14" s="262"/>
      <c r="V14" s="262"/>
      <c r="W14" s="262"/>
      <c r="X14" s="262"/>
      <c r="Y14" s="262"/>
      <c r="Z14" s="264" t="s">
        <v>209</v>
      </c>
      <c r="AA14" s="265">
        <v>5.321626473091072E-2</v>
      </c>
      <c r="AB14" s="265">
        <v>6.9328686383827859E-2</v>
      </c>
      <c r="AC14" s="264"/>
      <c r="AD14" s="264" t="s">
        <v>209</v>
      </c>
      <c r="AE14" s="265">
        <v>-4.2766537305600705E-2</v>
      </c>
      <c r="AF14" s="265">
        <v>0.12420096505996853</v>
      </c>
      <c r="AG14" s="264"/>
      <c r="AH14" s="264" t="s">
        <v>209</v>
      </c>
      <c r="AI14" s="265">
        <v>0.12234334972297461</v>
      </c>
      <c r="AJ14" s="265">
        <v>0.12142355404340237</v>
      </c>
      <c r="AK14" s="264"/>
    </row>
    <row r="15" spans="1:39" ht="15" customHeight="1" x14ac:dyDescent="0.25">
      <c r="A15" s="262"/>
      <c r="B15" s="262"/>
      <c r="C15" s="262"/>
      <c r="D15" s="262"/>
      <c r="E15" s="262"/>
      <c r="F15" s="262"/>
      <c r="G15" s="262"/>
      <c r="H15" s="262"/>
      <c r="I15" s="262"/>
      <c r="J15" s="262"/>
      <c r="K15" s="262"/>
      <c r="L15" s="262"/>
      <c r="M15" s="262"/>
      <c r="N15" s="262"/>
      <c r="O15" s="262"/>
      <c r="P15" s="262"/>
      <c r="Q15" s="262"/>
      <c r="R15" s="262"/>
      <c r="S15" s="262"/>
      <c r="T15" s="262"/>
      <c r="U15" s="262"/>
      <c r="V15" s="262"/>
      <c r="W15" s="262"/>
      <c r="X15" s="262"/>
      <c r="Y15" s="262"/>
      <c r="Z15" s="264" t="s">
        <v>210</v>
      </c>
      <c r="AA15" s="265">
        <v>6.3655221527360764E-2</v>
      </c>
      <c r="AC15" s="264"/>
      <c r="AD15" s="264" t="s">
        <v>210</v>
      </c>
      <c r="AE15" s="265">
        <v>-1.5460735481822497E-2</v>
      </c>
      <c r="AG15" s="264"/>
      <c r="AH15" s="264" t="s">
        <v>210</v>
      </c>
      <c r="AI15" s="265">
        <v>0.14209143876768907</v>
      </c>
      <c r="AK15" s="264"/>
    </row>
    <row r="16" spans="1:39" ht="15" customHeight="1" x14ac:dyDescent="0.25">
      <c r="A16" s="262"/>
      <c r="B16" s="262"/>
      <c r="C16" s="262"/>
      <c r="D16" s="262"/>
      <c r="E16" s="262"/>
      <c r="F16" s="262"/>
      <c r="G16" s="262"/>
      <c r="H16" s="262"/>
      <c r="I16" s="262"/>
      <c r="J16" s="262"/>
      <c r="K16" s="262"/>
      <c r="L16" s="262"/>
      <c r="M16" s="262"/>
      <c r="N16" s="262"/>
      <c r="O16" s="262"/>
      <c r="P16" s="262"/>
      <c r="Q16" s="262"/>
      <c r="R16" s="262"/>
      <c r="S16" s="262"/>
      <c r="T16" s="262"/>
      <c r="U16" s="262"/>
      <c r="V16" s="262"/>
      <c r="W16" s="262"/>
      <c r="X16" s="262"/>
      <c r="Y16" s="262"/>
      <c r="Z16" s="264" t="s">
        <v>211</v>
      </c>
      <c r="AA16" s="265">
        <v>6.0889961969038495E-2</v>
      </c>
      <c r="AC16" s="264"/>
      <c r="AD16" s="264" t="s">
        <v>211</v>
      </c>
      <c r="AE16" s="265">
        <v>-6.2521025784393206E-3</v>
      </c>
      <c r="AG16" s="264"/>
      <c r="AH16" s="264" t="s">
        <v>211</v>
      </c>
      <c r="AI16" s="265">
        <v>0.12490043182571028</v>
      </c>
      <c r="AK16" s="264"/>
    </row>
    <row r="17" spans="1:37" ht="15" customHeight="1" x14ac:dyDescent="0.25">
      <c r="A17" s="262"/>
      <c r="B17" s="262"/>
      <c r="C17" s="262"/>
      <c r="D17" s="262"/>
      <c r="E17" s="262"/>
      <c r="F17" s="262"/>
      <c r="G17" s="262"/>
      <c r="H17" s="262"/>
      <c r="I17" s="262"/>
      <c r="J17" s="262"/>
      <c r="K17" s="262"/>
      <c r="L17" s="262"/>
      <c r="M17" s="262"/>
      <c r="N17" s="262"/>
      <c r="O17" s="262"/>
      <c r="P17" s="262"/>
      <c r="Q17" s="262"/>
      <c r="R17" s="262"/>
      <c r="S17" s="262"/>
      <c r="T17" s="262"/>
      <c r="U17" s="262"/>
      <c r="V17" s="262"/>
      <c r="W17" s="262"/>
      <c r="X17" s="262"/>
      <c r="Y17" s="262"/>
      <c r="Z17" s="264" t="s">
        <v>212</v>
      </c>
      <c r="AA17" s="265">
        <v>5.6689476150910849E-2</v>
      </c>
      <c r="AC17" s="264"/>
      <c r="AD17" s="264" t="s">
        <v>212</v>
      </c>
      <c r="AE17" s="265">
        <v>2.9161693914144847E-3</v>
      </c>
      <c r="AG17" s="264"/>
      <c r="AH17" s="264" t="s">
        <v>212</v>
      </c>
      <c r="AI17" s="265">
        <v>0.11001445710713412</v>
      </c>
      <c r="AK17" s="264"/>
    </row>
    <row r="18" spans="1:37" ht="15" customHeight="1" x14ac:dyDescent="0.25">
      <c r="A18" s="262"/>
      <c r="B18" s="262"/>
      <c r="C18" s="262"/>
      <c r="D18" s="262"/>
      <c r="E18" s="262"/>
      <c r="F18" s="262"/>
      <c r="G18" s="262"/>
      <c r="H18" s="262"/>
      <c r="I18" s="262"/>
      <c r="J18" s="262"/>
      <c r="K18" s="262"/>
      <c r="L18" s="262"/>
      <c r="M18" s="262"/>
      <c r="N18" s="262"/>
      <c r="O18" s="262"/>
      <c r="P18" s="262"/>
      <c r="Q18" s="262"/>
      <c r="R18" s="262"/>
      <c r="S18" s="262"/>
      <c r="T18" s="262"/>
      <c r="U18" s="262"/>
      <c r="V18" s="262"/>
      <c r="W18" s="262"/>
      <c r="X18" s="262"/>
      <c r="Y18" s="262"/>
      <c r="Z18" s="264" t="s">
        <v>213</v>
      </c>
      <c r="AA18" s="265">
        <v>5.5744720786396015E-2</v>
      </c>
      <c r="AC18" s="264"/>
      <c r="AD18" s="264" t="s">
        <v>213</v>
      </c>
      <c r="AE18" s="265">
        <v>1.8766975941681495E-2</v>
      </c>
      <c r="AG18" s="264"/>
      <c r="AH18" s="264" t="s">
        <v>213</v>
      </c>
      <c r="AI18" s="265">
        <v>9.4031503256254603E-2</v>
      </c>
      <c r="AK18" s="264"/>
    </row>
    <row r="19" spans="1:37" ht="15" customHeight="1" x14ac:dyDescent="0.25">
      <c r="A19" s="262"/>
      <c r="B19" s="262"/>
      <c r="C19" s="262"/>
      <c r="D19" s="262"/>
      <c r="E19" s="262"/>
      <c r="F19" s="262"/>
      <c r="G19" s="262"/>
      <c r="H19" s="262"/>
      <c r="I19" s="262"/>
      <c r="J19" s="262"/>
      <c r="K19" s="262"/>
      <c r="L19" s="262"/>
      <c r="M19" s="262"/>
      <c r="N19" s="262"/>
      <c r="O19" s="262"/>
      <c r="P19" s="262"/>
      <c r="Q19" s="262"/>
      <c r="R19" s="262"/>
      <c r="S19" s="262"/>
      <c r="T19" s="262"/>
      <c r="U19" s="262"/>
      <c r="V19" s="262"/>
      <c r="W19" s="262"/>
      <c r="X19" s="262"/>
      <c r="Y19" s="262"/>
      <c r="Z19" s="264" t="s">
        <v>214</v>
      </c>
      <c r="AA19" s="265">
        <v>5.608495042650645E-2</v>
      </c>
      <c r="AC19" s="264"/>
      <c r="AD19" s="264" t="s">
        <v>214</v>
      </c>
      <c r="AE19" s="265">
        <v>2.3705487428082678E-2</v>
      </c>
      <c r="AG19" s="264"/>
      <c r="AH19" s="264" t="s">
        <v>214</v>
      </c>
      <c r="AI19" s="265">
        <v>0.10195977755221521</v>
      </c>
      <c r="AK19" s="264"/>
    </row>
    <row r="20" spans="1:37" ht="15" customHeight="1" x14ac:dyDescent="0.25">
      <c r="A20" s="262"/>
      <c r="B20" s="262"/>
      <c r="C20" s="262"/>
      <c r="D20" s="262"/>
      <c r="E20" s="262"/>
      <c r="F20" s="262"/>
      <c r="G20" s="262"/>
      <c r="H20" s="262"/>
      <c r="I20" s="262"/>
      <c r="J20" s="262"/>
      <c r="K20" s="262"/>
      <c r="L20" s="262"/>
      <c r="M20" s="262"/>
      <c r="N20" s="262"/>
      <c r="O20" s="262"/>
      <c r="P20" s="262"/>
      <c r="Q20" s="262"/>
      <c r="R20" s="262"/>
      <c r="S20" s="262"/>
      <c r="T20" s="262"/>
      <c r="U20" s="262"/>
      <c r="V20" s="262"/>
      <c r="W20" s="262"/>
      <c r="X20" s="262"/>
      <c r="Y20" s="262"/>
      <c r="AA20" s="265"/>
      <c r="AC20" s="264"/>
      <c r="AE20" s="265"/>
      <c r="AG20" s="264"/>
      <c r="AI20" s="265"/>
      <c r="AK20" s="264"/>
    </row>
    <row r="21" spans="1:37" ht="15" customHeight="1" x14ac:dyDescent="0.25">
      <c r="A21" s="262"/>
      <c r="B21" s="262"/>
      <c r="C21" s="262"/>
      <c r="D21" s="262"/>
      <c r="E21" s="262"/>
      <c r="F21" s="262"/>
      <c r="G21" s="262"/>
      <c r="H21" s="262"/>
      <c r="I21" s="262"/>
      <c r="J21" s="262"/>
      <c r="K21" s="262"/>
      <c r="L21" s="262"/>
      <c r="M21" s="262"/>
      <c r="N21" s="262"/>
      <c r="O21" s="262"/>
      <c r="P21" s="262"/>
      <c r="Q21" s="262"/>
      <c r="R21" s="262"/>
      <c r="S21" s="262"/>
      <c r="T21" s="262"/>
      <c r="U21" s="262"/>
      <c r="V21" s="262"/>
      <c r="W21" s="262"/>
      <c r="X21" s="262"/>
      <c r="Y21" s="262"/>
      <c r="AA21" s="265"/>
      <c r="AC21" s="264"/>
      <c r="AE21" s="265"/>
      <c r="AG21" s="264"/>
      <c r="AI21" s="265"/>
      <c r="AK21" s="264"/>
    </row>
    <row r="22" spans="1:37" ht="15" customHeight="1" x14ac:dyDescent="0.25">
      <c r="A22" s="262"/>
      <c r="B22" s="262"/>
      <c r="C22" s="262"/>
      <c r="D22" s="262"/>
      <c r="E22" s="262"/>
      <c r="F22" s="262"/>
      <c r="G22" s="262"/>
      <c r="H22" s="262"/>
      <c r="I22" s="262"/>
      <c r="J22" s="262"/>
      <c r="K22" s="262"/>
      <c r="L22" s="262"/>
      <c r="M22" s="262"/>
      <c r="N22" s="262"/>
      <c r="O22" s="262"/>
      <c r="P22" s="262"/>
      <c r="Q22" s="262"/>
      <c r="R22" s="262"/>
      <c r="S22" s="262"/>
      <c r="T22" s="262"/>
      <c r="U22" s="262"/>
      <c r="V22" s="262"/>
      <c r="W22" s="262"/>
      <c r="X22" s="262"/>
      <c r="Y22" s="262"/>
      <c r="AA22" s="265"/>
      <c r="AC22" s="264"/>
      <c r="AE22" s="265"/>
      <c r="AG22" s="264"/>
      <c r="AI22" s="265"/>
      <c r="AK22" s="264"/>
    </row>
    <row r="23" spans="1:37" ht="15" customHeight="1" x14ac:dyDescent="0.25">
      <c r="A23" s="262"/>
      <c r="B23" s="262"/>
      <c r="C23" s="262"/>
      <c r="D23" s="262"/>
      <c r="E23" s="262"/>
      <c r="F23" s="262"/>
      <c r="G23" s="262"/>
      <c r="H23" s="262"/>
      <c r="I23" s="262"/>
      <c r="J23" s="262"/>
      <c r="K23" s="262"/>
      <c r="L23" s="262"/>
      <c r="M23" s="262"/>
      <c r="N23" s="262"/>
      <c r="O23" s="262"/>
      <c r="P23" s="262"/>
      <c r="Q23" s="262"/>
      <c r="R23" s="262"/>
      <c r="S23" s="262"/>
      <c r="T23" s="262"/>
      <c r="U23" s="262"/>
      <c r="V23" s="262"/>
      <c r="W23" s="262"/>
      <c r="X23" s="262"/>
      <c r="Y23" s="262"/>
      <c r="AA23" s="265"/>
      <c r="AC23" s="264"/>
      <c r="AE23" s="265"/>
      <c r="AG23" s="264"/>
      <c r="AI23" s="265"/>
      <c r="AK23" s="264"/>
    </row>
    <row r="24" spans="1:37" ht="15" customHeight="1" x14ac:dyDescent="0.25">
      <c r="A24" s="262"/>
      <c r="B24" s="262"/>
      <c r="C24" s="262"/>
      <c r="D24" s="262"/>
      <c r="E24" s="262"/>
      <c r="F24" s="262"/>
      <c r="G24" s="262"/>
      <c r="H24" s="262"/>
      <c r="I24" s="262"/>
      <c r="J24" s="262"/>
      <c r="K24" s="262"/>
      <c r="L24" s="262"/>
      <c r="M24" s="262"/>
      <c r="N24" s="262"/>
      <c r="O24" s="262"/>
      <c r="P24" s="262"/>
      <c r="Q24" s="262"/>
      <c r="R24" s="262"/>
      <c r="S24" s="262"/>
      <c r="T24" s="262"/>
      <c r="U24" s="262"/>
      <c r="V24" s="262"/>
      <c r="W24" s="262"/>
      <c r="X24" s="262"/>
      <c r="Y24" s="262"/>
      <c r="AA24" s="265"/>
      <c r="AC24" s="264"/>
      <c r="AE24" s="265"/>
      <c r="AG24" s="264"/>
      <c r="AI24" s="265"/>
      <c r="AK24" s="264"/>
    </row>
    <row r="25" spans="1:37" ht="15" customHeight="1" x14ac:dyDescent="0.25">
      <c r="A25" s="262"/>
      <c r="B25" s="262"/>
      <c r="C25" s="262"/>
      <c r="D25" s="262"/>
      <c r="E25" s="262"/>
      <c r="F25" s="262"/>
      <c r="G25" s="262"/>
      <c r="H25" s="262"/>
      <c r="I25" s="262"/>
      <c r="J25" s="262"/>
      <c r="K25" s="262"/>
      <c r="L25" s="262"/>
      <c r="M25" s="262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AA25" s="265"/>
      <c r="AC25" s="264"/>
      <c r="AE25" s="265"/>
      <c r="AG25" s="264"/>
      <c r="AI25" s="265"/>
      <c r="AK25" s="264"/>
    </row>
    <row r="26" spans="1:37" ht="15" customHeight="1" x14ac:dyDescent="0.25">
      <c r="A26" s="262"/>
      <c r="B26" s="262"/>
      <c r="C26" s="262"/>
      <c r="D26" s="262"/>
      <c r="E26" s="262"/>
      <c r="F26" s="262"/>
      <c r="G26" s="262"/>
      <c r="H26" s="262"/>
      <c r="I26" s="262"/>
      <c r="J26" s="262"/>
      <c r="K26" s="262"/>
      <c r="L26" s="262"/>
      <c r="M26" s="262"/>
      <c r="N26" s="262"/>
      <c r="O26" s="262"/>
      <c r="P26" s="262"/>
      <c r="Q26" s="262"/>
      <c r="R26" s="262"/>
      <c r="S26" s="262"/>
      <c r="T26" s="262"/>
      <c r="U26" s="262"/>
      <c r="V26" s="262"/>
      <c r="W26" s="262"/>
      <c r="X26" s="262"/>
      <c r="Y26" s="262"/>
      <c r="AA26" s="265"/>
      <c r="AC26" s="264"/>
      <c r="AE26" s="265"/>
      <c r="AG26" s="264"/>
      <c r="AI26" s="265"/>
      <c r="AK26" s="264"/>
    </row>
    <row r="27" spans="1:37" ht="15" customHeight="1" x14ac:dyDescent="0.25">
      <c r="A27" s="262"/>
      <c r="B27" s="262"/>
      <c r="C27" s="262"/>
      <c r="D27" s="262"/>
      <c r="E27" s="262"/>
      <c r="F27" s="262"/>
      <c r="G27" s="262"/>
      <c r="H27" s="262"/>
      <c r="I27" s="262"/>
      <c r="J27" s="262"/>
      <c r="K27" s="262"/>
      <c r="L27" s="262"/>
      <c r="M27" s="262"/>
      <c r="N27" s="262"/>
      <c r="O27" s="262"/>
      <c r="P27" s="262"/>
      <c r="Q27" s="262"/>
      <c r="R27" s="262"/>
      <c r="S27" s="262"/>
      <c r="T27" s="262"/>
      <c r="U27" s="262"/>
      <c r="V27" s="262"/>
      <c r="W27" s="262"/>
      <c r="X27" s="262"/>
      <c r="Y27" s="262"/>
      <c r="AA27" s="265"/>
      <c r="AC27" s="264"/>
      <c r="AE27" s="265"/>
      <c r="AG27" s="264"/>
      <c r="AI27" s="265"/>
      <c r="AK27" s="264"/>
    </row>
    <row r="28" spans="1:37" ht="15" customHeight="1" x14ac:dyDescent="0.25">
      <c r="A28" s="262"/>
      <c r="B28" s="262"/>
      <c r="C28" s="262"/>
      <c r="D28" s="262"/>
      <c r="E28" s="262"/>
      <c r="F28" s="262"/>
      <c r="G28" s="262"/>
      <c r="H28" s="262"/>
      <c r="I28" s="262"/>
      <c r="J28" s="262"/>
      <c r="K28" s="262"/>
      <c r="L28" s="262"/>
      <c r="M28" s="262"/>
      <c r="N28" s="262"/>
      <c r="O28" s="262"/>
      <c r="P28" s="262"/>
      <c r="Q28" s="262"/>
      <c r="R28" s="262"/>
      <c r="S28" s="262"/>
      <c r="T28" s="262"/>
      <c r="U28" s="262"/>
      <c r="V28" s="262"/>
      <c r="W28" s="262"/>
      <c r="X28" s="262"/>
      <c r="Y28" s="262"/>
      <c r="AA28" s="265"/>
      <c r="AC28" s="264"/>
      <c r="AE28" s="265"/>
      <c r="AG28" s="264"/>
      <c r="AI28" s="265"/>
      <c r="AK28" s="264"/>
    </row>
    <row r="29" spans="1:37" ht="15" customHeight="1" x14ac:dyDescent="0.25">
      <c r="A29" s="262"/>
      <c r="B29" s="262"/>
      <c r="C29" s="262"/>
      <c r="D29" s="262"/>
      <c r="E29" s="262"/>
      <c r="F29" s="262"/>
      <c r="G29" s="262"/>
      <c r="H29" s="262"/>
      <c r="I29" s="262"/>
      <c r="J29" s="262"/>
      <c r="K29" s="262"/>
      <c r="L29" s="262"/>
      <c r="M29" s="262"/>
      <c r="N29" s="262"/>
      <c r="O29" s="262"/>
      <c r="P29" s="262"/>
      <c r="Q29" s="262"/>
      <c r="R29" s="262"/>
      <c r="S29" s="262"/>
      <c r="T29" s="262"/>
      <c r="U29" s="262"/>
      <c r="V29" s="262"/>
      <c r="W29" s="262"/>
      <c r="X29" s="262"/>
      <c r="Y29" s="262"/>
      <c r="AA29" s="265"/>
      <c r="AC29" s="264"/>
      <c r="AE29" s="265"/>
      <c r="AG29" s="264"/>
      <c r="AI29" s="265"/>
      <c r="AK29" s="264"/>
    </row>
    <row r="30" spans="1:37" ht="15" customHeight="1" x14ac:dyDescent="0.25">
      <c r="A30" s="262"/>
      <c r="B30" s="262"/>
      <c r="C30" s="262"/>
      <c r="D30" s="262"/>
      <c r="E30" s="262"/>
      <c r="F30" s="262"/>
      <c r="G30" s="262"/>
      <c r="H30" s="262"/>
      <c r="I30" s="262"/>
      <c r="J30" s="262"/>
      <c r="K30" s="262"/>
      <c r="L30" s="262"/>
      <c r="M30" s="262"/>
      <c r="N30" s="262"/>
      <c r="O30" s="262"/>
      <c r="P30" s="262"/>
      <c r="Q30" s="262"/>
      <c r="R30" s="262"/>
      <c r="S30" s="262"/>
      <c r="T30" s="262"/>
      <c r="U30" s="262"/>
      <c r="V30" s="262"/>
      <c r="W30" s="262"/>
      <c r="X30" s="262"/>
      <c r="Y30" s="262"/>
      <c r="AA30" s="265"/>
      <c r="AC30" s="264"/>
      <c r="AE30" s="265"/>
      <c r="AG30" s="264"/>
      <c r="AI30" s="265"/>
      <c r="AK30" s="264"/>
    </row>
    <row r="31" spans="1:37" ht="15" customHeight="1" x14ac:dyDescent="0.25">
      <c r="A31" s="262"/>
      <c r="B31" s="262"/>
      <c r="C31" s="262"/>
      <c r="D31" s="262"/>
      <c r="E31" s="262"/>
      <c r="F31" s="262"/>
      <c r="G31" s="262"/>
      <c r="H31" s="262"/>
      <c r="I31" s="262"/>
      <c r="J31" s="262"/>
      <c r="K31" s="262"/>
      <c r="L31" s="262"/>
      <c r="M31" s="262"/>
      <c r="N31" s="262"/>
      <c r="O31" s="262"/>
      <c r="P31" s="262"/>
      <c r="Q31" s="262"/>
      <c r="R31" s="262"/>
      <c r="S31" s="262"/>
      <c r="T31" s="262"/>
      <c r="U31" s="262"/>
      <c r="V31" s="262"/>
      <c r="W31" s="262"/>
      <c r="X31" s="262"/>
      <c r="Y31" s="262"/>
      <c r="AA31" s="265"/>
      <c r="AC31" s="264"/>
      <c r="AE31" s="265"/>
      <c r="AG31" s="264"/>
      <c r="AI31" s="265"/>
      <c r="AK31" s="264"/>
    </row>
    <row r="32" spans="1:37" ht="15" customHeight="1" x14ac:dyDescent="0.25">
      <c r="A32" s="262"/>
      <c r="B32" s="262"/>
      <c r="C32" s="262"/>
      <c r="D32" s="262"/>
      <c r="E32" s="262"/>
      <c r="F32" s="262"/>
      <c r="G32" s="262"/>
      <c r="H32" s="262"/>
      <c r="I32" s="262"/>
      <c r="J32" s="262"/>
      <c r="K32" s="262"/>
      <c r="L32" s="262"/>
      <c r="M32" s="262"/>
      <c r="N32" s="262"/>
      <c r="O32" s="262"/>
      <c r="P32" s="262"/>
      <c r="Q32" s="262"/>
      <c r="R32" s="262"/>
      <c r="S32" s="262"/>
      <c r="T32" s="262"/>
      <c r="U32" s="262"/>
      <c r="V32" s="262"/>
      <c r="W32" s="262"/>
      <c r="X32" s="262"/>
      <c r="Y32" s="262"/>
      <c r="AA32" s="265"/>
      <c r="AC32" s="264"/>
      <c r="AE32" s="265"/>
      <c r="AG32" s="264"/>
      <c r="AI32" s="265"/>
      <c r="AK32" s="264"/>
    </row>
    <row r="33" spans="1:39" ht="15" customHeight="1" x14ac:dyDescent="0.25">
      <c r="A33" s="262"/>
      <c r="B33" s="262"/>
      <c r="C33" s="262"/>
      <c r="D33" s="262"/>
      <c r="E33" s="262"/>
      <c r="F33" s="262"/>
      <c r="G33" s="262"/>
      <c r="H33" s="262"/>
      <c r="I33" s="262"/>
      <c r="J33" s="262"/>
      <c r="K33" s="262"/>
      <c r="L33" s="262"/>
      <c r="M33" s="262"/>
      <c r="N33" s="262"/>
      <c r="O33" s="262"/>
      <c r="P33" s="262"/>
      <c r="Q33" s="262"/>
      <c r="R33" s="262"/>
      <c r="S33" s="262"/>
      <c r="T33" s="262"/>
      <c r="U33" s="262"/>
      <c r="V33" s="262"/>
      <c r="W33" s="262"/>
      <c r="X33" s="262"/>
      <c r="Y33" s="262"/>
      <c r="Z33" s="267" t="s">
        <v>215</v>
      </c>
      <c r="AA33" s="265"/>
      <c r="AC33" s="264"/>
      <c r="AD33" s="267" t="s">
        <v>216</v>
      </c>
      <c r="AE33" s="265"/>
      <c r="AG33" s="264"/>
      <c r="AH33" s="267" t="s">
        <v>217</v>
      </c>
      <c r="AI33" s="265"/>
      <c r="AK33" s="264"/>
    </row>
    <row r="34" spans="1:39" ht="15" customHeight="1" thickBot="1" x14ac:dyDescent="0.3">
      <c r="A34" s="262"/>
      <c r="B34" s="262"/>
      <c r="C34" s="262"/>
      <c r="D34" s="262"/>
      <c r="E34" s="262"/>
      <c r="F34" s="262"/>
      <c r="G34" s="262"/>
      <c r="H34" s="262"/>
      <c r="I34" s="262"/>
      <c r="J34" s="262"/>
      <c r="K34" s="262"/>
      <c r="L34" s="262"/>
      <c r="M34" s="262"/>
      <c r="N34" s="262"/>
      <c r="O34" s="262"/>
      <c r="P34" s="262"/>
      <c r="Q34" s="262"/>
      <c r="R34" s="262"/>
      <c r="S34" s="262"/>
      <c r="T34" s="262"/>
      <c r="U34" s="262"/>
      <c r="V34" s="262"/>
      <c r="W34" s="262"/>
      <c r="X34" s="262"/>
      <c r="Y34" s="262"/>
      <c r="AA34" s="268">
        <v>2021</v>
      </c>
      <c r="AB34" s="268">
        <v>2022</v>
      </c>
      <c r="AC34" s="264"/>
      <c r="AE34" s="268">
        <v>2021</v>
      </c>
      <c r="AF34" s="268">
        <v>2022</v>
      </c>
      <c r="AG34" s="264"/>
      <c r="AI34" s="268">
        <v>2021</v>
      </c>
      <c r="AJ34" s="268">
        <v>2022</v>
      </c>
      <c r="AK34" s="264"/>
    </row>
    <row r="35" spans="1:39" ht="15" customHeight="1" x14ac:dyDescent="0.25">
      <c r="A35" s="262"/>
      <c r="B35" s="262"/>
      <c r="C35" s="262"/>
      <c r="D35" s="262"/>
      <c r="E35" s="262"/>
      <c r="F35" s="262"/>
      <c r="G35" s="262"/>
      <c r="H35" s="262"/>
      <c r="I35" s="262"/>
      <c r="J35" s="262"/>
      <c r="K35" s="262"/>
      <c r="L35" s="262"/>
      <c r="M35" s="262"/>
      <c r="N35" s="262"/>
      <c r="O35" s="262"/>
      <c r="P35" s="262"/>
      <c r="Q35" s="262"/>
      <c r="R35" s="262"/>
      <c r="S35" s="262"/>
      <c r="T35" s="262"/>
      <c r="U35" s="262"/>
      <c r="V35" s="262"/>
      <c r="W35" s="262"/>
      <c r="X35" s="262"/>
      <c r="Y35" s="262"/>
      <c r="Z35" s="264" t="s">
        <v>203</v>
      </c>
      <c r="AA35" s="265">
        <v>1.107712372789095E-2</v>
      </c>
      <c r="AB35" s="265">
        <v>1.3617729202092192E-2</v>
      </c>
      <c r="AC35" s="264"/>
      <c r="AD35" s="264" t="s">
        <v>203</v>
      </c>
      <c r="AE35" s="265">
        <v>5.7702178807125935E-2</v>
      </c>
      <c r="AF35" s="265">
        <v>-4.2899690826657774E-2</v>
      </c>
      <c r="AG35" s="264"/>
      <c r="AH35" s="264" t="s">
        <v>203</v>
      </c>
      <c r="AI35" s="265">
        <v>3.5561986624737897E-2</v>
      </c>
      <c r="AJ35" s="265">
        <v>-1.7596698122723069E-2</v>
      </c>
      <c r="AK35" s="264"/>
      <c r="AL35" s="269" t="s">
        <v>225</v>
      </c>
      <c r="AM35" s="270">
        <v>2022</v>
      </c>
    </row>
    <row r="36" spans="1:39" ht="15" customHeight="1" thickBot="1" x14ac:dyDescent="0.3">
      <c r="A36" s="262"/>
      <c r="B36" s="262"/>
      <c r="C36" s="262"/>
      <c r="D36" s="262"/>
      <c r="E36" s="262"/>
      <c r="F36" s="262"/>
      <c r="G36" s="262"/>
      <c r="H36" s="262"/>
      <c r="I36" s="262"/>
      <c r="J36" s="262"/>
      <c r="K36" s="262"/>
      <c r="L36" s="262"/>
      <c r="M36" s="262"/>
      <c r="N36" s="262"/>
      <c r="O36" s="262"/>
      <c r="P36" s="262"/>
      <c r="Q36" s="262"/>
      <c r="R36" s="262"/>
      <c r="S36" s="262"/>
      <c r="T36" s="262"/>
      <c r="U36" s="262"/>
      <c r="V36" s="262"/>
      <c r="W36" s="262"/>
      <c r="X36" s="262"/>
      <c r="Y36" s="262"/>
      <c r="Z36" s="264" t="s">
        <v>204</v>
      </c>
      <c r="AA36" s="265">
        <v>-2.6407888128539979E-3</v>
      </c>
      <c r="AB36" s="265">
        <v>5.0830838375992473E-3</v>
      </c>
      <c r="AC36" s="264"/>
      <c r="AD36" s="264" t="s">
        <v>204</v>
      </c>
      <c r="AE36" s="265">
        <v>3.552762386362019E-2</v>
      </c>
      <c r="AF36" s="265">
        <v>-4.7422795923507836E-2</v>
      </c>
      <c r="AG36" s="264"/>
      <c r="AH36" s="264" t="s">
        <v>204</v>
      </c>
      <c r="AI36" s="265">
        <v>1.2245191833654018E-2</v>
      </c>
      <c r="AJ36" s="265">
        <v>-1.5256137090447481E-2</v>
      </c>
      <c r="AK36" s="264"/>
      <c r="AL36" s="271" t="s">
        <v>226</v>
      </c>
      <c r="AM36" s="272">
        <v>2021</v>
      </c>
    </row>
    <row r="37" spans="1:39" ht="15" customHeight="1" x14ac:dyDescent="0.25">
      <c r="A37" s="262"/>
      <c r="B37" s="262"/>
      <c r="C37" s="262"/>
      <c r="D37" s="262"/>
      <c r="E37" s="262"/>
      <c r="F37" s="262"/>
      <c r="G37" s="262"/>
      <c r="H37" s="262"/>
      <c r="I37" s="262"/>
      <c r="J37" s="262"/>
      <c r="K37" s="262"/>
      <c r="L37" s="262"/>
      <c r="M37" s="262"/>
      <c r="N37" s="262"/>
      <c r="O37" s="262"/>
      <c r="P37" s="262"/>
      <c r="Q37" s="262"/>
      <c r="R37" s="262"/>
      <c r="S37" s="262"/>
      <c r="T37" s="262"/>
      <c r="U37" s="262"/>
      <c r="V37" s="262"/>
      <c r="W37" s="262"/>
      <c r="X37" s="262"/>
      <c r="Y37" s="262"/>
      <c r="Z37" s="264" t="s">
        <v>205</v>
      </c>
      <c r="AA37" s="265">
        <v>2.8855395171990778E-2</v>
      </c>
      <c r="AB37" s="265">
        <v>-1.284478356427286E-2</v>
      </c>
      <c r="AC37" s="264"/>
      <c r="AD37" s="264" t="s">
        <v>205</v>
      </c>
      <c r="AE37" s="265">
        <v>5.0681658217141885E-2</v>
      </c>
      <c r="AF37" s="265">
        <v>-5.55630587123494E-2</v>
      </c>
      <c r="AG37" s="264"/>
      <c r="AH37" s="264" t="s">
        <v>205</v>
      </c>
      <c r="AI37" s="265">
        <v>4.1217445412865886E-2</v>
      </c>
      <c r="AJ37" s="265">
        <v>-3.2306988207925116E-2</v>
      </c>
      <c r="AK37" s="264"/>
    </row>
    <row r="38" spans="1:39" ht="15" customHeight="1" x14ac:dyDescent="0.25">
      <c r="A38" s="262"/>
      <c r="B38" s="262"/>
      <c r="C38" s="262"/>
      <c r="D38" s="262"/>
      <c r="E38" s="262"/>
      <c r="F38" s="262"/>
      <c r="G38" s="262"/>
      <c r="H38" s="262"/>
      <c r="I38" s="262"/>
      <c r="J38" s="262"/>
      <c r="K38" s="262"/>
      <c r="L38" s="262"/>
      <c r="M38" s="262"/>
      <c r="N38" s="262"/>
      <c r="O38" s="262"/>
      <c r="P38" s="262"/>
      <c r="Q38" s="262"/>
      <c r="R38" s="262"/>
      <c r="S38" s="262"/>
      <c r="T38" s="262"/>
      <c r="U38" s="262"/>
      <c r="V38" s="262"/>
      <c r="W38" s="262"/>
      <c r="X38" s="262"/>
      <c r="Y38" s="262"/>
      <c r="Z38" s="264" t="s">
        <v>206</v>
      </c>
      <c r="AA38" s="265">
        <v>6.8715312845533699E-2</v>
      </c>
      <c r="AB38" s="265">
        <v>-1.2023722822037683E-2</v>
      </c>
      <c r="AC38" s="264"/>
      <c r="AD38" s="264" t="s">
        <v>206</v>
      </c>
      <c r="AE38" s="265">
        <v>6.7634882360427612E-2</v>
      </c>
      <c r="AF38" s="265">
        <v>-5.2026269293068451E-2</v>
      </c>
      <c r="AG38" s="264"/>
      <c r="AH38" s="264" t="s">
        <v>206</v>
      </c>
      <c r="AI38" s="265">
        <v>6.8522051849220555E-2</v>
      </c>
      <c r="AJ38" s="265">
        <v>-2.7999117117938396E-2</v>
      </c>
      <c r="AK38" s="264"/>
    </row>
    <row r="39" spans="1:39" ht="15" customHeight="1" x14ac:dyDescent="0.25">
      <c r="A39" s="262"/>
      <c r="B39" s="262"/>
      <c r="C39" s="262"/>
      <c r="D39" s="262"/>
      <c r="E39" s="262"/>
      <c r="F39" s="262"/>
      <c r="G39" s="262"/>
      <c r="H39" s="262"/>
      <c r="I39" s="262"/>
      <c r="J39" s="262"/>
      <c r="K39" s="262"/>
      <c r="L39" s="262"/>
      <c r="M39" s="262"/>
      <c r="N39" s="262"/>
      <c r="O39" s="262"/>
      <c r="P39" s="262"/>
      <c r="Q39" s="262"/>
      <c r="R39" s="262"/>
      <c r="S39" s="262"/>
      <c r="T39" s="262"/>
      <c r="U39" s="262"/>
      <c r="V39" s="262"/>
      <c r="W39" s="262"/>
      <c r="X39" s="262"/>
      <c r="Y39" s="262"/>
      <c r="Z39" s="264" t="s">
        <v>207</v>
      </c>
      <c r="AA39" s="265">
        <v>9.2903636992539868E-2</v>
      </c>
      <c r="AB39" s="265">
        <v>1.3513406253361638E-2</v>
      </c>
      <c r="AC39" s="264"/>
      <c r="AD39" s="264" t="s">
        <v>207</v>
      </c>
      <c r="AE39" s="265">
        <v>8.0935625370566977E-2</v>
      </c>
      <c r="AF39" s="265">
        <v>-2.376697641821451E-2</v>
      </c>
      <c r="AG39" s="264"/>
      <c r="AH39" s="264" t="s">
        <v>207</v>
      </c>
      <c r="AI39" s="265">
        <v>8.6158597028014441E-2</v>
      </c>
      <c r="AJ39" s="265">
        <v>8.4440500189259633E-4</v>
      </c>
      <c r="AK39" s="264"/>
    </row>
    <row r="40" spans="1:39" ht="15" customHeight="1" x14ac:dyDescent="0.25">
      <c r="A40" s="262"/>
      <c r="B40" s="262"/>
      <c r="C40" s="262"/>
      <c r="D40" s="262"/>
      <c r="E40" s="262"/>
      <c r="F40" s="262"/>
      <c r="G40" s="262"/>
      <c r="H40" s="262"/>
      <c r="I40" s="262"/>
      <c r="J40" s="262"/>
      <c r="K40" s="262"/>
      <c r="L40" s="262"/>
      <c r="M40" s="262"/>
      <c r="N40" s="262"/>
      <c r="O40" s="262"/>
      <c r="P40" s="262"/>
      <c r="Q40" s="262"/>
      <c r="R40" s="262"/>
      <c r="S40" s="262"/>
      <c r="T40" s="262"/>
      <c r="U40" s="262"/>
      <c r="V40" s="262"/>
      <c r="W40" s="262"/>
      <c r="X40" s="262"/>
      <c r="Y40" s="262"/>
      <c r="Z40" s="264" t="s">
        <v>208</v>
      </c>
      <c r="AA40" s="265">
        <v>0.10074488478716503</v>
      </c>
      <c r="AB40" s="265">
        <v>1.4873865078394033E-2</v>
      </c>
      <c r="AC40" s="264"/>
      <c r="AD40" s="264" t="s">
        <v>208</v>
      </c>
      <c r="AE40" s="265">
        <v>8.4121339467344292E-2</v>
      </c>
      <c r="AF40" s="265">
        <v>-2.3986076114950662E-2</v>
      </c>
      <c r="AG40" s="264"/>
      <c r="AH40" s="264" t="s">
        <v>208</v>
      </c>
      <c r="AI40" s="265">
        <v>9.8328483445521045E-2</v>
      </c>
      <c r="AJ40" s="265">
        <v>2.2550924456453457E-4</v>
      </c>
      <c r="AK40" s="264"/>
    </row>
    <row r="41" spans="1:39" ht="15" customHeight="1" x14ac:dyDescent="0.25">
      <c r="A41" s="262"/>
      <c r="B41" s="262"/>
      <c r="C41" s="262"/>
      <c r="D41" s="262"/>
      <c r="E41" s="262"/>
      <c r="F41" s="262"/>
      <c r="G41" s="262"/>
      <c r="H41" s="262"/>
      <c r="I41" s="262"/>
      <c r="J41" s="262"/>
      <c r="K41" s="262"/>
      <c r="L41" s="262"/>
      <c r="M41" s="262"/>
      <c r="N41" s="262"/>
      <c r="O41" s="262"/>
      <c r="P41" s="262"/>
      <c r="Q41" s="262"/>
      <c r="R41" s="262"/>
      <c r="S41" s="262"/>
      <c r="T41" s="262"/>
      <c r="U41" s="262"/>
      <c r="V41" s="262"/>
      <c r="W41" s="262"/>
      <c r="X41" s="262"/>
      <c r="Y41" s="262"/>
      <c r="Z41" s="264" t="s">
        <v>209</v>
      </c>
      <c r="AA41" s="265">
        <v>9.4909456423107053E-2</v>
      </c>
      <c r="AB41" s="265">
        <v>1.2042047645319798E-2</v>
      </c>
      <c r="AC41" s="264"/>
      <c r="AD41" s="264" t="s">
        <v>209</v>
      </c>
      <c r="AE41" s="265">
        <v>7.7750834127204627E-2</v>
      </c>
      <c r="AF41" s="265">
        <v>-2.5859921395592948E-2</v>
      </c>
      <c r="AG41" s="264"/>
      <c r="AH41" s="264" t="s">
        <v>209</v>
      </c>
      <c r="AI41" s="265">
        <v>9.940200064407477E-2</v>
      </c>
      <c r="AJ41" s="265">
        <v>-3.2136817372885674E-3</v>
      </c>
      <c r="AK41" s="264"/>
    </row>
    <row r="42" spans="1:39" ht="15" customHeight="1" x14ac:dyDescent="0.25">
      <c r="A42" s="262"/>
      <c r="B42" s="262"/>
      <c r="C42" s="262"/>
      <c r="D42" s="262"/>
      <c r="E42" s="262"/>
      <c r="F42" s="262"/>
      <c r="G42" s="262"/>
      <c r="H42" s="262"/>
      <c r="I42" s="262"/>
      <c r="J42" s="262"/>
      <c r="K42" s="262"/>
      <c r="L42" s="262"/>
      <c r="M42" s="262"/>
      <c r="N42" s="262"/>
      <c r="O42" s="262"/>
      <c r="P42" s="262"/>
      <c r="Q42" s="262"/>
      <c r="R42" s="262"/>
      <c r="S42" s="262"/>
      <c r="T42" s="262"/>
      <c r="U42" s="262"/>
      <c r="V42" s="262"/>
      <c r="W42" s="262"/>
      <c r="X42" s="262"/>
      <c r="Y42" s="262"/>
      <c r="Z42" s="264" t="s">
        <v>210</v>
      </c>
      <c r="AA42" s="265">
        <v>9.0290162283593392E-2</v>
      </c>
      <c r="AC42" s="264"/>
      <c r="AD42" s="264" t="s">
        <v>210</v>
      </c>
      <c r="AE42" s="265">
        <v>6.8637918315036045E-2</v>
      </c>
      <c r="AG42" s="264"/>
      <c r="AH42" s="264" t="s">
        <v>210</v>
      </c>
      <c r="AI42" s="265">
        <v>9.2844062944951983E-2</v>
      </c>
      <c r="AK42" s="264"/>
    </row>
    <row r="43" spans="1:39" ht="15" customHeight="1" x14ac:dyDescent="0.25">
      <c r="A43" s="262"/>
      <c r="B43" s="262"/>
      <c r="C43" s="262"/>
      <c r="D43" s="262"/>
      <c r="E43" s="262"/>
      <c r="F43" s="262"/>
      <c r="G43" s="262"/>
      <c r="H43" s="262"/>
      <c r="I43" s="262"/>
      <c r="J43" s="262"/>
      <c r="K43" s="262"/>
      <c r="L43" s="262"/>
      <c r="M43" s="262"/>
      <c r="N43" s="262"/>
      <c r="O43" s="262"/>
      <c r="P43" s="262"/>
      <c r="Q43" s="262"/>
      <c r="R43" s="262"/>
      <c r="S43" s="262"/>
      <c r="T43" s="262"/>
      <c r="U43" s="262"/>
      <c r="V43" s="262"/>
      <c r="W43" s="262"/>
      <c r="X43" s="262"/>
      <c r="Y43" s="262"/>
      <c r="Z43" s="264" t="s">
        <v>211</v>
      </c>
      <c r="AA43" s="265">
        <v>8.2150303625241602E-2</v>
      </c>
      <c r="AC43" s="264"/>
      <c r="AD43" s="264" t="s">
        <v>211</v>
      </c>
      <c r="AE43" s="265">
        <v>5.6846746119525449E-2</v>
      </c>
      <c r="AG43" s="264"/>
      <c r="AH43" s="264" t="s">
        <v>211</v>
      </c>
      <c r="AI43" s="265">
        <v>8.5496124241785196E-2</v>
      </c>
      <c r="AK43" s="264"/>
    </row>
    <row r="44" spans="1:39" ht="15" customHeight="1" x14ac:dyDescent="0.25">
      <c r="A44" s="262"/>
      <c r="B44" s="262"/>
      <c r="C44" s="262"/>
      <c r="D44" s="262"/>
      <c r="E44" s="262"/>
      <c r="F44" s="262"/>
      <c r="G44" s="262"/>
      <c r="H44" s="262"/>
      <c r="I44" s="262"/>
      <c r="J44" s="262"/>
      <c r="K44" s="262"/>
      <c r="L44" s="262"/>
      <c r="M44" s="262"/>
      <c r="N44" s="262"/>
      <c r="O44" s="262"/>
      <c r="P44" s="262"/>
      <c r="Q44" s="262"/>
      <c r="R44" s="262"/>
      <c r="S44" s="262"/>
      <c r="T44" s="262"/>
      <c r="U44" s="262"/>
      <c r="V44" s="262"/>
      <c r="W44" s="262"/>
      <c r="X44" s="262"/>
      <c r="Y44" s="262"/>
      <c r="Z44" s="264" t="s">
        <v>212</v>
      </c>
      <c r="AA44" s="265">
        <v>7.0817381667195894E-2</v>
      </c>
      <c r="AC44" s="264"/>
      <c r="AD44" s="264" t="s">
        <v>212</v>
      </c>
      <c r="AE44" s="265">
        <v>4.1841214184188825E-2</v>
      </c>
      <c r="AG44" s="264"/>
      <c r="AH44" s="264" t="s">
        <v>212</v>
      </c>
      <c r="AI44" s="265">
        <v>7.0526888604864404E-2</v>
      </c>
      <c r="AK44" s="264"/>
    </row>
    <row r="45" spans="1:39" ht="15" customHeight="1" x14ac:dyDescent="0.25">
      <c r="A45" s="262"/>
      <c r="B45" s="262"/>
      <c r="C45" s="262"/>
      <c r="D45" s="262"/>
      <c r="E45" s="262"/>
      <c r="F45" s="262"/>
      <c r="G45" s="262"/>
      <c r="H45" s="262"/>
      <c r="I45" s="262"/>
      <c r="J45" s="262"/>
      <c r="K45" s="262"/>
      <c r="L45" s="262"/>
      <c r="M45" s="262"/>
      <c r="N45" s="262"/>
      <c r="O45" s="262"/>
      <c r="P45" s="262"/>
      <c r="Q45" s="262"/>
      <c r="R45" s="262"/>
      <c r="S45" s="262"/>
      <c r="T45" s="262"/>
      <c r="U45" s="262"/>
      <c r="V45" s="262"/>
      <c r="W45" s="262"/>
      <c r="X45" s="262"/>
      <c r="Y45" s="262"/>
      <c r="Z45" s="264" t="s">
        <v>213</v>
      </c>
      <c r="AA45" s="265">
        <v>6.1954659598844726E-2</v>
      </c>
      <c r="AC45" s="264"/>
      <c r="AD45" s="264" t="s">
        <v>213</v>
      </c>
      <c r="AE45" s="265">
        <v>3.0319697512395861E-2</v>
      </c>
      <c r="AG45" s="264"/>
      <c r="AH45" s="264" t="s">
        <v>213</v>
      </c>
      <c r="AI45" s="265">
        <v>6.2552353605993996E-2</v>
      </c>
      <c r="AK45" s="264"/>
    </row>
    <row r="46" spans="1:39" ht="15" customHeight="1" x14ac:dyDescent="0.25">
      <c r="A46" s="262"/>
      <c r="B46" s="262"/>
      <c r="C46" s="262"/>
      <c r="D46" s="262"/>
      <c r="E46" s="262"/>
      <c r="F46" s="262"/>
      <c r="G46" s="262"/>
      <c r="H46" s="262"/>
      <c r="I46" s="262"/>
      <c r="J46" s="262"/>
      <c r="K46" s="262"/>
      <c r="L46" s="262"/>
      <c r="M46" s="262"/>
      <c r="N46" s="262"/>
      <c r="O46" s="262"/>
      <c r="P46" s="262"/>
      <c r="Q46" s="262"/>
      <c r="R46" s="262"/>
      <c r="S46" s="262"/>
      <c r="T46" s="262"/>
      <c r="U46" s="262"/>
      <c r="V46" s="262"/>
      <c r="W46" s="262"/>
      <c r="X46" s="262"/>
      <c r="Y46" s="262"/>
      <c r="Z46" s="264" t="s">
        <v>214</v>
      </c>
      <c r="AA46" s="265">
        <v>5.6370216489294196E-2</v>
      </c>
      <c r="AC46" s="264"/>
      <c r="AD46" s="264" t="s">
        <v>214</v>
      </c>
      <c r="AE46" s="265">
        <v>2.2421777253976812E-2</v>
      </c>
      <c r="AG46" s="264"/>
      <c r="AH46" s="264" t="s">
        <v>214</v>
      </c>
      <c r="AI46" s="265">
        <v>5.6038250010495713E-2</v>
      </c>
      <c r="AK46" s="264"/>
    </row>
    <row r="47" spans="1:39" ht="15" customHeight="1" x14ac:dyDescent="0.25">
      <c r="A47" s="262"/>
      <c r="B47" s="262"/>
      <c r="C47" s="262"/>
      <c r="D47" s="262"/>
      <c r="E47" s="262"/>
      <c r="F47" s="262"/>
      <c r="G47" s="262"/>
      <c r="H47" s="262"/>
      <c r="I47" s="262"/>
      <c r="J47" s="262"/>
      <c r="K47" s="262"/>
      <c r="L47" s="262"/>
      <c r="M47" s="262"/>
      <c r="N47" s="262"/>
      <c r="O47" s="262"/>
      <c r="P47" s="262"/>
      <c r="Q47" s="262"/>
      <c r="R47" s="262"/>
      <c r="S47" s="262"/>
      <c r="T47" s="262"/>
      <c r="U47" s="262"/>
      <c r="V47" s="262"/>
      <c r="W47" s="262"/>
      <c r="X47" s="262"/>
      <c r="Y47" s="262"/>
    </row>
    <row r="48" spans="1:39" ht="15" customHeight="1" x14ac:dyDescent="0.25">
      <c r="A48" s="262"/>
      <c r="B48" s="262"/>
      <c r="C48" s="262"/>
      <c r="D48" s="262"/>
      <c r="E48" s="262"/>
      <c r="F48" s="262"/>
      <c r="G48" s="262"/>
      <c r="H48" s="262"/>
      <c r="I48" s="262"/>
      <c r="J48" s="262"/>
      <c r="K48" s="262"/>
      <c r="L48" s="262"/>
      <c r="M48" s="262"/>
      <c r="N48" s="262"/>
      <c r="O48" s="262"/>
      <c r="P48" s="262"/>
      <c r="Q48" s="262"/>
      <c r="R48" s="262"/>
      <c r="S48" s="262"/>
      <c r="T48" s="262"/>
      <c r="U48" s="262"/>
      <c r="V48" s="262"/>
      <c r="W48" s="262"/>
      <c r="X48" s="262"/>
      <c r="Y48" s="262"/>
    </row>
    <row r="49" spans="1:25" ht="15" customHeight="1" x14ac:dyDescent="0.25">
      <c r="A49" s="262"/>
      <c r="B49" s="262"/>
      <c r="C49" s="262"/>
      <c r="D49" s="262"/>
      <c r="E49" s="262"/>
      <c r="F49" s="262"/>
      <c r="G49" s="262"/>
      <c r="H49" s="262"/>
      <c r="I49" s="262"/>
      <c r="J49" s="262"/>
      <c r="K49" s="262"/>
      <c r="L49" s="262"/>
      <c r="M49" s="262"/>
      <c r="N49" s="262"/>
      <c r="O49" s="262"/>
      <c r="P49" s="262"/>
      <c r="Q49" s="262"/>
      <c r="R49" s="262"/>
      <c r="S49" s="262"/>
      <c r="T49" s="262"/>
      <c r="U49" s="262"/>
      <c r="V49" s="262"/>
      <c r="W49" s="262"/>
      <c r="X49" s="262"/>
      <c r="Y49" s="262"/>
    </row>
    <row r="50" spans="1:25" ht="15" customHeight="1" x14ac:dyDescent="0.25">
      <c r="A50" s="262"/>
      <c r="B50" s="262"/>
      <c r="C50" s="262"/>
      <c r="D50" s="262"/>
      <c r="E50" s="262"/>
      <c r="F50" s="262"/>
      <c r="G50" s="262"/>
      <c r="H50" s="262"/>
      <c r="I50" s="262"/>
      <c r="J50" s="262"/>
      <c r="K50" s="262"/>
      <c r="L50" s="262"/>
      <c r="M50" s="262"/>
      <c r="N50" s="262"/>
      <c r="O50" s="262"/>
      <c r="P50" s="262"/>
      <c r="Q50" s="262"/>
      <c r="R50" s="262"/>
      <c r="S50" s="262"/>
      <c r="T50" s="262"/>
      <c r="U50" s="262"/>
      <c r="V50" s="262"/>
      <c r="W50" s="262"/>
      <c r="X50" s="262"/>
      <c r="Y50" s="262"/>
    </row>
    <row r="51" spans="1:25" ht="15" customHeight="1" x14ac:dyDescent="0.25">
      <c r="A51" s="262"/>
      <c r="B51" s="262"/>
      <c r="C51" s="262"/>
      <c r="D51" s="262"/>
      <c r="E51" s="262"/>
      <c r="F51" s="262"/>
      <c r="G51" s="262"/>
      <c r="H51" s="262"/>
      <c r="I51" s="262"/>
      <c r="J51" s="262"/>
      <c r="K51" s="262"/>
      <c r="L51" s="262"/>
      <c r="M51" s="262"/>
      <c r="N51" s="262"/>
      <c r="O51" s="262"/>
      <c r="P51" s="262"/>
      <c r="Q51" s="262"/>
      <c r="R51" s="262"/>
      <c r="S51" s="262"/>
      <c r="T51" s="262"/>
      <c r="U51" s="262"/>
      <c r="V51" s="262"/>
      <c r="W51" s="262"/>
      <c r="X51" s="262"/>
      <c r="Y51" s="262"/>
    </row>
    <row r="52" spans="1:25" ht="15" customHeight="1" x14ac:dyDescent="0.25">
      <c r="A52" s="262"/>
      <c r="B52" s="262"/>
      <c r="C52" s="262"/>
      <c r="D52" s="262"/>
      <c r="E52" s="262"/>
      <c r="F52" s="262"/>
      <c r="G52" s="262"/>
      <c r="H52" s="262"/>
      <c r="I52" s="262"/>
      <c r="J52" s="262"/>
      <c r="K52" s="262"/>
      <c r="L52" s="262"/>
      <c r="M52" s="262"/>
      <c r="N52" s="262"/>
      <c r="O52" s="262"/>
      <c r="P52" s="262"/>
      <c r="Q52" s="262"/>
      <c r="R52" s="262"/>
      <c r="S52" s="262"/>
      <c r="T52" s="262"/>
      <c r="U52" s="262"/>
      <c r="V52" s="262"/>
      <c r="W52" s="262"/>
      <c r="X52" s="262"/>
      <c r="Y52" s="262"/>
    </row>
    <row r="53" spans="1:25" ht="15" customHeight="1" x14ac:dyDescent="0.25">
      <c r="A53" s="262"/>
      <c r="B53" s="262"/>
      <c r="C53" s="262"/>
      <c r="D53" s="262"/>
      <c r="E53" s="262"/>
      <c r="F53" s="262"/>
      <c r="G53" s="262"/>
      <c r="H53" s="262"/>
      <c r="I53" s="262"/>
      <c r="J53" s="262"/>
      <c r="K53" s="262"/>
      <c r="L53" s="262"/>
      <c r="M53" s="262"/>
      <c r="N53" s="262"/>
      <c r="O53" s="262"/>
      <c r="P53" s="262"/>
      <c r="Q53" s="262"/>
      <c r="R53" s="262"/>
      <c r="S53" s="262"/>
      <c r="T53" s="262"/>
      <c r="U53" s="262"/>
      <c r="V53" s="262"/>
      <c r="W53" s="262"/>
      <c r="X53" s="262"/>
      <c r="Y53" s="262"/>
    </row>
    <row r="54" spans="1:25" ht="15" customHeight="1" x14ac:dyDescent="0.25">
      <c r="A54" s="262"/>
      <c r="B54" s="262"/>
      <c r="C54" s="262"/>
      <c r="D54" s="262"/>
      <c r="E54" s="262"/>
      <c r="F54" s="262"/>
      <c r="G54" s="262"/>
      <c r="H54" s="262"/>
      <c r="I54" s="262"/>
      <c r="J54" s="262"/>
      <c r="K54" s="262"/>
      <c r="L54" s="262"/>
      <c r="M54" s="262"/>
      <c r="N54" s="262"/>
      <c r="O54" s="262"/>
      <c r="P54" s="262"/>
      <c r="Q54" s="262"/>
      <c r="R54" s="262"/>
      <c r="S54" s="262"/>
      <c r="T54" s="262"/>
      <c r="U54" s="262"/>
      <c r="V54" s="262"/>
      <c r="W54" s="262"/>
      <c r="X54" s="262"/>
      <c r="Y54" s="262"/>
    </row>
    <row r="55" spans="1:25" ht="15" customHeight="1" x14ac:dyDescent="0.25">
      <c r="A55" s="262"/>
      <c r="B55" s="262"/>
      <c r="C55" s="262"/>
      <c r="D55" s="262"/>
      <c r="E55" s="262"/>
      <c r="F55" s="262"/>
      <c r="G55" s="262"/>
      <c r="H55" s="262"/>
      <c r="I55" s="262"/>
      <c r="J55" s="262"/>
      <c r="K55" s="262"/>
      <c r="L55" s="262"/>
      <c r="M55" s="262"/>
      <c r="N55" s="262"/>
      <c r="O55" s="262"/>
      <c r="P55" s="262"/>
      <c r="Q55" s="262"/>
      <c r="R55" s="262"/>
      <c r="S55" s="262"/>
      <c r="T55" s="262"/>
      <c r="U55" s="262"/>
      <c r="V55" s="262"/>
      <c r="W55" s="262"/>
      <c r="X55" s="262"/>
      <c r="Y55" s="262"/>
    </row>
    <row r="56" spans="1:25" ht="15" customHeight="1" x14ac:dyDescent="0.25">
      <c r="A56" s="262"/>
      <c r="B56" s="262"/>
      <c r="C56" s="262"/>
      <c r="D56" s="262"/>
      <c r="E56" s="262"/>
      <c r="F56" s="262"/>
      <c r="G56" s="262"/>
      <c r="H56" s="262"/>
      <c r="I56" s="262"/>
      <c r="J56" s="262"/>
      <c r="K56" s="262"/>
      <c r="L56" s="262"/>
      <c r="M56" s="262"/>
      <c r="N56" s="262"/>
      <c r="O56" s="262"/>
      <c r="P56" s="262"/>
      <c r="Q56" s="262"/>
      <c r="R56" s="262"/>
      <c r="S56" s="262"/>
      <c r="T56" s="262"/>
      <c r="U56" s="262"/>
      <c r="V56" s="262"/>
      <c r="W56" s="262"/>
      <c r="X56" s="262"/>
      <c r="Y56" s="262"/>
    </row>
    <row r="57" spans="1:25" ht="15" customHeight="1" x14ac:dyDescent="0.25">
      <c r="A57" s="262"/>
      <c r="B57" s="262"/>
      <c r="C57" s="262"/>
      <c r="D57" s="262"/>
      <c r="E57" s="262"/>
      <c r="F57" s="262"/>
      <c r="G57" s="262"/>
      <c r="H57" s="262"/>
      <c r="I57" s="262"/>
      <c r="J57" s="262"/>
      <c r="K57" s="262"/>
      <c r="L57" s="262"/>
      <c r="M57" s="262"/>
      <c r="N57" s="262"/>
      <c r="O57" s="262"/>
      <c r="P57" s="262"/>
      <c r="Q57" s="262"/>
      <c r="R57" s="262"/>
      <c r="S57" s="262"/>
      <c r="T57" s="262"/>
      <c r="U57" s="262"/>
      <c r="V57" s="262"/>
      <c r="W57" s="262"/>
      <c r="X57" s="262"/>
      <c r="Y57" s="262"/>
    </row>
    <row r="58" spans="1:25" ht="15" customHeight="1" x14ac:dyDescent="0.25">
      <c r="A58" s="262"/>
      <c r="B58" s="262"/>
      <c r="C58" s="262"/>
      <c r="D58" s="262"/>
      <c r="E58" s="262"/>
      <c r="F58" s="262"/>
      <c r="G58" s="262"/>
      <c r="H58" s="262"/>
      <c r="I58" s="262"/>
      <c r="J58" s="262"/>
      <c r="K58" s="262"/>
      <c r="L58" s="262"/>
      <c r="M58" s="262"/>
      <c r="N58" s="262"/>
      <c r="O58" s="262"/>
      <c r="P58" s="262"/>
      <c r="Q58" s="262"/>
      <c r="R58" s="262"/>
      <c r="S58" s="262"/>
      <c r="T58" s="262"/>
      <c r="U58" s="262"/>
      <c r="V58" s="262"/>
      <c r="W58" s="262"/>
      <c r="X58" s="262"/>
      <c r="Y58" s="262"/>
    </row>
    <row r="59" spans="1:25" ht="15" customHeight="1" x14ac:dyDescent="0.25">
      <c r="A59" s="262"/>
      <c r="B59" s="262"/>
      <c r="C59" s="262"/>
      <c r="D59" s="262"/>
      <c r="E59" s="262"/>
      <c r="F59" s="262"/>
      <c r="G59" s="262"/>
      <c r="H59" s="262"/>
      <c r="I59" s="262"/>
      <c r="J59" s="262"/>
      <c r="K59" s="262"/>
      <c r="L59" s="262"/>
      <c r="M59" s="262"/>
      <c r="N59" s="262"/>
      <c r="O59" s="262"/>
      <c r="P59" s="262"/>
      <c r="Q59" s="262"/>
      <c r="R59" s="262"/>
      <c r="S59" s="262"/>
      <c r="T59" s="262"/>
      <c r="U59" s="262"/>
      <c r="V59" s="262"/>
      <c r="W59" s="262"/>
      <c r="X59" s="262"/>
      <c r="Y59" s="262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05189-401A-47AE-93A5-4403F40A2EC5}">
  <sheetPr codeName="Hoja6">
    <pageSetUpPr fitToPage="1"/>
  </sheetPr>
  <dimension ref="A1:AS65"/>
  <sheetViews>
    <sheetView showGridLines="0" zoomScale="70" zoomScaleNormal="70" zoomScalePageLayoutView="60" workbookViewId="0"/>
  </sheetViews>
  <sheetFormatPr baseColWidth="10" defaultColWidth="11.42578125" defaultRowHeight="15" customHeight="1" x14ac:dyDescent="0.25"/>
  <cols>
    <col min="1" max="1" width="3.7109375" style="150" customWidth="1"/>
    <col min="2" max="8" width="11.5703125" style="150" customWidth="1"/>
    <col min="9" max="9" width="3.7109375" style="150" customWidth="1"/>
    <col min="10" max="16" width="11.5703125" style="150" customWidth="1"/>
    <col min="17" max="17" width="3.7109375" style="150" customWidth="1"/>
    <col min="18" max="24" width="11.5703125" style="150" customWidth="1"/>
    <col min="25" max="25" width="11.5703125" style="254" customWidth="1"/>
    <col min="26" max="27" width="12.85546875" style="254" customWidth="1"/>
    <col min="28" max="28" width="12.85546875" style="38" customWidth="1"/>
    <col min="29" max="29" width="12.85546875" style="255" customWidth="1"/>
    <col min="30" max="31" width="12.85546875" style="38" customWidth="1"/>
    <col min="32" max="32" width="12.85546875" style="255" customWidth="1"/>
    <col min="33" max="34" width="12.85546875" style="38" customWidth="1"/>
    <col min="35" max="35" width="12.85546875" style="255" customWidth="1"/>
    <col min="36" max="41" width="12.85546875" style="38" customWidth="1"/>
    <col min="42" max="45" width="12.85546875" style="254" customWidth="1"/>
    <col min="46" max="63" width="12.85546875" style="150" customWidth="1"/>
    <col min="64" max="16384" width="11.42578125" style="150"/>
  </cols>
  <sheetData>
    <row r="1" spans="1:42" ht="26.25" x14ac:dyDescent="0.25">
      <c r="B1" s="252" t="s">
        <v>227</v>
      </c>
      <c r="C1" s="253"/>
      <c r="D1" s="253"/>
      <c r="E1" s="253"/>
      <c r="F1" s="253"/>
      <c r="G1" s="253"/>
      <c r="H1" s="253"/>
      <c r="J1" s="31"/>
      <c r="K1" s="31"/>
      <c r="L1" s="31"/>
      <c r="M1" s="31"/>
      <c r="N1" s="31"/>
      <c r="O1" s="31"/>
      <c r="P1" s="31"/>
      <c r="Q1" s="31"/>
      <c r="R1" s="31"/>
      <c r="S1" s="31"/>
      <c r="T1" s="253"/>
      <c r="U1" s="253"/>
      <c r="V1" s="253"/>
      <c r="W1" s="253"/>
      <c r="X1" s="253"/>
      <c r="Z1" s="254" t="s">
        <v>197</v>
      </c>
      <c r="AB1" s="38" t="s">
        <v>228</v>
      </c>
    </row>
    <row r="2" spans="1:42" ht="15" customHeight="1" x14ac:dyDescent="0.25">
      <c r="A2" s="31"/>
      <c r="B2" s="253"/>
      <c r="C2" s="253"/>
      <c r="D2" s="253"/>
      <c r="E2" s="253"/>
      <c r="F2" s="253"/>
      <c r="G2" s="253"/>
      <c r="H2" s="253"/>
      <c r="J2" s="31"/>
      <c r="K2" s="31"/>
      <c r="L2" s="31"/>
      <c r="M2" s="31"/>
      <c r="N2" s="31"/>
      <c r="O2" s="31"/>
      <c r="P2" s="31"/>
      <c r="Q2" s="31"/>
      <c r="R2" s="31"/>
      <c r="S2" s="31"/>
      <c r="T2" s="253"/>
      <c r="U2" s="253"/>
      <c r="V2" s="253"/>
      <c r="W2" s="253"/>
      <c r="X2" s="253"/>
      <c r="Z2" s="254" t="s">
        <v>198</v>
      </c>
      <c r="AB2" s="38" t="s">
        <v>229</v>
      </c>
    </row>
    <row r="3" spans="1:42" ht="15" customHeight="1" x14ac:dyDescent="0.25">
      <c r="A3" s="253"/>
      <c r="B3" s="253"/>
      <c r="C3" s="253"/>
      <c r="D3" s="253"/>
      <c r="E3" s="253"/>
      <c r="F3" s="253"/>
      <c r="G3" s="253"/>
      <c r="H3" s="253"/>
      <c r="I3" s="253"/>
      <c r="J3" s="253"/>
      <c r="K3" s="253"/>
      <c r="L3" s="253"/>
      <c r="M3" s="253"/>
      <c r="N3" s="253"/>
      <c r="O3" s="253"/>
      <c r="P3" s="253"/>
      <c r="Q3" s="253"/>
      <c r="R3" s="253"/>
      <c r="S3" s="253"/>
      <c r="T3" s="253"/>
      <c r="U3" s="253"/>
      <c r="V3" s="253"/>
      <c r="W3" s="253"/>
      <c r="X3" s="253"/>
      <c r="Z3" s="254" t="s">
        <v>199</v>
      </c>
      <c r="AB3" s="38" t="s">
        <v>230</v>
      </c>
    </row>
    <row r="4" spans="1:42" ht="15" customHeight="1" x14ac:dyDescent="0.25">
      <c r="A4" s="253"/>
      <c r="B4" s="253"/>
      <c r="C4" s="253"/>
      <c r="D4" s="253"/>
      <c r="E4" s="253"/>
      <c r="F4" s="253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  <c r="X4" s="253"/>
      <c r="AB4" s="38" t="s">
        <v>231</v>
      </c>
    </row>
    <row r="5" spans="1:42" ht="15" customHeight="1" x14ac:dyDescent="0.25">
      <c r="A5" s="253"/>
      <c r="B5" s="253"/>
      <c r="C5" s="253"/>
      <c r="D5" s="253"/>
      <c r="E5" s="253"/>
      <c r="F5" s="253"/>
      <c r="G5" s="253"/>
      <c r="H5" s="253"/>
      <c r="I5" s="253"/>
      <c r="J5" s="253"/>
      <c r="K5" s="253"/>
      <c r="L5" s="253"/>
      <c r="M5" s="253"/>
      <c r="N5" s="253"/>
      <c r="O5" s="253"/>
      <c r="P5" s="253"/>
      <c r="Q5" s="253"/>
      <c r="R5" s="253"/>
      <c r="S5" s="253"/>
      <c r="T5" s="253"/>
      <c r="U5" s="253"/>
      <c r="V5" s="253"/>
      <c r="W5" s="253"/>
      <c r="X5" s="253"/>
      <c r="AB5" s="38" t="s">
        <v>232</v>
      </c>
    </row>
    <row r="6" spans="1:42" ht="15" customHeight="1" x14ac:dyDescent="0.25">
      <c r="A6" s="253"/>
      <c r="B6" s="253"/>
      <c r="C6" s="253"/>
      <c r="D6" s="253"/>
      <c r="E6" s="253"/>
      <c r="F6" s="253"/>
      <c r="G6" s="253"/>
      <c r="H6" s="253"/>
      <c r="I6" s="253"/>
      <c r="J6" s="253"/>
      <c r="K6" s="253"/>
      <c r="L6" s="253"/>
      <c r="M6" s="253"/>
      <c r="N6" s="253"/>
      <c r="O6" s="253"/>
      <c r="P6" s="253"/>
      <c r="Q6" s="253"/>
      <c r="R6" s="253"/>
      <c r="S6" s="253"/>
      <c r="T6" s="253"/>
      <c r="U6" s="253"/>
      <c r="V6" s="253"/>
      <c r="W6" s="253"/>
      <c r="X6" s="257" t="s">
        <v>172</v>
      </c>
      <c r="Z6" s="258" t="s">
        <v>200</v>
      </c>
      <c r="AA6" s="258"/>
    </row>
    <row r="7" spans="1:42" ht="15" customHeight="1" x14ac:dyDescent="0.25">
      <c r="A7" s="253"/>
      <c r="B7" s="253"/>
      <c r="C7" s="253"/>
      <c r="D7" s="253"/>
      <c r="E7" s="253"/>
      <c r="F7" s="253"/>
      <c r="G7" s="253"/>
      <c r="H7" s="253"/>
      <c r="I7" s="253"/>
      <c r="J7" s="253"/>
      <c r="K7" s="253"/>
      <c r="L7" s="253"/>
      <c r="M7" s="253"/>
      <c r="N7" s="253"/>
      <c r="O7" s="253"/>
      <c r="P7" s="253"/>
      <c r="Q7" s="253"/>
      <c r="R7" s="253"/>
      <c r="S7" s="253"/>
      <c r="T7" s="253"/>
      <c r="U7" s="253"/>
      <c r="V7" s="253"/>
      <c r="W7" s="253"/>
      <c r="X7" s="253"/>
      <c r="AA7" s="259">
        <v>2019</v>
      </c>
      <c r="AB7" s="273" t="s">
        <v>200</v>
      </c>
      <c r="AE7" s="273" t="s">
        <v>201</v>
      </c>
      <c r="AH7" s="273" t="s">
        <v>202</v>
      </c>
      <c r="AP7" s="259">
        <v>2022</v>
      </c>
    </row>
    <row r="8" spans="1:42" ht="15" customHeight="1" thickBot="1" x14ac:dyDescent="0.3">
      <c r="A8" s="253"/>
      <c r="B8" s="253"/>
      <c r="C8" s="253"/>
      <c r="D8" s="253"/>
      <c r="E8" s="253"/>
      <c r="F8" s="253"/>
      <c r="G8" s="253"/>
      <c r="H8" s="253"/>
      <c r="I8" s="253"/>
      <c r="J8" s="253"/>
      <c r="K8" s="253"/>
      <c r="L8" s="253"/>
      <c r="M8" s="253"/>
      <c r="N8" s="253"/>
      <c r="O8" s="253"/>
      <c r="P8" s="253"/>
      <c r="Q8" s="253"/>
      <c r="R8" s="253"/>
      <c r="S8" s="253"/>
      <c r="T8" s="253"/>
      <c r="U8" s="253"/>
      <c r="V8" s="253"/>
      <c r="W8" s="253"/>
      <c r="X8" s="253"/>
      <c r="Z8" s="254" t="s">
        <v>203</v>
      </c>
      <c r="AA8" s="260">
        <v>46820440</v>
      </c>
      <c r="AP8" s="260">
        <v>8185760</v>
      </c>
    </row>
    <row r="9" spans="1:42" ht="15" customHeight="1" x14ac:dyDescent="0.25">
      <c r="A9" s="253"/>
      <c r="B9" s="253"/>
      <c r="C9" s="253"/>
      <c r="D9" s="253"/>
      <c r="E9" s="253"/>
      <c r="F9" s="253"/>
      <c r="G9" s="253"/>
      <c r="H9" s="253"/>
      <c r="I9" s="253"/>
      <c r="J9" s="253"/>
      <c r="K9" s="253"/>
      <c r="L9" s="253"/>
      <c r="M9" s="253"/>
      <c r="N9" s="253"/>
      <c r="O9" s="253"/>
      <c r="P9" s="253"/>
      <c r="Q9" s="253"/>
      <c r="R9" s="253"/>
      <c r="S9" s="253"/>
      <c r="T9" s="253"/>
      <c r="U9" s="253"/>
      <c r="V9" s="253"/>
      <c r="W9" s="253"/>
      <c r="X9" s="253"/>
      <c r="Z9" s="254" t="s">
        <v>204</v>
      </c>
      <c r="AA9" s="260">
        <v>44583561</v>
      </c>
      <c r="AB9" s="274">
        <v>44317</v>
      </c>
      <c r="AC9" s="255">
        <v>522.706906</v>
      </c>
      <c r="AE9" s="274">
        <v>44317</v>
      </c>
      <c r="AF9" s="255">
        <v>161.265244</v>
      </c>
      <c r="AH9" s="274">
        <v>44317</v>
      </c>
      <c r="AI9" s="255">
        <v>79.880838999999995</v>
      </c>
      <c r="AK9" s="275" t="s">
        <v>223</v>
      </c>
      <c r="AL9" s="276">
        <v>2022</v>
      </c>
      <c r="AP9" s="260">
        <v>7406116</v>
      </c>
    </row>
    <row r="10" spans="1:42" ht="15" customHeight="1" thickBot="1" x14ac:dyDescent="0.3">
      <c r="A10" s="253"/>
      <c r="B10" s="253"/>
      <c r="C10" s="253"/>
      <c r="D10" s="253"/>
      <c r="E10" s="253"/>
      <c r="F10" s="253"/>
      <c r="G10" s="253"/>
      <c r="H10" s="253"/>
      <c r="I10" s="253"/>
      <c r="J10" s="253"/>
      <c r="K10" s="253"/>
      <c r="L10" s="253"/>
      <c r="M10" s="253"/>
      <c r="N10" s="253"/>
      <c r="O10" s="253"/>
      <c r="P10" s="253"/>
      <c r="Q10" s="253"/>
      <c r="R10" s="253"/>
      <c r="S10" s="253"/>
      <c r="T10" s="253"/>
      <c r="U10" s="253"/>
      <c r="V10" s="253"/>
      <c r="W10" s="253"/>
      <c r="X10" s="253"/>
      <c r="Z10" s="254" t="s">
        <v>205</v>
      </c>
      <c r="AA10" s="260">
        <v>48353601</v>
      </c>
      <c r="AB10" s="274">
        <v>44348</v>
      </c>
      <c r="AC10" s="255">
        <v>527.37724200000002</v>
      </c>
      <c r="AE10" s="274">
        <v>44348</v>
      </c>
      <c r="AF10" s="255">
        <v>161.762745</v>
      </c>
      <c r="AH10" s="274">
        <v>44348</v>
      </c>
      <c r="AI10" s="255">
        <v>80.977176999999998</v>
      </c>
      <c r="AK10" s="277" t="s">
        <v>233</v>
      </c>
      <c r="AL10" s="278">
        <v>2021</v>
      </c>
      <c r="AP10" s="260">
        <v>6819146</v>
      </c>
    </row>
    <row r="11" spans="1:42" ht="15" customHeight="1" x14ac:dyDescent="0.25">
      <c r="A11" s="253"/>
      <c r="B11" s="253"/>
      <c r="C11" s="253"/>
      <c r="D11" s="253"/>
      <c r="E11" s="253"/>
      <c r="F11" s="253"/>
      <c r="G11" s="253"/>
      <c r="H11" s="253"/>
      <c r="I11" s="253"/>
      <c r="J11" s="253"/>
      <c r="K11" s="253"/>
      <c r="L11" s="253"/>
      <c r="M11" s="253"/>
      <c r="N11" s="253"/>
      <c r="O11" s="253"/>
      <c r="P11" s="253"/>
      <c r="Q11" s="253"/>
      <c r="R11" s="253"/>
      <c r="S11" s="253"/>
      <c r="T11" s="253"/>
      <c r="U11" s="253"/>
      <c r="V11" s="253"/>
      <c r="W11" s="253"/>
      <c r="X11" s="253"/>
      <c r="Z11" s="254" t="s">
        <v>206</v>
      </c>
      <c r="AA11" s="260">
        <v>46400443</v>
      </c>
      <c r="AB11" s="274">
        <v>44378</v>
      </c>
      <c r="AC11" s="255">
        <v>531.21098400000005</v>
      </c>
      <c r="AE11" s="274">
        <v>44378</v>
      </c>
      <c r="AF11" s="255">
        <v>162.63255899999999</v>
      </c>
      <c r="AH11" s="274">
        <v>44378</v>
      </c>
      <c r="AI11" s="255">
        <v>82.306852000000006</v>
      </c>
      <c r="AP11" s="260">
        <v>7881967</v>
      </c>
    </row>
    <row r="12" spans="1:42" ht="15" customHeight="1" x14ac:dyDescent="0.25">
      <c r="A12" s="253"/>
      <c r="B12" s="253"/>
      <c r="C12" s="253"/>
      <c r="D12" s="253"/>
      <c r="E12" s="253"/>
      <c r="F12" s="253"/>
      <c r="G12" s="253"/>
      <c r="H12" s="253"/>
      <c r="I12" s="253"/>
      <c r="J12" s="253"/>
      <c r="K12" s="253"/>
      <c r="L12" s="253"/>
      <c r="M12" s="253"/>
      <c r="N12" s="253"/>
      <c r="O12" s="253"/>
      <c r="P12" s="253"/>
      <c r="Q12" s="253"/>
      <c r="R12" s="253"/>
      <c r="S12" s="253"/>
      <c r="T12" s="253"/>
      <c r="U12" s="253"/>
      <c r="V12" s="253"/>
      <c r="W12" s="253"/>
      <c r="X12" s="253"/>
      <c r="Z12" s="254" t="s">
        <v>207</v>
      </c>
      <c r="AA12" s="260">
        <v>51071331</v>
      </c>
      <c r="AB12" s="274">
        <v>44409</v>
      </c>
      <c r="AC12" s="255">
        <v>537.04507799999999</v>
      </c>
      <c r="AE12" s="274">
        <v>44409</v>
      </c>
      <c r="AF12" s="255">
        <v>165.14293799999999</v>
      </c>
      <c r="AH12" s="274">
        <v>44409</v>
      </c>
      <c r="AI12" s="255">
        <v>84.045151000000004</v>
      </c>
      <c r="AP12" s="260">
        <v>8087600</v>
      </c>
    </row>
    <row r="13" spans="1:42" ht="15" customHeight="1" x14ac:dyDescent="0.25">
      <c r="A13" s="253"/>
      <c r="B13" s="253"/>
      <c r="C13" s="253"/>
      <c r="D13" s="253"/>
      <c r="E13" s="253"/>
      <c r="F13" s="253"/>
      <c r="G13" s="253"/>
      <c r="H13" s="253"/>
      <c r="I13" s="253"/>
      <c r="J13" s="253"/>
      <c r="K13" s="253"/>
      <c r="L13" s="253"/>
      <c r="M13" s="253"/>
      <c r="N13" s="253"/>
      <c r="O13" s="253"/>
      <c r="P13" s="253"/>
      <c r="Q13" s="253"/>
      <c r="R13" s="253"/>
      <c r="S13" s="253"/>
      <c r="T13" s="253"/>
      <c r="U13" s="253"/>
      <c r="V13" s="253"/>
      <c r="W13" s="253"/>
      <c r="X13" s="253"/>
      <c r="Z13" s="254" t="s">
        <v>208</v>
      </c>
      <c r="AA13" s="260">
        <v>47139627</v>
      </c>
      <c r="AB13" s="274">
        <v>44440</v>
      </c>
      <c r="AC13" s="255">
        <v>538.74828400000001</v>
      </c>
      <c r="AE13" s="274">
        <v>44440</v>
      </c>
      <c r="AF13" s="255">
        <v>166.10875799999999</v>
      </c>
      <c r="AH13" s="274">
        <v>44440</v>
      </c>
      <c r="AI13" s="255">
        <v>84.124979999999994</v>
      </c>
      <c r="AP13" s="260">
        <v>7884812</v>
      </c>
    </row>
    <row r="14" spans="1:42" ht="15" customHeight="1" x14ac:dyDescent="0.25">
      <c r="A14" s="253"/>
      <c r="B14" s="253"/>
      <c r="C14" s="253"/>
      <c r="D14" s="253"/>
      <c r="E14" s="253"/>
      <c r="F14" s="253"/>
      <c r="G14" s="253"/>
      <c r="H14" s="253"/>
      <c r="I14" s="253"/>
      <c r="J14" s="253"/>
      <c r="K14" s="253"/>
      <c r="L14" s="253"/>
      <c r="M14" s="253"/>
      <c r="N14" s="253"/>
      <c r="O14" s="253"/>
      <c r="P14" s="253"/>
      <c r="Q14" s="253"/>
      <c r="R14" s="253"/>
      <c r="S14" s="253"/>
      <c r="T14" s="253"/>
      <c r="U14" s="253"/>
      <c r="V14" s="253"/>
      <c r="W14" s="253"/>
      <c r="X14" s="253"/>
      <c r="Z14" s="254" t="s">
        <v>209</v>
      </c>
      <c r="AA14" s="260">
        <v>48818378</v>
      </c>
      <c r="AB14" s="274">
        <v>44470</v>
      </c>
      <c r="AC14" s="255">
        <v>539.75075300000003</v>
      </c>
      <c r="AE14" s="274">
        <v>44470</v>
      </c>
      <c r="AF14" s="255">
        <v>167.314605</v>
      </c>
      <c r="AH14" s="274">
        <v>44470</v>
      </c>
      <c r="AI14" s="255">
        <v>84.137287999999998</v>
      </c>
      <c r="AP14" s="260">
        <v>7117785</v>
      </c>
    </row>
    <row r="15" spans="1:42" ht="15" customHeight="1" x14ac:dyDescent="0.25">
      <c r="A15" s="253"/>
      <c r="B15" s="253"/>
      <c r="C15" s="253"/>
      <c r="D15" s="253"/>
      <c r="E15" s="253"/>
      <c r="F15" s="253"/>
      <c r="G15" s="253"/>
      <c r="H15" s="253"/>
      <c r="I15" s="253"/>
      <c r="J15" s="253"/>
      <c r="K15" s="253"/>
      <c r="L15" s="253"/>
      <c r="M15" s="253"/>
      <c r="N15" s="253"/>
      <c r="O15" s="253"/>
      <c r="P15" s="253"/>
      <c r="Q15" s="253"/>
      <c r="R15" s="253"/>
      <c r="S15" s="253"/>
      <c r="T15" s="253"/>
      <c r="U15" s="253"/>
      <c r="V15" s="253"/>
      <c r="W15" s="253"/>
      <c r="X15" s="253"/>
      <c r="Z15" s="254" t="s">
        <v>210</v>
      </c>
      <c r="AA15" s="260">
        <v>48198107</v>
      </c>
      <c r="AB15" s="274">
        <v>44501</v>
      </c>
      <c r="AC15" s="255">
        <v>541.77923399999997</v>
      </c>
      <c r="AE15" s="274">
        <v>44501</v>
      </c>
      <c r="AF15" s="255">
        <v>169.77769900000001</v>
      </c>
      <c r="AH15" s="274">
        <v>44501</v>
      </c>
      <c r="AI15" s="255">
        <v>83.789527000000007</v>
      </c>
      <c r="AP15" s="260"/>
    </row>
    <row r="16" spans="1:42" ht="15" customHeight="1" x14ac:dyDescent="0.25">
      <c r="A16" s="253"/>
      <c r="B16" s="253"/>
      <c r="C16" s="253"/>
      <c r="D16" s="253"/>
      <c r="E16" s="253"/>
      <c r="F16" s="253"/>
      <c r="G16" s="253"/>
      <c r="H16" s="253"/>
      <c r="I16" s="253"/>
      <c r="J16" s="253"/>
      <c r="K16" s="253"/>
      <c r="L16" s="253"/>
      <c r="M16" s="253"/>
      <c r="N16" s="253"/>
      <c r="O16" s="253"/>
      <c r="P16" s="253"/>
      <c r="Q16" s="253"/>
      <c r="R16" s="253"/>
      <c r="S16" s="253"/>
      <c r="T16" s="253"/>
      <c r="U16" s="253"/>
      <c r="V16" s="253"/>
      <c r="W16" s="253"/>
      <c r="X16" s="253"/>
      <c r="Z16" s="254" t="s">
        <v>211</v>
      </c>
      <c r="AA16" s="260">
        <v>46635887</v>
      </c>
      <c r="AB16" s="274">
        <v>44531</v>
      </c>
      <c r="AC16" s="255">
        <v>544.40165500000001</v>
      </c>
      <c r="AE16" s="274">
        <v>44531</v>
      </c>
      <c r="AF16" s="255">
        <v>170.85990699999999</v>
      </c>
      <c r="AH16" s="274">
        <v>44531</v>
      </c>
      <c r="AI16" s="255">
        <v>84.980694999999997</v>
      </c>
      <c r="AP16" s="260"/>
    </row>
    <row r="17" spans="1:42" ht="15" customHeight="1" x14ac:dyDescent="0.25">
      <c r="A17" s="253"/>
      <c r="B17" s="253"/>
      <c r="C17" s="253"/>
      <c r="D17" s="253"/>
      <c r="E17" s="253"/>
      <c r="F17" s="253"/>
      <c r="G17" s="253"/>
      <c r="H17" s="253"/>
      <c r="I17" s="253"/>
      <c r="J17" s="253"/>
      <c r="K17" s="253"/>
      <c r="L17" s="253"/>
      <c r="M17" s="253"/>
      <c r="N17" s="253"/>
      <c r="O17" s="253"/>
      <c r="P17" s="253"/>
      <c r="Q17" s="253"/>
      <c r="R17" s="253"/>
      <c r="S17" s="253"/>
      <c r="T17" s="253"/>
      <c r="U17" s="253"/>
      <c r="V17" s="253"/>
      <c r="W17" s="253"/>
      <c r="X17" s="253"/>
      <c r="Z17" s="254" t="s">
        <v>212</v>
      </c>
      <c r="AA17" s="260">
        <v>48624088</v>
      </c>
      <c r="AB17" s="274">
        <v>44562</v>
      </c>
      <c r="AC17" s="255">
        <v>548.66491099999996</v>
      </c>
      <c r="AE17" s="274">
        <v>44562</v>
      </c>
      <c r="AF17" s="255">
        <v>172.822993</v>
      </c>
      <c r="AH17" s="274">
        <v>44562</v>
      </c>
      <c r="AI17" s="255">
        <v>86.689920000000001</v>
      </c>
      <c r="AP17" s="260"/>
    </row>
    <row r="18" spans="1:42" ht="15" customHeight="1" x14ac:dyDescent="0.25">
      <c r="A18" s="253"/>
      <c r="B18" s="253"/>
      <c r="C18" s="253"/>
      <c r="D18" s="253"/>
      <c r="E18" s="253"/>
      <c r="F18" s="253"/>
      <c r="G18" s="253"/>
      <c r="H18" s="253"/>
      <c r="I18" s="253"/>
      <c r="J18" s="253"/>
      <c r="K18" s="253"/>
      <c r="L18" s="253"/>
      <c r="M18" s="253"/>
      <c r="N18" s="253"/>
      <c r="O18" s="253"/>
      <c r="P18" s="253"/>
      <c r="Q18" s="253"/>
      <c r="R18" s="253"/>
      <c r="S18" s="253"/>
      <c r="T18" s="253"/>
      <c r="U18" s="253"/>
      <c r="V18" s="253"/>
      <c r="W18" s="253"/>
      <c r="X18" s="253"/>
      <c r="Z18" s="254" t="s">
        <v>213</v>
      </c>
      <c r="AA18" s="260">
        <v>43594127</v>
      </c>
      <c r="AB18" s="274">
        <v>44593</v>
      </c>
      <c r="AC18" s="255">
        <v>552.14293599999996</v>
      </c>
      <c r="AE18" s="274">
        <v>44593</v>
      </c>
      <c r="AF18" s="255">
        <v>174.63856899999999</v>
      </c>
      <c r="AH18" s="274">
        <v>44593</v>
      </c>
      <c r="AI18" s="255">
        <v>88.001256999999995</v>
      </c>
      <c r="AP18" s="260"/>
    </row>
    <row r="19" spans="1:42" ht="15" customHeight="1" x14ac:dyDescent="0.25">
      <c r="A19" s="253"/>
      <c r="B19" s="253"/>
      <c r="C19" s="253"/>
      <c r="D19" s="253"/>
      <c r="E19" s="253"/>
      <c r="F19" s="253"/>
      <c r="G19" s="253"/>
      <c r="H19" s="253"/>
      <c r="I19" s="253"/>
      <c r="J19" s="253"/>
      <c r="K19" s="253"/>
      <c r="L19" s="253"/>
      <c r="M19" s="253"/>
      <c r="N19" s="253"/>
      <c r="O19" s="253"/>
      <c r="P19" s="253"/>
      <c r="Q19" s="253"/>
      <c r="R19" s="253"/>
      <c r="S19" s="253"/>
      <c r="T19" s="253"/>
      <c r="U19" s="253"/>
      <c r="V19" s="253"/>
      <c r="W19" s="253"/>
      <c r="X19" s="253"/>
      <c r="Z19" s="254" t="s">
        <v>214</v>
      </c>
      <c r="AA19" s="260">
        <v>43965686</v>
      </c>
      <c r="AB19" s="274">
        <v>44621</v>
      </c>
      <c r="AC19" s="255">
        <v>551.66938400000004</v>
      </c>
      <c r="AE19" s="274">
        <v>44621</v>
      </c>
      <c r="AF19" s="255">
        <v>175.33267499999999</v>
      </c>
      <c r="AH19" s="274">
        <v>44621</v>
      </c>
      <c r="AI19" s="255">
        <v>87.711380000000005</v>
      </c>
      <c r="AP19" s="260"/>
    </row>
    <row r="20" spans="1:42" ht="15" customHeight="1" x14ac:dyDescent="0.25">
      <c r="A20" s="253"/>
      <c r="B20" s="253"/>
      <c r="C20" s="253"/>
      <c r="D20" s="253"/>
      <c r="E20" s="253"/>
      <c r="F20" s="253"/>
      <c r="G20" s="253"/>
      <c r="H20" s="253"/>
      <c r="I20" s="253"/>
      <c r="J20" s="253"/>
      <c r="K20" s="253"/>
      <c r="L20" s="253"/>
      <c r="M20" s="253"/>
      <c r="N20" s="253"/>
      <c r="O20" s="253"/>
      <c r="P20" s="253"/>
      <c r="Q20" s="253"/>
      <c r="R20" s="253"/>
      <c r="S20" s="253"/>
      <c r="T20" s="253"/>
      <c r="U20" s="253"/>
      <c r="V20" s="253"/>
      <c r="W20" s="253"/>
      <c r="X20" s="253"/>
      <c r="AB20" s="274">
        <v>44652</v>
      </c>
      <c r="AC20" s="255">
        <v>554.72084099999995</v>
      </c>
      <c r="AE20" s="274">
        <v>44652</v>
      </c>
      <c r="AF20" s="255">
        <v>177.67643899999999</v>
      </c>
      <c r="AH20" s="274">
        <v>44652</v>
      </c>
      <c r="AI20" s="255">
        <v>88.352429000000001</v>
      </c>
      <c r="AP20" s="260"/>
    </row>
    <row r="21" spans="1:42" ht="15" customHeight="1" x14ac:dyDescent="0.25">
      <c r="A21" s="253"/>
      <c r="B21" s="253"/>
      <c r="C21" s="253"/>
      <c r="D21" s="253"/>
      <c r="E21" s="253"/>
      <c r="F21" s="253"/>
      <c r="G21" s="253"/>
      <c r="H21" s="253"/>
      <c r="I21" s="253"/>
      <c r="J21" s="253"/>
      <c r="K21" s="253"/>
      <c r="L21" s="253"/>
      <c r="M21" s="253"/>
      <c r="N21" s="253"/>
      <c r="O21" s="253"/>
      <c r="P21" s="253"/>
      <c r="Q21" s="253"/>
      <c r="R21" s="253"/>
      <c r="S21" s="253"/>
      <c r="T21" s="253"/>
      <c r="U21" s="253"/>
      <c r="V21" s="253"/>
      <c r="W21" s="253"/>
      <c r="X21" s="253"/>
      <c r="AB21" s="274">
        <v>44682</v>
      </c>
      <c r="AC21" s="255">
        <v>560.560295</v>
      </c>
      <c r="AE21" s="274">
        <v>44682</v>
      </c>
      <c r="AF21" s="255">
        <v>179.30379099999999</v>
      </c>
      <c r="AH21" s="274">
        <v>44682</v>
      </c>
      <c r="AI21" s="255">
        <v>89.661679000000007</v>
      </c>
    </row>
    <row r="22" spans="1:42" ht="15" customHeight="1" x14ac:dyDescent="0.25">
      <c r="A22" s="253"/>
      <c r="B22" s="253"/>
      <c r="C22" s="253"/>
      <c r="D22" s="253"/>
      <c r="E22" s="253"/>
      <c r="F22" s="253"/>
      <c r="G22" s="253"/>
      <c r="H22" s="253"/>
      <c r="I22" s="253"/>
      <c r="J22" s="253"/>
      <c r="K22" s="253"/>
      <c r="L22" s="253"/>
      <c r="M22" s="253"/>
      <c r="N22" s="253"/>
      <c r="O22" s="253"/>
      <c r="P22" s="253"/>
      <c r="Q22" s="253"/>
      <c r="R22" s="253"/>
      <c r="S22" s="253"/>
      <c r="T22" s="253"/>
      <c r="U22" s="253"/>
      <c r="V22" s="253"/>
      <c r="W22" s="253"/>
      <c r="X22" s="253"/>
      <c r="AB22" s="274">
        <v>44714</v>
      </c>
      <c r="AC22" s="255">
        <v>563.88575800000001</v>
      </c>
      <c r="AE22" s="274">
        <v>44714</v>
      </c>
      <c r="AF22" s="255">
        <v>180.98386099999999</v>
      </c>
      <c r="AH22" s="274">
        <v>44714</v>
      </c>
      <c r="AI22" s="255">
        <v>90.556487000000004</v>
      </c>
    </row>
    <row r="23" spans="1:42" ht="15" customHeight="1" x14ac:dyDescent="0.25">
      <c r="A23" s="253"/>
      <c r="B23" s="253"/>
      <c r="C23" s="253"/>
      <c r="D23" s="253"/>
      <c r="E23" s="253"/>
      <c r="F23" s="253"/>
      <c r="G23" s="253"/>
      <c r="H23" s="253"/>
      <c r="I23" s="253"/>
      <c r="J23" s="253"/>
      <c r="K23" s="253"/>
      <c r="L23" s="253"/>
      <c r="M23" s="253"/>
      <c r="N23" s="253"/>
      <c r="O23" s="253"/>
      <c r="P23" s="253"/>
      <c r="Q23" s="253"/>
      <c r="R23" s="253"/>
      <c r="S23" s="253"/>
      <c r="T23" s="253"/>
      <c r="U23" s="253"/>
      <c r="V23" s="253"/>
      <c r="W23" s="253"/>
      <c r="X23" s="253"/>
      <c r="AB23" s="274">
        <v>44746</v>
      </c>
      <c r="AC23" s="255">
        <v>565.98780199999999</v>
      </c>
      <c r="AE23" s="274">
        <v>44746</v>
      </c>
      <c r="AF23" s="255">
        <v>182.73262700000001</v>
      </c>
      <c r="AH23" s="274">
        <v>44746</v>
      </c>
      <c r="AI23" s="255">
        <v>90.760827000000006</v>
      </c>
    </row>
    <row r="24" spans="1:42" ht="15" customHeight="1" x14ac:dyDescent="0.25">
      <c r="A24" s="253"/>
      <c r="B24" s="253"/>
      <c r="C24" s="253"/>
      <c r="D24" s="253"/>
      <c r="E24" s="253"/>
      <c r="F24" s="253"/>
      <c r="G24" s="253"/>
      <c r="H24" s="253"/>
      <c r="I24" s="253"/>
      <c r="J24" s="253"/>
      <c r="K24" s="253"/>
      <c r="L24" s="253"/>
      <c r="M24" s="253"/>
      <c r="N24" s="253"/>
      <c r="O24" s="253"/>
      <c r="P24" s="253"/>
      <c r="Q24" s="253"/>
      <c r="R24" s="253"/>
      <c r="S24" s="253"/>
      <c r="T24" s="253"/>
      <c r="U24" s="253"/>
      <c r="V24" s="253"/>
      <c r="W24" s="253"/>
      <c r="X24" s="253"/>
      <c r="AB24" s="274">
        <v>44778</v>
      </c>
      <c r="AC24" s="255">
        <v>564.38430900000003</v>
      </c>
      <c r="AE24" s="274">
        <v>44778</v>
      </c>
      <c r="AF24" s="255">
        <v>181.57939099999999</v>
      </c>
      <c r="AH24" s="274">
        <v>44778</v>
      </c>
      <c r="AI24" s="255">
        <v>90.884389999999996</v>
      </c>
    </row>
    <row r="25" spans="1:42" ht="15" customHeight="1" x14ac:dyDescent="0.25">
      <c r="A25" s="253"/>
      <c r="B25" s="253"/>
      <c r="C25" s="253"/>
      <c r="D25" s="253"/>
      <c r="E25" s="253"/>
      <c r="F25" s="253"/>
      <c r="G25" s="253"/>
      <c r="H25" s="253"/>
      <c r="I25" s="253"/>
      <c r="J25" s="253"/>
      <c r="K25" s="253"/>
      <c r="L25" s="253"/>
      <c r="M25" s="253"/>
      <c r="N25" s="253"/>
      <c r="O25" s="253"/>
      <c r="P25" s="253"/>
      <c r="Q25" s="253"/>
      <c r="R25" s="253"/>
      <c r="S25" s="253"/>
      <c r="T25" s="253"/>
      <c r="U25" s="253"/>
      <c r="V25" s="253"/>
      <c r="W25" s="253"/>
      <c r="X25" s="253"/>
      <c r="AB25" s="279"/>
      <c r="AE25" s="279"/>
      <c r="AH25" s="279"/>
    </row>
    <row r="26" spans="1:42" ht="15" customHeight="1" x14ac:dyDescent="0.25">
      <c r="A26" s="253"/>
      <c r="B26" s="253"/>
      <c r="C26" s="253"/>
      <c r="D26" s="253"/>
      <c r="E26" s="253"/>
      <c r="F26" s="253"/>
      <c r="G26" s="253"/>
      <c r="H26" s="253"/>
      <c r="I26" s="253"/>
      <c r="J26" s="253"/>
      <c r="K26" s="253"/>
      <c r="L26" s="253"/>
      <c r="M26" s="253"/>
      <c r="N26" s="253"/>
      <c r="O26" s="253"/>
      <c r="P26" s="253"/>
      <c r="Q26" s="253"/>
      <c r="R26" s="253"/>
      <c r="S26" s="253"/>
      <c r="T26" s="253"/>
      <c r="U26" s="253"/>
      <c r="V26" s="253"/>
      <c r="W26" s="253"/>
      <c r="X26" s="253"/>
      <c r="AB26" s="279"/>
      <c r="AE26" s="279"/>
      <c r="AH26" s="279"/>
    </row>
    <row r="27" spans="1:42" ht="15" customHeight="1" x14ac:dyDescent="0.25">
      <c r="A27" s="253"/>
      <c r="B27" s="253"/>
      <c r="C27" s="253"/>
      <c r="D27" s="253"/>
      <c r="E27" s="253"/>
      <c r="F27" s="253"/>
      <c r="G27" s="253"/>
      <c r="H27" s="253"/>
      <c r="I27" s="253"/>
      <c r="J27" s="253"/>
      <c r="K27" s="253"/>
      <c r="L27" s="253"/>
      <c r="M27" s="253"/>
      <c r="N27" s="253"/>
      <c r="O27" s="253"/>
      <c r="P27" s="253"/>
      <c r="Q27" s="253"/>
      <c r="R27" s="253"/>
      <c r="S27" s="253"/>
      <c r="T27" s="253"/>
      <c r="U27" s="253"/>
      <c r="V27" s="253"/>
      <c r="W27" s="253"/>
      <c r="X27" s="253"/>
      <c r="AB27" s="279"/>
      <c r="AE27" s="279"/>
      <c r="AH27" s="279"/>
    </row>
    <row r="28" spans="1:42" ht="15" customHeight="1" x14ac:dyDescent="0.25">
      <c r="A28" s="253"/>
      <c r="B28" s="253"/>
      <c r="C28" s="253"/>
      <c r="D28" s="253"/>
      <c r="E28" s="253"/>
      <c r="F28" s="253"/>
      <c r="G28" s="253"/>
      <c r="H28" s="253"/>
      <c r="I28" s="253"/>
      <c r="J28" s="253"/>
      <c r="K28" s="253"/>
      <c r="L28" s="253"/>
      <c r="M28" s="253"/>
      <c r="N28" s="253"/>
      <c r="O28" s="253"/>
      <c r="P28" s="253"/>
      <c r="Q28" s="253"/>
      <c r="R28" s="253"/>
      <c r="S28" s="253"/>
      <c r="T28" s="253"/>
      <c r="U28" s="253"/>
      <c r="V28" s="253"/>
      <c r="W28" s="253"/>
      <c r="X28" s="253"/>
      <c r="AB28" s="279"/>
      <c r="AE28" s="279"/>
      <c r="AH28" s="279"/>
    </row>
    <row r="29" spans="1:42" ht="15" customHeight="1" x14ac:dyDescent="0.25">
      <c r="A29" s="253"/>
      <c r="B29" s="253"/>
      <c r="C29" s="253"/>
      <c r="D29" s="253"/>
      <c r="E29" s="253"/>
      <c r="F29" s="253"/>
      <c r="G29" s="253"/>
      <c r="H29" s="253"/>
      <c r="I29" s="253"/>
      <c r="J29" s="253"/>
      <c r="K29" s="253"/>
      <c r="L29" s="253"/>
      <c r="M29" s="253"/>
      <c r="N29" s="253"/>
      <c r="O29" s="253"/>
      <c r="P29" s="253"/>
      <c r="Q29" s="253"/>
      <c r="R29" s="253"/>
      <c r="S29" s="253"/>
      <c r="T29" s="253"/>
      <c r="U29" s="253"/>
      <c r="V29" s="253"/>
      <c r="W29" s="253"/>
      <c r="X29" s="253"/>
      <c r="AB29" s="279"/>
      <c r="AE29" s="279"/>
      <c r="AH29" s="279"/>
    </row>
    <row r="30" spans="1:42" ht="15" customHeight="1" x14ac:dyDescent="0.25">
      <c r="A30" s="253"/>
      <c r="B30" s="253"/>
      <c r="C30" s="253"/>
      <c r="D30" s="253"/>
      <c r="E30" s="253"/>
      <c r="F30" s="253"/>
      <c r="G30" s="253"/>
      <c r="H30" s="253"/>
      <c r="I30" s="253"/>
      <c r="J30" s="253"/>
      <c r="K30" s="253"/>
      <c r="L30" s="253"/>
      <c r="M30" s="253"/>
      <c r="N30" s="253"/>
      <c r="O30" s="253"/>
      <c r="P30" s="253"/>
      <c r="Q30" s="253"/>
      <c r="R30" s="253"/>
      <c r="S30" s="253"/>
      <c r="T30" s="253"/>
      <c r="U30" s="253"/>
      <c r="V30" s="253"/>
      <c r="W30" s="253"/>
      <c r="X30" s="253"/>
      <c r="AB30" s="279"/>
      <c r="AE30" s="279"/>
      <c r="AH30" s="279"/>
    </row>
    <row r="31" spans="1:42" ht="15" customHeight="1" x14ac:dyDescent="0.25">
      <c r="A31" s="253"/>
      <c r="B31" s="253"/>
      <c r="C31" s="253"/>
      <c r="D31" s="253"/>
      <c r="E31" s="253"/>
      <c r="F31" s="253"/>
      <c r="G31" s="253"/>
      <c r="H31" s="253"/>
      <c r="I31" s="253"/>
      <c r="J31" s="253"/>
      <c r="K31" s="253"/>
      <c r="L31" s="253"/>
      <c r="M31" s="253"/>
      <c r="N31" s="253"/>
      <c r="O31" s="253"/>
      <c r="P31" s="253"/>
      <c r="Q31" s="253"/>
      <c r="R31" s="253"/>
      <c r="S31" s="253"/>
      <c r="T31" s="253"/>
      <c r="U31" s="253"/>
      <c r="V31" s="253"/>
      <c r="W31" s="253"/>
      <c r="X31" s="253"/>
      <c r="AB31" s="279"/>
      <c r="AE31" s="279"/>
      <c r="AH31" s="279"/>
    </row>
    <row r="32" spans="1:42" ht="15" customHeight="1" x14ac:dyDescent="0.25">
      <c r="A32" s="253"/>
      <c r="B32" s="253"/>
      <c r="C32" s="253"/>
      <c r="D32" s="253"/>
      <c r="E32" s="253"/>
      <c r="F32" s="253"/>
      <c r="G32" s="253"/>
      <c r="H32" s="253"/>
      <c r="I32" s="253"/>
      <c r="J32" s="253"/>
      <c r="K32" s="253"/>
      <c r="L32" s="253"/>
      <c r="M32" s="253"/>
      <c r="N32" s="253"/>
      <c r="O32" s="253"/>
      <c r="P32" s="253"/>
      <c r="Q32" s="253"/>
      <c r="R32" s="253"/>
      <c r="S32" s="253"/>
      <c r="T32" s="253"/>
      <c r="U32" s="253"/>
      <c r="V32" s="253"/>
      <c r="W32" s="253"/>
      <c r="X32" s="253"/>
      <c r="AB32" s="279"/>
      <c r="AE32" s="279"/>
      <c r="AH32" s="279"/>
    </row>
    <row r="33" spans="1:42" ht="15" customHeight="1" x14ac:dyDescent="0.25">
      <c r="A33" s="253"/>
      <c r="B33" s="253"/>
      <c r="C33" s="253"/>
      <c r="D33" s="253"/>
      <c r="E33" s="253"/>
      <c r="F33" s="253"/>
      <c r="G33" s="253"/>
      <c r="H33" s="253"/>
      <c r="I33" s="253"/>
      <c r="J33" s="253"/>
      <c r="K33" s="253"/>
      <c r="L33" s="253"/>
      <c r="M33" s="253"/>
      <c r="N33" s="253"/>
      <c r="O33" s="253"/>
      <c r="P33" s="253"/>
      <c r="Q33" s="253"/>
      <c r="R33" s="253"/>
      <c r="S33" s="253"/>
      <c r="T33" s="253"/>
      <c r="U33" s="253"/>
      <c r="V33" s="253"/>
      <c r="W33" s="253"/>
      <c r="X33" s="253"/>
      <c r="Z33" s="258" t="s">
        <v>215</v>
      </c>
      <c r="AA33" s="258"/>
    </row>
    <row r="34" spans="1:42" ht="15" customHeight="1" x14ac:dyDescent="0.25">
      <c r="A34" s="253"/>
      <c r="B34" s="253"/>
      <c r="C34" s="253"/>
      <c r="D34" s="253"/>
      <c r="E34" s="253"/>
      <c r="F34" s="253"/>
      <c r="G34" s="253"/>
      <c r="H34" s="253"/>
      <c r="I34" s="253"/>
      <c r="J34" s="253"/>
      <c r="K34" s="253"/>
      <c r="L34" s="253"/>
      <c r="M34" s="253"/>
      <c r="N34" s="253"/>
      <c r="O34" s="253"/>
      <c r="P34" s="253"/>
      <c r="Q34" s="253"/>
      <c r="R34" s="253"/>
      <c r="S34" s="253"/>
      <c r="T34" s="253"/>
      <c r="U34" s="253"/>
      <c r="V34" s="253"/>
      <c r="W34" s="253"/>
      <c r="X34" s="253"/>
      <c r="AA34" s="259">
        <v>2019</v>
      </c>
      <c r="AB34" s="273" t="s">
        <v>215</v>
      </c>
      <c r="AE34" s="273" t="s">
        <v>216</v>
      </c>
      <c r="AH34" s="273" t="s">
        <v>234</v>
      </c>
      <c r="AP34" s="259">
        <v>2022</v>
      </c>
    </row>
    <row r="35" spans="1:42" ht="15" customHeight="1" thickBot="1" x14ac:dyDescent="0.3">
      <c r="A35" s="253"/>
      <c r="B35" s="253"/>
      <c r="C35" s="253"/>
      <c r="D35" s="253"/>
      <c r="E35" s="253"/>
      <c r="F35" s="253"/>
      <c r="G35" s="253"/>
      <c r="H35" s="253"/>
      <c r="I35" s="253"/>
      <c r="J35" s="253"/>
      <c r="K35" s="253"/>
      <c r="L35" s="253"/>
      <c r="M35" s="253"/>
      <c r="N35" s="253"/>
      <c r="O35" s="253"/>
      <c r="P35" s="253"/>
      <c r="Q35" s="253"/>
      <c r="R35" s="253"/>
      <c r="S35" s="253"/>
      <c r="T35" s="253"/>
      <c r="U35" s="253"/>
      <c r="V35" s="253"/>
      <c r="W35" s="253"/>
      <c r="X35" s="253"/>
      <c r="Z35" s="254" t="s">
        <v>203</v>
      </c>
      <c r="AA35" s="260">
        <v>21616722</v>
      </c>
      <c r="AP35" s="260">
        <v>1460985</v>
      </c>
    </row>
    <row r="36" spans="1:42" ht="15" customHeight="1" x14ac:dyDescent="0.25">
      <c r="A36" s="253"/>
      <c r="B36" s="253"/>
      <c r="C36" s="253"/>
      <c r="D36" s="253"/>
      <c r="E36" s="253"/>
      <c r="F36" s="253"/>
      <c r="G36" s="253"/>
      <c r="H36" s="253"/>
      <c r="I36" s="253"/>
      <c r="J36" s="253"/>
      <c r="K36" s="253"/>
      <c r="L36" s="253"/>
      <c r="M36" s="253"/>
      <c r="N36" s="253"/>
      <c r="O36" s="253"/>
      <c r="P36" s="253"/>
      <c r="Q36" s="253"/>
      <c r="R36" s="253"/>
      <c r="S36" s="253"/>
      <c r="T36" s="253"/>
      <c r="U36" s="253"/>
      <c r="V36" s="253"/>
      <c r="W36" s="253"/>
      <c r="X36" s="253"/>
      <c r="Z36" s="254" t="s">
        <v>204</v>
      </c>
      <c r="AA36" s="260">
        <v>21387737</v>
      </c>
      <c r="AB36" s="274">
        <v>44317</v>
      </c>
      <c r="AC36" s="255">
        <v>271.17265500000002</v>
      </c>
      <c r="AE36" s="274">
        <v>44317</v>
      </c>
      <c r="AF36" s="255">
        <v>199.80040500000001</v>
      </c>
      <c r="AH36" s="274">
        <v>44317</v>
      </c>
      <c r="AI36" s="255">
        <v>17.345535000000002</v>
      </c>
      <c r="AK36" s="275" t="s">
        <v>225</v>
      </c>
      <c r="AL36" s="276">
        <v>2022</v>
      </c>
      <c r="AP36" s="260">
        <v>1349473</v>
      </c>
    </row>
    <row r="37" spans="1:42" ht="15" customHeight="1" thickBot="1" x14ac:dyDescent="0.3">
      <c r="A37" s="253"/>
      <c r="B37" s="253"/>
      <c r="C37" s="253"/>
      <c r="D37" s="253"/>
      <c r="E37" s="253"/>
      <c r="F37" s="253"/>
      <c r="G37" s="253"/>
      <c r="H37" s="253"/>
      <c r="I37" s="253"/>
      <c r="J37" s="253"/>
      <c r="K37" s="253"/>
      <c r="L37" s="253"/>
      <c r="M37" s="253"/>
      <c r="N37" s="253"/>
      <c r="O37" s="253"/>
      <c r="P37" s="253"/>
      <c r="Q37" s="253"/>
      <c r="R37" s="253"/>
      <c r="S37" s="253"/>
      <c r="T37" s="253"/>
      <c r="U37" s="253"/>
      <c r="V37" s="253"/>
      <c r="W37" s="253"/>
      <c r="X37" s="253"/>
      <c r="Z37" s="254" t="s">
        <v>205</v>
      </c>
      <c r="AA37" s="260">
        <v>23910619</v>
      </c>
      <c r="AB37" s="274">
        <v>44348</v>
      </c>
      <c r="AC37" s="255">
        <v>274.06256999999999</v>
      </c>
      <c r="AE37" s="274">
        <v>44348</v>
      </c>
      <c r="AF37" s="255">
        <v>201.31011799999999</v>
      </c>
      <c r="AH37" s="274">
        <v>44348</v>
      </c>
      <c r="AI37" s="255">
        <v>17.552098999999998</v>
      </c>
      <c r="AK37" s="277" t="s">
        <v>235</v>
      </c>
      <c r="AL37" s="278">
        <v>2021</v>
      </c>
      <c r="AP37" s="260">
        <v>1386654</v>
      </c>
    </row>
    <row r="38" spans="1:42" ht="15" customHeight="1" x14ac:dyDescent="0.25">
      <c r="A38" s="253"/>
      <c r="B38" s="253"/>
      <c r="C38" s="253"/>
      <c r="D38" s="253"/>
      <c r="E38" s="253"/>
      <c r="F38" s="253"/>
      <c r="G38" s="253"/>
      <c r="H38" s="253"/>
      <c r="I38" s="253"/>
      <c r="J38" s="253"/>
      <c r="K38" s="253"/>
      <c r="L38" s="253"/>
      <c r="M38" s="253"/>
      <c r="N38" s="253"/>
      <c r="O38" s="253"/>
      <c r="P38" s="253"/>
      <c r="Q38" s="253"/>
      <c r="R38" s="253"/>
      <c r="S38" s="253"/>
      <c r="T38" s="253"/>
      <c r="U38" s="253"/>
      <c r="V38" s="253"/>
      <c r="W38" s="253"/>
      <c r="X38" s="253"/>
      <c r="Z38" s="254" t="s">
        <v>206</v>
      </c>
      <c r="AA38" s="260">
        <v>23932607</v>
      </c>
      <c r="AB38" s="274">
        <v>44378</v>
      </c>
      <c r="AC38" s="255">
        <v>275.44546300000002</v>
      </c>
      <c r="AE38" s="274">
        <v>44378</v>
      </c>
      <c r="AF38" s="255">
        <v>201.99906300000001</v>
      </c>
      <c r="AH38" s="274">
        <v>44378</v>
      </c>
      <c r="AI38" s="255">
        <v>17.700386000000002</v>
      </c>
      <c r="AP38" s="260">
        <v>1474935</v>
      </c>
    </row>
    <row r="39" spans="1:42" ht="15" customHeight="1" x14ac:dyDescent="0.25">
      <c r="A39" s="253"/>
      <c r="B39" s="253"/>
      <c r="C39" s="253"/>
      <c r="D39" s="253"/>
      <c r="E39" s="253"/>
      <c r="F39" s="253"/>
      <c r="G39" s="253"/>
      <c r="H39" s="253"/>
      <c r="I39" s="253"/>
      <c r="J39" s="253"/>
      <c r="K39" s="253"/>
      <c r="L39" s="253"/>
      <c r="M39" s="253"/>
      <c r="N39" s="253"/>
      <c r="O39" s="253"/>
      <c r="P39" s="253"/>
      <c r="Q39" s="253"/>
      <c r="R39" s="253"/>
      <c r="S39" s="253"/>
      <c r="T39" s="253"/>
      <c r="U39" s="253"/>
      <c r="V39" s="253"/>
      <c r="W39" s="253"/>
      <c r="X39" s="253"/>
      <c r="Z39" s="254" t="s">
        <v>207</v>
      </c>
      <c r="AA39" s="260">
        <v>25421795</v>
      </c>
      <c r="AB39" s="274">
        <v>44409</v>
      </c>
      <c r="AC39" s="255">
        <v>276.747367</v>
      </c>
      <c r="AE39" s="274">
        <v>44409</v>
      </c>
      <c r="AF39" s="255">
        <v>202.157746</v>
      </c>
      <c r="AH39" s="274">
        <v>44409</v>
      </c>
      <c r="AI39" s="255">
        <v>17.774260999999999</v>
      </c>
      <c r="AP39" s="260">
        <v>1604300</v>
      </c>
    </row>
    <row r="40" spans="1:42" ht="15" customHeight="1" x14ac:dyDescent="0.25">
      <c r="A40" s="253"/>
      <c r="B40" s="253"/>
      <c r="C40" s="253"/>
      <c r="D40" s="253"/>
      <c r="E40" s="253"/>
      <c r="F40" s="253"/>
      <c r="G40" s="253"/>
      <c r="H40" s="253"/>
      <c r="I40" s="253"/>
      <c r="J40" s="253"/>
      <c r="K40" s="253"/>
      <c r="L40" s="253"/>
      <c r="M40" s="253"/>
      <c r="N40" s="253"/>
      <c r="O40" s="253"/>
      <c r="P40" s="253"/>
      <c r="Q40" s="253"/>
      <c r="R40" s="253"/>
      <c r="S40" s="253"/>
      <c r="T40" s="253"/>
      <c r="U40" s="253"/>
      <c r="V40" s="253"/>
      <c r="W40" s="253"/>
      <c r="X40" s="253"/>
      <c r="Z40" s="254" t="s">
        <v>208</v>
      </c>
      <c r="AA40" s="260">
        <v>23125768</v>
      </c>
      <c r="AB40" s="274">
        <v>44440</v>
      </c>
      <c r="AC40" s="255">
        <v>277.17386299999998</v>
      </c>
      <c r="AE40" s="274">
        <v>44440</v>
      </c>
      <c r="AF40" s="255">
        <v>201.62899400000001</v>
      </c>
      <c r="AH40" s="274">
        <v>44440</v>
      </c>
      <c r="AI40" s="255">
        <v>17.816631999999998</v>
      </c>
      <c r="AP40" s="260">
        <v>1474713</v>
      </c>
    </row>
    <row r="41" spans="1:42" ht="15" customHeight="1" x14ac:dyDescent="0.25">
      <c r="A41" s="253"/>
      <c r="B41" s="253"/>
      <c r="C41" s="253"/>
      <c r="D41" s="253"/>
      <c r="E41" s="253"/>
      <c r="F41" s="253"/>
      <c r="G41" s="253"/>
      <c r="H41" s="253"/>
      <c r="I41" s="253"/>
      <c r="J41" s="253"/>
      <c r="K41" s="253"/>
      <c r="L41" s="253"/>
      <c r="M41" s="253"/>
      <c r="N41" s="253"/>
      <c r="O41" s="253"/>
      <c r="P41" s="253"/>
      <c r="Q41" s="253"/>
      <c r="R41" s="253"/>
      <c r="S41" s="253"/>
      <c r="T41" s="253"/>
      <c r="U41" s="253"/>
      <c r="V41" s="253"/>
      <c r="W41" s="253"/>
      <c r="X41" s="253"/>
      <c r="Z41" s="254" t="s">
        <v>209</v>
      </c>
      <c r="AA41" s="260">
        <v>24306034</v>
      </c>
      <c r="AB41" s="274">
        <v>44470</v>
      </c>
      <c r="AC41" s="255">
        <v>276.67334599999998</v>
      </c>
      <c r="AE41" s="274">
        <v>44470</v>
      </c>
      <c r="AF41" s="255">
        <v>200.251473</v>
      </c>
      <c r="AH41" s="274">
        <v>44470</v>
      </c>
      <c r="AI41" s="255">
        <v>17.741454999999998</v>
      </c>
      <c r="AP41" s="260">
        <v>1518965</v>
      </c>
    </row>
    <row r="42" spans="1:42" ht="15" customHeight="1" x14ac:dyDescent="0.25">
      <c r="A42" s="253"/>
      <c r="B42" s="253"/>
      <c r="C42" s="253"/>
      <c r="D42" s="253"/>
      <c r="E42" s="253"/>
      <c r="F42" s="253"/>
      <c r="G42" s="253"/>
      <c r="H42" s="253"/>
      <c r="I42" s="253"/>
      <c r="J42" s="253"/>
      <c r="K42" s="253"/>
      <c r="L42" s="253"/>
      <c r="M42" s="253"/>
      <c r="N42" s="253"/>
      <c r="O42" s="253"/>
      <c r="P42" s="253"/>
      <c r="Q42" s="253"/>
      <c r="R42" s="253"/>
      <c r="S42" s="253"/>
      <c r="T42" s="253"/>
      <c r="U42" s="253"/>
      <c r="V42" s="253"/>
      <c r="W42" s="253"/>
      <c r="X42" s="253"/>
      <c r="Z42" s="254" t="s">
        <v>210</v>
      </c>
      <c r="AA42" s="260">
        <v>21902550</v>
      </c>
      <c r="AB42" s="274">
        <v>44501</v>
      </c>
      <c r="AC42" s="255">
        <v>276.22528</v>
      </c>
      <c r="AE42" s="274">
        <v>44501</v>
      </c>
      <c r="AF42" s="255">
        <v>198.95327700000001</v>
      </c>
      <c r="AH42" s="274">
        <v>44501</v>
      </c>
      <c r="AI42" s="255">
        <v>17.724955000000001</v>
      </c>
      <c r="AP42" s="260"/>
    </row>
    <row r="43" spans="1:42" ht="15" customHeight="1" x14ac:dyDescent="0.25">
      <c r="A43" s="253"/>
      <c r="B43" s="253"/>
      <c r="C43" s="253"/>
      <c r="D43" s="253"/>
      <c r="E43" s="253"/>
      <c r="F43" s="253"/>
      <c r="G43" s="253"/>
      <c r="H43" s="253"/>
      <c r="I43" s="253"/>
      <c r="J43" s="253"/>
      <c r="K43" s="253"/>
      <c r="L43" s="253"/>
      <c r="M43" s="253"/>
      <c r="N43" s="253"/>
      <c r="O43" s="253"/>
      <c r="P43" s="253"/>
      <c r="Q43" s="253"/>
      <c r="R43" s="253"/>
      <c r="S43" s="253"/>
      <c r="T43" s="253"/>
      <c r="U43" s="253"/>
      <c r="V43" s="253"/>
      <c r="W43" s="253"/>
      <c r="X43" s="253"/>
      <c r="Z43" s="254" t="s">
        <v>211</v>
      </c>
      <c r="AA43" s="260">
        <v>21969911</v>
      </c>
      <c r="AB43" s="274">
        <v>44531</v>
      </c>
      <c r="AC43" s="255">
        <v>276.19818800000002</v>
      </c>
      <c r="AE43" s="274">
        <v>44531</v>
      </c>
      <c r="AF43" s="255">
        <v>197.95181099999999</v>
      </c>
      <c r="AH43" s="274">
        <v>44531</v>
      </c>
      <c r="AI43" s="255">
        <v>17.709254999999999</v>
      </c>
      <c r="AP43" s="260"/>
    </row>
    <row r="44" spans="1:42" ht="15" customHeight="1" x14ac:dyDescent="0.25">
      <c r="A44" s="253"/>
      <c r="B44" s="253"/>
      <c r="C44" s="253"/>
      <c r="D44" s="253"/>
      <c r="E44" s="253"/>
      <c r="F44" s="253"/>
      <c r="G44" s="253"/>
      <c r="H44" s="253"/>
      <c r="I44" s="253"/>
      <c r="J44" s="253"/>
      <c r="K44" s="253"/>
      <c r="L44" s="253"/>
      <c r="M44" s="253"/>
      <c r="N44" s="253"/>
      <c r="O44" s="253"/>
      <c r="P44" s="253"/>
      <c r="Q44" s="253"/>
      <c r="R44" s="253"/>
      <c r="S44" s="253"/>
      <c r="T44" s="253"/>
      <c r="U44" s="253"/>
      <c r="V44" s="253"/>
      <c r="W44" s="253"/>
      <c r="X44" s="253"/>
      <c r="Z44" s="254" t="s">
        <v>212</v>
      </c>
      <c r="AA44" s="260">
        <v>23848860</v>
      </c>
      <c r="AB44" s="274">
        <v>44562</v>
      </c>
      <c r="AC44" s="255">
        <v>276.49715800000001</v>
      </c>
      <c r="AE44" s="274">
        <v>44562</v>
      </c>
      <c r="AF44" s="255">
        <v>197.236662</v>
      </c>
      <c r="AH44" s="274">
        <v>44562</v>
      </c>
      <c r="AI44" s="255">
        <v>17.683085999999999</v>
      </c>
      <c r="AP44" s="260"/>
    </row>
    <row r="45" spans="1:42" ht="15" customHeight="1" x14ac:dyDescent="0.25">
      <c r="A45" s="253"/>
      <c r="B45" s="253"/>
      <c r="C45" s="253"/>
      <c r="D45" s="253"/>
      <c r="E45" s="253"/>
      <c r="F45" s="253"/>
      <c r="G45" s="253"/>
      <c r="H45" s="253"/>
      <c r="I45" s="253"/>
      <c r="J45" s="253"/>
      <c r="K45" s="253"/>
      <c r="L45" s="253"/>
      <c r="M45" s="253"/>
      <c r="N45" s="253"/>
      <c r="O45" s="253"/>
      <c r="P45" s="253"/>
      <c r="Q45" s="253"/>
      <c r="R45" s="253"/>
      <c r="S45" s="253"/>
      <c r="T45" s="253"/>
      <c r="U45" s="253"/>
      <c r="V45" s="253"/>
      <c r="W45" s="253"/>
      <c r="X45" s="253"/>
      <c r="Z45" s="254" t="s">
        <v>213</v>
      </c>
      <c r="AA45" s="260">
        <v>21694089</v>
      </c>
      <c r="AB45" s="274">
        <v>44593</v>
      </c>
      <c r="AC45" s="255">
        <v>276.41863699999999</v>
      </c>
      <c r="AE45" s="274">
        <v>44593</v>
      </c>
      <c r="AF45" s="255">
        <v>196.424744</v>
      </c>
      <c r="AH45" s="274">
        <v>44593</v>
      </c>
      <c r="AI45" s="255">
        <v>17.665714000000001</v>
      </c>
      <c r="AP45" s="260"/>
    </row>
    <row r="46" spans="1:42" ht="15" customHeight="1" x14ac:dyDescent="0.25">
      <c r="A46" s="253"/>
      <c r="B46" s="253"/>
      <c r="C46" s="253"/>
      <c r="D46" s="253"/>
      <c r="E46" s="253"/>
      <c r="F46" s="253"/>
      <c r="G46" s="253"/>
      <c r="H46" s="253"/>
      <c r="I46" s="253"/>
      <c r="J46" s="253"/>
      <c r="K46" s="253"/>
      <c r="L46" s="253"/>
      <c r="M46" s="253"/>
      <c r="N46" s="253"/>
      <c r="O46" s="253"/>
      <c r="P46" s="253"/>
      <c r="Q46" s="253"/>
      <c r="R46" s="253"/>
      <c r="S46" s="253"/>
      <c r="T46" s="253"/>
      <c r="U46" s="253"/>
      <c r="V46" s="253"/>
      <c r="W46" s="253"/>
      <c r="X46" s="253"/>
      <c r="Z46" s="254" t="s">
        <v>214</v>
      </c>
      <c r="AA46" s="260">
        <v>20944890</v>
      </c>
      <c r="AB46" s="274">
        <v>44621</v>
      </c>
      <c r="AC46" s="255">
        <v>275.33436399999999</v>
      </c>
      <c r="AE46" s="274">
        <v>44621</v>
      </c>
      <c r="AF46" s="255">
        <v>195.23077799999999</v>
      </c>
      <c r="AH46" s="274">
        <v>44621</v>
      </c>
      <c r="AI46" s="255">
        <v>17.569132</v>
      </c>
      <c r="AP46" s="260"/>
    </row>
    <row r="47" spans="1:42" ht="15" customHeight="1" x14ac:dyDescent="0.25">
      <c r="A47" s="253"/>
      <c r="B47" s="253"/>
      <c r="C47" s="253"/>
      <c r="D47" s="253"/>
      <c r="E47" s="253"/>
      <c r="F47" s="253"/>
      <c r="G47" s="253"/>
      <c r="H47" s="253"/>
      <c r="I47" s="253"/>
      <c r="J47" s="253"/>
      <c r="K47" s="253"/>
      <c r="L47" s="253"/>
      <c r="M47" s="253"/>
      <c r="N47" s="253"/>
      <c r="O47" s="253"/>
      <c r="P47" s="253"/>
      <c r="Q47" s="253"/>
      <c r="R47" s="253"/>
      <c r="S47" s="253"/>
      <c r="T47" s="253"/>
      <c r="U47" s="253"/>
      <c r="V47" s="253"/>
      <c r="W47" s="253"/>
      <c r="X47" s="253"/>
      <c r="AB47" s="274">
        <v>44652</v>
      </c>
      <c r="AC47" s="255">
        <v>275.10316799999998</v>
      </c>
      <c r="AE47" s="274">
        <v>44652</v>
      </c>
      <c r="AF47" s="255">
        <v>194.50659300000001</v>
      </c>
      <c r="AH47" s="274">
        <v>44652</v>
      </c>
      <c r="AI47" s="255">
        <v>17.545867999999999</v>
      </c>
      <c r="AP47" s="260"/>
    </row>
    <row r="48" spans="1:42" ht="15" customHeight="1" x14ac:dyDescent="0.25">
      <c r="A48" s="253"/>
      <c r="B48" s="253"/>
      <c r="C48" s="253"/>
      <c r="D48" s="253"/>
      <c r="E48" s="253"/>
      <c r="F48" s="253"/>
      <c r="G48" s="253"/>
      <c r="H48" s="253"/>
      <c r="I48" s="253"/>
      <c r="J48" s="253"/>
      <c r="K48" s="253"/>
      <c r="L48" s="253"/>
      <c r="M48" s="253"/>
      <c r="N48" s="253"/>
      <c r="O48" s="253"/>
      <c r="P48" s="253"/>
      <c r="Q48" s="253"/>
      <c r="R48" s="253"/>
      <c r="S48" s="253"/>
      <c r="T48" s="253"/>
      <c r="U48" s="253"/>
      <c r="V48" s="253"/>
      <c r="W48" s="253"/>
      <c r="X48" s="253"/>
      <c r="AB48" s="274">
        <v>44682</v>
      </c>
      <c r="AC48" s="255">
        <v>277.74408499999998</v>
      </c>
      <c r="AE48" s="274">
        <v>44682</v>
      </c>
      <c r="AF48" s="255">
        <v>195.98914300000001</v>
      </c>
      <c r="AH48" s="274">
        <v>44682</v>
      </c>
      <c r="AI48" s="255">
        <v>17.715394</v>
      </c>
    </row>
    <row r="49" spans="1:35" ht="15" customHeight="1" x14ac:dyDescent="0.25">
      <c r="A49" s="253"/>
      <c r="B49" s="253"/>
      <c r="C49" s="253"/>
      <c r="D49" s="253"/>
      <c r="E49" s="253"/>
      <c r="F49" s="253"/>
      <c r="G49" s="253"/>
      <c r="H49" s="253"/>
      <c r="I49" s="253"/>
      <c r="J49" s="253"/>
      <c r="K49" s="253"/>
      <c r="L49" s="253"/>
      <c r="M49" s="253"/>
      <c r="N49" s="253"/>
      <c r="O49" s="253"/>
      <c r="P49" s="253"/>
      <c r="Q49" s="253"/>
      <c r="R49" s="253"/>
      <c r="S49" s="253"/>
      <c r="T49" s="253"/>
      <c r="U49" s="253"/>
      <c r="V49" s="253"/>
      <c r="W49" s="253"/>
      <c r="X49" s="253"/>
      <c r="AB49" s="274">
        <v>44714</v>
      </c>
      <c r="AC49" s="255">
        <v>278.24818900000002</v>
      </c>
      <c r="AE49" s="274">
        <v>44714</v>
      </c>
      <c r="AF49" s="255">
        <v>195.573759</v>
      </c>
      <c r="AH49" s="274">
        <v>44714</v>
      </c>
      <c r="AI49" s="255">
        <v>17.711227999999998</v>
      </c>
    </row>
    <row r="50" spans="1:35" ht="15" customHeight="1" x14ac:dyDescent="0.25">
      <c r="A50" s="253"/>
      <c r="B50" s="253"/>
      <c r="C50" s="253"/>
      <c r="D50" s="253"/>
      <c r="E50" s="253"/>
      <c r="F50" s="253"/>
      <c r="G50" s="253"/>
      <c r="H50" s="253"/>
      <c r="I50" s="253"/>
      <c r="J50" s="253"/>
      <c r="K50" s="253"/>
      <c r="L50" s="253"/>
      <c r="M50" s="253"/>
      <c r="N50" s="253"/>
      <c r="O50" s="253"/>
      <c r="P50" s="253"/>
      <c r="Q50" s="253"/>
      <c r="R50" s="253"/>
      <c r="S50" s="253"/>
      <c r="T50" s="253"/>
      <c r="U50" s="253"/>
      <c r="V50" s="253"/>
      <c r="W50" s="253"/>
      <c r="X50" s="253"/>
      <c r="AB50" s="274">
        <v>44746</v>
      </c>
      <c r="AC50" s="255">
        <v>278.14271100000002</v>
      </c>
      <c r="AE50" s="274">
        <v>44746</v>
      </c>
      <c r="AF50" s="255">
        <v>194.94725399999999</v>
      </c>
      <c r="AH50" s="274">
        <v>44746</v>
      </c>
      <c r="AI50" s="255">
        <v>17.676144000000001</v>
      </c>
    </row>
    <row r="51" spans="1:35" ht="15" customHeight="1" x14ac:dyDescent="0.25">
      <c r="A51" s="253"/>
      <c r="B51" s="253"/>
      <c r="C51" s="253"/>
      <c r="D51" s="253"/>
      <c r="E51" s="253"/>
      <c r="F51" s="253"/>
      <c r="G51" s="253"/>
      <c r="H51" s="253"/>
      <c r="I51" s="253"/>
      <c r="J51" s="253"/>
      <c r="K51" s="253"/>
      <c r="L51" s="253"/>
      <c r="M51" s="253"/>
      <c r="N51" s="253"/>
      <c r="O51" s="253"/>
      <c r="P51" s="253"/>
      <c r="Q51" s="253"/>
      <c r="R51" s="253"/>
      <c r="S51" s="253"/>
      <c r="T51" s="253"/>
      <c r="U51" s="253"/>
      <c r="V51" s="253"/>
      <c r="W51" s="253"/>
      <c r="X51" s="253"/>
      <c r="AB51" s="274">
        <v>44778</v>
      </c>
      <c r="AC51" s="255">
        <v>277.53878700000001</v>
      </c>
      <c r="AE51" s="274">
        <v>44778</v>
      </c>
      <c r="AF51" s="255">
        <v>194.333505</v>
      </c>
      <c r="AH51" s="274">
        <v>44778</v>
      </c>
      <c r="AI51" s="255">
        <v>17.681687</v>
      </c>
    </row>
    <row r="52" spans="1:35" ht="15" customHeight="1" x14ac:dyDescent="0.25">
      <c r="A52" s="253"/>
      <c r="B52" s="253"/>
      <c r="C52" s="253"/>
      <c r="D52" s="253"/>
      <c r="E52" s="253"/>
      <c r="F52" s="253"/>
      <c r="G52" s="253"/>
      <c r="H52" s="253"/>
      <c r="I52" s="253"/>
      <c r="J52" s="253"/>
      <c r="K52" s="253"/>
      <c r="L52" s="253"/>
      <c r="M52" s="253"/>
      <c r="N52" s="253"/>
      <c r="O52" s="253"/>
      <c r="P52" s="253"/>
      <c r="Q52" s="253"/>
      <c r="R52" s="253"/>
      <c r="S52" s="253"/>
      <c r="T52" s="253"/>
      <c r="U52" s="253"/>
      <c r="V52" s="253"/>
      <c r="W52" s="253"/>
      <c r="X52" s="253"/>
      <c r="AB52" s="279"/>
      <c r="AE52" s="279"/>
      <c r="AH52" s="279"/>
    </row>
    <row r="53" spans="1:35" ht="15" customHeight="1" x14ac:dyDescent="0.25">
      <c r="A53" s="253"/>
      <c r="B53" s="253"/>
      <c r="C53" s="253"/>
      <c r="D53" s="253"/>
      <c r="E53" s="253"/>
      <c r="F53" s="253"/>
      <c r="G53" s="253"/>
      <c r="H53" s="253"/>
      <c r="I53" s="253"/>
      <c r="J53" s="253"/>
      <c r="K53" s="253"/>
      <c r="L53" s="253"/>
      <c r="M53" s="253"/>
      <c r="N53" s="253"/>
      <c r="O53" s="253"/>
      <c r="P53" s="253"/>
      <c r="Q53" s="253"/>
      <c r="R53" s="253"/>
      <c r="S53" s="253"/>
      <c r="T53" s="253"/>
      <c r="U53" s="253"/>
      <c r="V53" s="253"/>
      <c r="W53" s="253"/>
      <c r="X53" s="253"/>
      <c r="AB53" s="279"/>
      <c r="AE53" s="279"/>
      <c r="AH53" s="279"/>
    </row>
    <row r="54" spans="1:35" ht="15" customHeight="1" x14ac:dyDescent="0.25">
      <c r="A54" s="253"/>
      <c r="B54" s="253"/>
      <c r="C54" s="253"/>
      <c r="D54" s="253"/>
      <c r="E54" s="253"/>
      <c r="F54" s="253"/>
      <c r="G54" s="253"/>
      <c r="H54" s="253"/>
      <c r="I54" s="253"/>
      <c r="J54" s="253"/>
      <c r="K54" s="253"/>
      <c r="L54" s="253"/>
      <c r="M54" s="253"/>
      <c r="N54" s="253"/>
      <c r="O54" s="253"/>
      <c r="P54" s="253"/>
      <c r="Q54" s="253"/>
      <c r="R54" s="253"/>
      <c r="S54" s="253"/>
      <c r="T54" s="253"/>
      <c r="U54" s="253"/>
      <c r="V54" s="253"/>
      <c r="W54" s="253"/>
      <c r="X54" s="253"/>
      <c r="Z54" s="260"/>
      <c r="AA54" s="260"/>
      <c r="AB54" s="279"/>
      <c r="AE54" s="279"/>
      <c r="AH54" s="279"/>
    </row>
    <row r="55" spans="1:35" ht="15" customHeight="1" x14ac:dyDescent="0.25">
      <c r="A55" s="253"/>
      <c r="B55" s="253"/>
      <c r="C55" s="253"/>
      <c r="D55" s="253"/>
      <c r="E55" s="253"/>
      <c r="F55" s="253"/>
      <c r="G55" s="253"/>
      <c r="H55" s="253"/>
      <c r="I55" s="253"/>
      <c r="J55" s="253"/>
      <c r="K55" s="253"/>
      <c r="L55" s="253"/>
      <c r="M55" s="253"/>
      <c r="N55" s="253"/>
      <c r="O55" s="253"/>
      <c r="P55" s="253"/>
      <c r="Q55" s="253"/>
      <c r="R55" s="253"/>
      <c r="S55" s="253"/>
      <c r="T55" s="253"/>
      <c r="U55" s="253"/>
      <c r="V55" s="253"/>
      <c r="W55" s="253"/>
      <c r="X55" s="253"/>
      <c r="Z55" s="260"/>
      <c r="AA55" s="260"/>
      <c r="AB55" s="279"/>
      <c r="AE55" s="279"/>
      <c r="AH55" s="279"/>
    </row>
    <row r="56" spans="1:35" ht="15" customHeight="1" x14ac:dyDescent="0.25">
      <c r="A56" s="253"/>
      <c r="B56" s="253"/>
      <c r="C56" s="253"/>
      <c r="D56" s="253"/>
      <c r="E56" s="253"/>
      <c r="F56" s="253"/>
      <c r="G56" s="253"/>
      <c r="H56" s="253"/>
      <c r="I56" s="253"/>
      <c r="J56" s="253"/>
      <c r="K56" s="253"/>
      <c r="L56" s="253"/>
      <c r="M56" s="253"/>
      <c r="N56" s="253"/>
      <c r="O56" s="253"/>
      <c r="P56" s="253"/>
      <c r="Q56" s="253"/>
      <c r="R56" s="253"/>
      <c r="S56" s="253"/>
      <c r="T56" s="253"/>
      <c r="U56" s="253"/>
      <c r="V56" s="253"/>
      <c r="W56" s="253"/>
      <c r="X56" s="253"/>
      <c r="Z56" s="260"/>
      <c r="AA56" s="260"/>
      <c r="AB56" s="279"/>
      <c r="AE56" s="279"/>
      <c r="AH56" s="279"/>
    </row>
    <row r="57" spans="1:35" ht="15" customHeight="1" x14ac:dyDescent="0.25">
      <c r="A57" s="253"/>
      <c r="B57" s="253"/>
      <c r="C57" s="253"/>
      <c r="D57" s="253"/>
      <c r="E57" s="253"/>
      <c r="F57" s="253"/>
      <c r="G57" s="253"/>
      <c r="H57" s="253"/>
      <c r="I57" s="253"/>
      <c r="J57" s="253"/>
      <c r="K57" s="253"/>
      <c r="L57" s="253"/>
      <c r="M57" s="253"/>
      <c r="N57" s="253"/>
      <c r="O57" s="253"/>
      <c r="P57" s="253"/>
      <c r="Q57" s="253"/>
      <c r="R57" s="253"/>
      <c r="S57" s="253"/>
      <c r="T57" s="253"/>
      <c r="U57" s="253"/>
      <c r="V57" s="253"/>
      <c r="W57" s="253"/>
      <c r="X57" s="253"/>
      <c r="Z57" s="260"/>
      <c r="AA57" s="260"/>
      <c r="AB57" s="279"/>
      <c r="AH57" s="279"/>
    </row>
    <row r="58" spans="1:35" ht="15" customHeight="1" x14ac:dyDescent="0.25">
      <c r="A58" s="253"/>
      <c r="B58" s="253"/>
      <c r="C58" s="253"/>
      <c r="D58" s="253"/>
      <c r="E58" s="253"/>
      <c r="F58" s="253"/>
      <c r="G58" s="253"/>
      <c r="H58" s="253"/>
      <c r="I58" s="253"/>
      <c r="J58" s="253"/>
      <c r="K58" s="253"/>
      <c r="L58" s="253"/>
      <c r="M58" s="253"/>
      <c r="N58" s="253"/>
      <c r="O58" s="253"/>
      <c r="P58" s="253"/>
      <c r="Q58" s="253"/>
      <c r="R58" s="253"/>
      <c r="S58" s="253"/>
      <c r="T58" s="253"/>
      <c r="U58" s="253"/>
      <c r="V58" s="253"/>
      <c r="W58" s="253"/>
      <c r="X58" s="253"/>
      <c r="Z58" s="260"/>
      <c r="AA58" s="260"/>
      <c r="AH58" s="279"/>
    </row>
    <row r="59" spans="1:35" ht="15" customHeight="1" x14ac:dyDescent="0.25">
      <c r="A59" s="253"/>
      <c r="B59" s="253"/>
      <c r="C59" s="253"/>
      <c r="D59" s="253"/>
      <c r="E59" s="253"/>
      <c r="F59" s="253"/>
      <c r="G59" s="253"/>
      <c r="H59" s="253"/>
      <c r="I59" s="253"/>
      <c r="J59" s="253"/>
      <c r="K59" s="253"/>
      <c r="L59" s="253"/>
      <c r="M59" s="253"/>
      <c r="N59" s="253"/>
      <c r="O59" s="253"/>
      <c r="P59" s="253"/>
      <c r="Q59" s="253"/>
      <c r="R59" s="253"/>
      <c r="S59" s="253"/>
      <c r="T59" s="253"/>
      <c r="U59" s="253"/>
      <c r="V59" s="253"/>
      <c r="W59" s="253"/>
      <c r="X59" s="253"/>
      <c r="Z59" s="260"/>
      <c r="AA59" s="260"/>
    </row>
    <row r="60" spans="1:35" ht="15" customHeight="1" x14ac:dyDescent="0.25">
      <c r="Z60" s="260"/>
      <c r="AA60" s="260"/>
    </row>
    <row r="61" spans="1:35" ht="15" customHeight="1" x14ac:dyDescent="0.25">
      <c r="Z61" s="260"/>
      <c r="AA61" s="260"/>
    </row>
    <row r="62" spans="1:35" ht="15" customHeight="1" x14ac:dyDescent="0.25">
      <c r="Z62" s="260"/>
      <c r="AA62" s="260"/>
    </row>
    <row r="63" spans="1:35" ht="15" customHeight="1" x14ac:dyDescent="0.25">
      <c r="Z63" s="260"/>
      <c r="AA63" s="260"/>
    </row>
    <row r="64" spans="1:35" ht="15" customHeight="1" x14ac:dyDescent="0.25">
      <c r="Z64" s="260"/>
      <c r="AA64" s="260"/>
    </row>
    <row r="65" spans="26:27" ht="15" customHeight="1" x14ac:dyDescent="0.25">
      <c r="Z65" s="260"/>
      <c r="AA65" s="260"/>
    </row>
  </sheetData>
  <pageMargins left="0.63" right="0.25" top="0.47" bottom="0.19" header="0.3" footer="0.15"/>
  <pageSetup paperSize="9" scale="54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1208F-8D6D-4CCE-87F6-6A5F0C10F531}">
  <sheetPr codeName="Hoja7">
    <pageSetUpPr fitToPage="1"/>
  </sheetPr>
  <dimension ref="A1:AU58"/>
  <sheetViews>
    <sheetView showGridLines="0" zoomScale="70" zoomScaleNormal="70" workbookViewId="0"/>
  </sheetViews>
  <sheetFormatPr baseColWidth="10" defaultColWidth="11.42578125" defaultRowHeight="15" customHeight="1" x14ac:dyDescent="0.25"/>
  <cols>
    <col min="1" max="1" width="3.7109375" style="247" customWidth="1"/>
    <col min="2" max="8" width="11.5703125" style="247" customWidth="1"/>
    <col min="9" max="9" width="3.7109375" style="247" customWidth="1"/>
    <col min="10" max="16" width="11.5703125" style="247" customWidth="1"/>
    <col min="17" max="17" width="3.7109375" style="247" customWidth="1"/>
    <col min="18" max="25" width="11.5703125" style="247" customWidth="1"/>
    <col min="26" max="26" width="12.85546875" style="264" customWidth="1"/>
    <col min="27" max="27" width="12.85546875" style="265" customWidth="1"/>
    <col min="28" max="29" width="12.85546875" style="264" customWidth="1"/>
    <col min="30" max="30" width="12.85546875" style="265" customWidth="1"/>
    <col min="31" max="32" width="12.85546875" style="264" customWidth="1"/>
    <col min="33" max="33" width="12.85546875" style="265" customWidth="1"/>
    <col min="34" max="43" width="12.85546875" style="264" customWidth="1"/>
    <col min="44" max="45" width="12.85546875" style="263" customWidth="1"/>
    <col min="46" max="47" width="12.85546875" style="284" customWidth="1"/>
    <col min="48" max="63" width="12.85546875" style="247" customWidth="1"/>
    <col min="64" max="16384" width="11.42578125" style="247"/>
  </cols>
  <sheetData>
    <row r="1" spans="1:36" ht="26.25" x14ac:dyDescent="0.25">
      <c r="B1" s="252" t="s">
        <v>236</v>
      </c>
      <c r="C1" s="280"/>
      <c r="D1" s="280"/>
      <c r="E1" s="280"/>
      <c r="F1" s="280"/>
      <c r="G1" s="280"/>
      <c r="H1" s="280"/>
      <c r="I1" s="280"/>
      <c r="J1" s="280"/>
      <c r="K1" s="280"/>
      <c r="T1" s="262"/>
      <c r="U1" s="262"/>
      <c r="V1" s="262"/>
      <c r="W1" s="262"/>
      <c r="X1" s="262"/>
      <c r="Y1" s="262"/>
      <c r="Z1" s="264" t="s">
        <v>228</v>
      </c>
    </row>
    <row r="2" spans="1:36" ht="15" customHeight="1" x14ac:dyDescent="0.25">
      <c r="A2" s="262"/>
      <c r="B2" s="262"/>
      <c r="C2" s="262"/>
      <c r="D2" s="262"/>
      <c r="E2" s="262"/>
      <c r="F2" s="262"/>
      <c r="G2" s="262"/>
      <c r="H2" s="262"/>
      <c r="I2" s="266"/>
      <c r="J2" s="266"/>
      <c r="K2" s="266"/>
      <c r="L2" s="266"/>
      <c r="M2" s="266"/>
      <c r="N2" s="266"/>
      <c r="O2" s="266"/>
      <c r="P2" s="266"/>
      <c r="Q2" s="266"/>
      <c r="R2" s="266"/>
      <c r="S2" s="266"/>
      <c r="T2" s="262"/>
      <c r="U2" s="262"/>
      <c r="V2" s="262"/>
      <c r="W2" s="262"/>
      <c r="X2" s="262"/>
      <c r="Y2" s="262"/>
      <c r="Z2" s="264" t="s">
        <v>237</v>
      </c>
    </row>
    <row r="3" spans="1:36" ht="15" customHeight="1" x14ac:dyDescent="0.25">
      <c r="A3" s="262"/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  <c r="O3" s="262"/>
      <c r="P3" s="262"/>
      <c r="Q3" s="262"/>
      <c r="R3" s="262"/>
      <c r="S3" s="262"/>
      <c r="T3" s="262"/>
      <c r="U3" s="262"/>
      <c r="V3" s="262"/>
      <c r="W3" s="262"/>
      <c r="X3" s="262"/>
      <c r="Y3" s="262"/>
      <c r="Z3" s="264" t="s">
        <v>238</v>
      </c>
    </row>
    <row r="4" spans="1:36" ht="15" customHeight="1" x14ac:dyDescent="0.25">
      <c r="A4" s="262"/>
      <c r="B4" s="262"/>
      <c r="C4" s="262"/>
      <c r="D4" s="262"/>
      <c r="E4" s="262"/>
      <c r="F4" s="262"/>
      <c r="G4" s="262"/>
      <c r="H4" s="262"/>
      <c r="I4" s="262"/>
      <c r="J4" s="262"/>
      <c r="K4" s="262"/>
      <c r="L4" s="262"/>
      <c r="M4" s="262"/>
      <c r="N4" s="262"/>
      <c r="O4" s="262"/>
      <c r="P4" s="262"/>
      <c r="Q4" s="262"/>
      <c r="R4" s="262"/>
      <c r="S4" s="262"/>
      <c r="T4" s="262"/>
      <c r="U4" s="262"/>
      <c r="V4" s="262"/>
      <c r="W4" s="262"/>
      <c r="Y4" s="262"/>
      <c r="Z4" s="264" t="s">
        <v>231</v>
      </c>
    </row>
    <row r="5" spans="1:36" ht="15" customHeight="1" x14ac:dyDescent="0.25">
      <c r="A5" s="262"/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262"/>
      <c r="O5" s="262"/>
      <c r="P5" s="262"/>
      <c r="Q5" s="262"/>
      <c r="R5" s="262"/>
      <c r="S5" s="262"/>
      <c r="T5" s="262"/>
      <c r="U5" s="262"/>
      <c r="V5" s="262"/>
      <c r="W5" s="262"/>
      <c r="Y5" s="262"/>
      <c r="Z5" s="264" t="s">
        <v>232</v>
      </c>
    </row>
    <row r="6" spans="1:36" ht="15" customHeight="1" x14ac:dyDescent="0.25">
      <c r="A6" s="262"/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2"/>
      <c r="O6" s="262"/>
      <c r="P6" s="262"/>
      <c r="Q6" s="262"/>
      <c r="R6" s="262"/>
      <c r="S6" s="262"/>
      <c r="T6" s="262"/>
      <c r="U6" s="262"/>
      <c r="V6" s="262"/>
      <c r="W6" s="262"/>
      <c r="X6" s="257" t="s">
        <v>172</v>
      </c>
      <c r="Y6" s="262"/>
    </row>
    <row r="7" spans="1:36" ht="15" customHeight="1" x14ac:dyDescent="0.25">
      <c r="A7" s="262"/>
      <c r="B7" s="262"/>
      <c r="C7" s="262"/>
      <c r="D7" s="262"/>
      <c r="E7" s="262"/>
      <c r="F7" s="262"/>
      <c r="G7" s="262"/>
      <c r="H7" s="262"/>
      <c r="I7" s="262"/>
      <c r="J7" s="262"/>
      <c r="K7" s="262"/>
      <c r="L7" s="262"/>
      <c r="M7" s="262"/>
      <c r="N7" s="262"/>
      <c r="O7" s="262"/>
      <c r="P7" s="262"/>
      <c r="Q7" s="262"/>
      <c r="R7" s="262"/>
      <c r="S7" s="262"/>
      <c r="T7" s="262"/>
      <c r="U7" s="262"/>
      <c r="V7" s="262"/>
      <c r="W7" s="262"/>
      <c r="Y7" s="262"/>
      <c r="Z7" s="267" t="s">
        <v>200</v>
      </c>
      <c r="AC7" s="267" t="s">
        <v>201</v>
      </c>
      <c r="AF7" s="267" t="s">
        <v>202</v>
      </c>
    </row>
    <row r="8" spans="1:36" ht="15" customHeight="1" x14ac:dyDescent="0.25">
      <c r="A8" s="262"/>
      <c r="B8" s="262"/>
      <c r="C8" s="262"/>
      <c r="D8" s="262"/>
      <c r="E8" s="262"/>
      <c r="F8" s="262"/>
      <c r="G8" s="262"/>
      <c r="H8" s="262"/>
      <c r="I8" s="262"/>
      <c r="J8" s="262"/>
      <c r="K8" s="262"/>
      <c r="L8" s="262"/>
      <c r="M8" s="262"/>
      <c r="N8" s="262"/>
      <c r="O8" s="262"/>
      <c r="P8" s="262"/>
      <c r="Q8" s="262"/>
      <c r="R8" s="262"/>
      <c r="S8" s="262"/>
      <c r="T8" s="262"/>
      <c r="U8" s="262"/>
      <c r="V8" s="262"/>
      <c r="W8" s="262"/>
      <c r="X8" s="262"/>
      <c r="Y8" s="262"/>
      <c r="AB8" s="281"/>
    </row>
    <row r="9" spans="1:36" ht="15" customHeight="1" x14ac:dyDescent="0.25">
      <c r="A9" s="262"/>
      <c r="B9" s="262"/>
      <c r="C9" s="262"/>
      <c r="D9" s="262"/>
      <c r="E9" s="262"/>
      <c r="F9" s="262"/>
      <c r="G9" s="262"/>
      <c r="H9" s="262"/>
      <c r="I9" s="262"/>
      <c r="J9" s="262"/>
      <c r="K9" s="262"/>
      <c r="L9" s="262"/>
      <c r="M9" s="262"/>
      <c r="N9" s="262"/>
      <c r="O9" s="262"/>
      <c r="P9" s="262"/>
      <c r="Q9" s="262"/>
      <c r="R9" s="262"/>
      <c r="S9" s="262"/>
      <c r="T9" s="262"/>
      <c r="U9" s="262"/>
      <c r="V9" s="262"/>
      <c r="W9" s="262"/>
      <c r="X9" s="262"/>
      <c r="Y9" s="262"/>
      <c r="Z9" s="282">
        <v>44317</v>
      </c>
      <c r="AA9" s="265">
        <v>-3.2296930744679743E-2</v>
      </c>
      <c r="AC9" s="282">
        <v>44317</v>
      </c>
      <c r="AD9" s="265">
        <v>-0.11998134809660414</v>
      </c>
      <c r="AF9" s="282">
        <v>44317</v>
      </c>
      <c r="AG9" s="265">
        <v>-3.7170017837479606E-2</v>
      </c>
      <c r="AI9" s="264" t="s">
        <v>223</v>
      </c>
      <c r="AJ9" s="264">
        <v>2022</v>
      </c>
    </row>
    <row r="10" spans="1:36" ht="15" customHeight="1" x14ac:dyDescent="0.25">
      <c r="A10" s="262"/>
      <c r="B10" s="262"/>
      <c r="C10" s="262"/>
      <c r="D10" s="262"/>
      <c r="E10" s="262"/>
      <c r="F10" s="262"/>
      <c r="G10" s="262"/>
      <c r="H10" s="262"/>
      <c r="I10" s="262"/>
      <c r="J10" s="262"/>
      <c r="K10" s="262"/>
      <c r="L10" s="262"/>
      <c r="M10" s="262"/>
      <c r="N10" s="262"/>
      <c r="O10" s="262"/>
      <c r="P10" s="262"/>
      <c r="Q10" s="262"/>
      <c r="R10" s="262"/>
      <c r="S10" s="262"/>
      <c r="T10" s="262"/>
      <c r="U10" s="262"/>
      <c r="V10" s="262"/>
      <c r="W10" s="262"/>
      <c r="X10" s="262"/>
      <c r="Y10" s="262"/>
      <c r="Z10" s="282">
        <v>44348</v>
      </c>
      <c r="AA10" s="265">
        <v>-1.1005170745848858E-2</v>
      </c>
      <c r="AC10" s="282">
        <v>44348</v>
      </c>
      <c r="AD10" s="265">
        <v>-0.10232649483950539</v>
      </c>
      <c r="AF10" s="282">
        <v>44348</v>
      </c>
      <c r="AG10" s="265">
        <v>-1.2050849946496668E-2</v>
      </c>
      <c r="AI10" s="264" t="s">
        <v>233</v>
      </c>
      <c r="AJ10" s="264">
        <v>2021</v>
      </c>
    </row>
    <row r="11" spans="1:36" ht="15" customHeight="1" x14ac:dyDescent="0.25">
      <c r="A11" s="262"/>
      <c r="B11" s="262"/>
      <c r="C11" s="262"/>
      <c r="D11" s="262"/>
      <c r="E11" s="262"/>
      <c r="F11" s="262"/>
      <c r="G11" s="262"/>
      <c r="H11" s="262"/>
      <c r="I11" s="262"/>
      <c r="J11" s="262"/>
      <c r="K11" s="262"/>
      <c r="L11" s="262"/>
      <c r="M11" s="262"/>
      <c r="N11" s="262"/>
      <c r="O11" s="262"/>
      <c r="P11" s="262"/>
      <c r="Q11" s="262"/>
      <c r="R11" s="262"/>
      <c r="S11" s="262"/>
      <c r="T11" s="262"/>
      <c r="U11" s="262"/>
      <c r="V11" s="262"/>
      <c r="W11" s="262"/>
      <c r="X11" s="262"/>
      <c r="Y11" s="262"/>
      <c r="Z11" s="282">
        <v>44378</v>
      </c>
      <c r="AA11" s="265">
        <v>8.66948879794208E-3</v>
      </c>
      <c r="AC11" s="282">
        <v>44378</v>
      </c>
      <c r="AD11" s="265">
        <v>-8.4529350113766957E-2</v>
      </c>
      <c r="AF11" s="282">
        <v>44378</v>
      </c>
      <c r="AG11" s="265">
        <v>2.5150005073011385E-2</v>
      </c>
    </row>
    <row r="12" spans="1:36" ht="15" customHeight="1" x14ac:dyDescent="0.25">
      <c r="A12" s="262"/>
      <c r="B12" s="262"/>
      <c r="C12" s="262"/>
      <c r="D12" s="262"/>
      <c r="E12" s="262"/>
      <c r="F12" s="262"/>
      <c r="G12" s="262"/>
      <c r="H12" s="262"/>
      <c r="I12" s="262"/>
      <c r="J12" s="262"/>
      <c r="K12" s="262"/>
      <c r="L12" s="262"/>
      <c r="M12" s="262"/>
      <c r="N12" s="262"/>
      <c r="O12" s="262"/>
      <c r="P12" s="262"/>
      <c r="Q12" s="262"/>
      <c r="R12" s="262"/>
      <c r="S12" s="262"/>
      <c r="T12" s="262"/>
      <c r="U12" s="262"/>
      <c r="V12" s="262"/>
      <c r="W12" s="262"/>
      <c r="X12" s="262"/>
      <c r="Y12" s="262"/>
      <c r="Z12" s="282">
        <v>44409</v>
      </c>
      <c r="AA12" s="265">
        <v>2.9931900021573341E-2</v>
      </c>
      <c r="AC12" s="282">
        <v>44409</v>
      </c>
      <c r="AD12" s="265">
        <v>-5.1002474440878132E-2</v>
      </c>
      <c r="AF12" s="282">
        <v>44409</v>
      </c>
      <c r="AG12" s="265">
        <v>6.3674387055334444E-2</v>
      </c>
      <c r="AI12" s="264" t="s">
        <v>239</v>
      </c>
      <c r="AJ12" s="264">
        <v>2021</v>
      </c>
    </row>
    <row r="13" spans="1:36" ht="15" customHeight="1" x14ac:dyDescent="0.25">
      <c r="A13" s="262"/>
      <c r="B13" s="262"/>
      <c r="C13" s="262"/>
      <c r="D13" s="262"/>
      <c r="E13" s="262"/>
      <c r="F13" s="262"/>
      <c r="G13" s="262"/>
      <c r="H13" s="262"/>
      <c r="I13" s="262"/>
      <c r="J13" s="262"/>
      <c r="K13" s="262"/>
      <c r="L13" s="262"/>
      <c r="M13" s="262"/>
      <c r="N13" s="262"/>
      <c r="O13" s="262"/>
      <c r="P13" s="262"/>
      <c r="Q13" s="262"/>
      <c r="R13" s="262"/>
      <c r="S13" s="262"/>
      <c r="T13" s="262"/>
      <c r="U13" s="262"/>
      <c r="V13" s="262"/>
      <c r="W13" s="262"/>
      <c r="X13" s="262"/>
      <c r="Y13" s="262"/>
      <c r="Z13" s="282">
        <v>44440</v>
      </c>
      <c r="AA13" s="265">
        <v>3.97519268810737E-2</v>
      </c>
      <c r="AC13" s="282">
        <v>44440</v>
      </c>
      <c r="AD13" s="265">
        <v>-3.3297327642771393E-2</v>
      </c>
      <c r="AF13" s="282">
        <v>44440</v>
      </c>
      <c r="AG13" s="265">
        <v>7.594563941478924E-2</v>
      </c>
      <c r="AI13" s="264" t="s">
        <v>240</v>
      </c>
      <c r="AJ13" s="264">
        <v>2020</v>
      </c>
    </row>
    <row r="14" spans="1:36" ht="15" customHeight="1" x14ac:dyDescent="0.25">
      <c r="A14" s="262"/>
      <c r="B14" s="262"/>
      <c r="C14" s="262"/>
      <c r="D14" s="262"/>
      <c r="E14" s="262"/>
      <c r="F14" s="262"/>
      <c r="G14" s="262"/>
      <c r="H14" s="262"/>
      <c r="I14" s="262"/>
      <c r="J14" s="262"/>
      <c r="K14" s="262"/>
      <c r="L14" s="262"/>
      <c r="M14" s="262"/>
      <c r="N14" s="262"/>
      <c r="O14" s="262"/>
      <c r="P14" s="262"/>
      <c r="Q14" s="262"/>
      <c r="R14" s="262"/>
      <c r="S14" s="262"/>
      <c r="T14" s="262"/>
      <c r="U14" s="262"/>
      <c r="V14" s="262"/>
      <c r="W14" s="262"/>
      <c r="X14" s="262"/>
      <c r="Y14" s="262"/>
      <c r="Z14" s="282">
        <v>44470</v>
      </c>
      <c r="AA14" s="265">
        <v>4.7019546728201363E-2</v>
      </c>
      <c r="AC14" s="282">
        <v>44470</v>
      </c>
      <c r="AD14" s="265">
        <v>-1.5802786353800967E-2</v>
      </c>
      <c r="AF14" s="282">
        <v>44470</v>
      </c>
      <c r="AG14" s="265">
        <v>8.1584418758764626E-2</v>
      </c>
    </row>
    <row r="15" spans="1:36" ht="15" customHeight="1" x14ac:dyDescent="0.25">
      <c r="A15" s="262"/>
      <c r="B15" s="262"/>
      <c r="C15" s="262"/>
      <c r="D15" s="262"/>
      <c r="E15" s="262"/>
      <c r="F15" s="262"/>
      <c r="G15" s="262"/>
      <c r="H15" s="262"/>
      <c r="I15" s="262"/>
      <c r="J15" s="262"/>
      <c r="K15" s="262"/>
      <c r="L15" s="262"/>
      <c r="M15" s="262"/>
      <c r="N15" s="262"/>
      <c r="O15" s="262"/>
      <c r="P15" s="262"/>
      <c r="Q15" s="262"/>
      <c r="R15" s="262"/>
      <c r="S15" s="262"/>
      <c r="T15" s="262"/>
      <c r="U15" s="262"/>
      <c r="V15" s="262"/>
      <c r="W15" s="262"/>
      <c r="X15" s="262"/>
      <c r="Y15" s="262"/>
      <c r="Z15" s="282">
        <v>44501</v>
      </c>
      <c r="AA15" s="265">
        <v>5.085808247340836E-2</v>
      </c>
      <c r="AC15" s="282">
        <v>44501</v>
      </c>
      <c r="AD15" s="265">
        <v>9.0658047011240236E-3</v>
      </c>
      <c r="AF15" s="282">
        <v>44501</v>
      </c>
      <c r="AG15" s="265">
        <v>7.6307982020327222E-2</v>
      </c>
    </row>
    <row r="16" spans="1:36" ht="15" customHeight="1" x14ac:dyDescent="0.25">
      <c r="A16" s="262"/>
      <c r="B16" s="262"/>
      <c r="C16" s="262"/>
      <c r="D16" s="262"/>
      <c r="E16" s="262"/>
      <c r="F16" s="262"/>
      <c r="G16" s="262"/>
      <c r="H16" s="262"/>
      <c r="I16" s="262"/>
      <c r="J16" s="262"/>
      <c r="K16" s="262"/>
      <c r="L16" s="262"/>
      <c r="M16" s="262"/>
      <c r="N16" s="262"/>
      <c r="O16" s="262"/>
      <c r="P16" s="262"/>
      <c r="Q16" s="262"/>
      <c r="R16" s="262"/>
      <c r="S16" s="262"/>
      <c r="T16" s="262"/>
      <c r="U16" s="262"/>
      <c r="V16" s="262"/>
      <c r="W16" s="262"/>
      <c r="X16" s="262"/>
      <c r="Y16" s="262"/>
      <c r="Z16" s="282">
        <v>44531</v>
      </c>
      <c r="AA16" s="265">
        <v>5.608495042650645E-2</v>
      </c>
      <c r="AC16" s="282">
        <v>44531</v>
      </c>
      <c r="AD16" s="265">
        <v>2.3705487428082678E-2</v>
      </c>
      <c r="AF16" s="282">
        <v>44531</v>
      </c>
      <c r="AG16" s="265">
        <v>0.10195977755221521</v>
      </c>
    </row>
    <row r="17" spans="1:33" ht="15" customHeight="1" x14ac:dyDescent="0.25">
      <c r="A17" s="262"/>
      <c r="B17" s="262"/>
      <c r="C17" s="262"/>
      <c r="D17" s="262"/>
      <c r="E17" s="262"/>
      <c r="F17" s="262"/>
      <c r="G17" s="262"/>
      <c r="H17" s="262"/>
      <c r="I17" s="262"/>
      <c r="J17" s="262"/>
      <c r="K17" s="262"/>
      <c r="L17" s="262"/>
      <c r="M17" s="262"/>
      <c r="N17" s="262"/>
      <c r="O17" s="262"/>
      <c r="P17" s="262"/>
      <c r="Q17" s="262"/>
      <c r="R17" s="262"/>
      <c r="S17" s="262"/>
      <c r="T17" s="262"/>
      <c r="U17" s="262"/>
      <c r="V17" s="262"/>
      <c r="W17" s="262"/>
      <c r="X17" s="262"/>
      <c r="Y17" s="262"/>
      <c r="Z17" s="282">
        <v>44562</v>
      </c>
      <c r="AA17" s="265">
        <v>7.1227417592410941E-2</v>
      </c>
      <c r="AC17" s="282">
        <v>44562</v>
      </c>
      <c r="AD17" s="265">
        <v>5.3519169791040752E-2</v>
      </c>
      <c r="AF17" s="282">
        <v>44562</v>
      </c>
      <c r="AG17" s="265">
        <v>0.1334081155887506</v>
      </c>
    </row>
    <row r="18" spans="1:33" ht="15" customHeight="1" x14ac:dyDescent="0.25">
      <c r="A18" s="262"/>
      <c r="B18" s="262"/>
      <c r="C18" s="262"/>
      <c r="D18" s="262"/>
      <c r="E18" s="262"/>
      <c r="F18" s="262"/>
      <c r="G18" s="262"/>
      <c r="H18" s="262"/>
      <c r="I18" s="262"/>
      <c r="J18" s="262"/>
      <c r="K18" s="262"/>
      <c r="L18" s="262"/>
      <c r="M18" s="262"/>
      <c r="N18" s="262"/>
      <c r="O18" s="262"/>
      <c r="P18" s="262"/>
      <c r="Q18" s="262"/>
      <c r="R18" s="262"/>
      <c r="S18" s="262"/>
      <c r="T18" s="262"/>
      <c r="U18" s="262"/>
      <c r="V18" s="262"/>
      <c r="W18" s="262"/>
      <c r="X18" s="262"/>
      <c r="Y18" s="262"/>
      <c r="Z18" s="282">
        <v>44593</v>
      </c>
      <c r="AA18" s="265">
        <v>8.3562457782957289E-2</v>
      </c>
      <c r="AC18" s="282">
        <v>44593</v>
      </c>
      <c r="AD18" s="265">
        <v>7.6773347988849994E-2</v>
      </c>
      <c r="AF18" s="282">
        <v>44593</v>
      </c>
      <c r="AG18" s="265">
        <v>0.1555430364760727</v>
      </c>
    </row>
    <row r="19" spans="1:33" ht="15" customHeight="1" x14ac:dyDescent="0.25">
      <c r="A19" s="262"/>
      <c r="B19" s="262"/>
      <c r="C19" s="262"/>
      <c r="D19" s="262"/>
      <c r="E19" s="262"/>
      <c r="F19" s="262"/>
      <c r="G19" s="262"/>
      <c r="H19" s="262"/>
      <c r="I19" s="262"/>
      <c r="J19" s="262"/>
      <c r="K19" s="262"/>
      <c r="L19" s="262"/>
      <c r="M19" s="262"/>
      <c r="N19" s="262"/>
      <c r="O19" s="262"/>
      <c r="P19" s="262"/>
      <c r="Q19" s="262"/>
      <c r="R19" s="262"/>
      <c r="S19" s="262"/>
      <c r="T19" s="262"/>
      <c r="U19" s="262"/>
      <c r="V19" s="262"/>
      <c r="W19" s="262"/>
      <c r="X19" s="262"/>
      <c r="Y19" s="262"/>
      <c r="Z19" s="282">
        <v>44621</v>
      </c>
      <c r="AA19" s="265">
        <v>7.8080732102192199E-2</v>
      </c>
      <c r="AC19" s="282">
        <v>44621</v>
      </c>
      <c r="AD19" s="265">
        <v>8.4742533114256557E-2</v>
      </c>
      <c r="AF19" s="282">
        <v>44621</v>
      </c>
      <c r="AG19" s="265">
        <v>0.14259110757126067</v>
      </c>
    </row>
    <row r="20" spans="1:33" ht="15" customHeight="1" x14ac:dyDescent="0.25">
      <c r="A20" s="262"/>
      <c r="B20" s="262"/>
      <c r="C20" s="262"/>
      <c r="D20" s="262"/>
      <c r="E20" s="262"/>
      <c r="F20" s="262"/>
      <c r="G20" s="262"/>
      <c r="H20" s="262"/>
      <c r="I20" s="262"/>
      <c r="J20" s="262"/>
      <c r="K20" s="262"/>
      <c r="L20" s="262"/>
      <c r="M20" s="262"/>
      <c r="N20" s="262"/>
      <c r="O20" s="262"/>
      <c r="P20" s="262"/>
      <c r="Q20" s="262"/>
      <c r="R20" s="262"/>
      <c r="S20" s="262"/>
      <c r="T20" s="262"/>
      <c r="U20" s="262"/>
      <c r="V20" s="262"/>
      <c r="W20" s="262"/>
      <c r="X20" s="262"/>
      <c r="Y20" s="262"/>
      <c r="Z20" s="282">
        <v>44652</v>
      </c>
      <c r="AA20" s="265">
        <v>7.6313070552057813E-2</v>
      </c>
      <c r="AC20" s="282">
        <v>44652</v>
      </c>
      <c r="AD20" s="265">
        <v>0.11097691956717298</v>
      </c>
      <c r="AF20" s="282">
        <v>44652</v>
      </c>
      <c r="AG20" s="265">
        <v>0.1326808570134152</v>
      </c>
    </row>
    <row r="21" spans="1:33" ht="15" customHeight="1" x14ac:dyDescent="0.25">
      <c r="A21" s="262"/>
      <c r="B21" s="262"/>
      <c r="C21" s="262"/>
      <c r="D21" s="262"/>
      <c r="E21" s="262"/>
      <c r="F21" s="262"/>
      <c r="G21" s="262"/>
      <c r="H21" s="262"/>
      <c r="I21" s="262"/>
      <c r="J21" s="262"/>
      <c r="K21" s="262"/>
      <c r="L21" s="262"/>
      <c r="M21" s="262"/>
      <c r="N21" s="262"/>
      <c r="O21" s="262"/>
      <c r="P21" s="262"/>
      <c r="Q21" s="262"/>
      <c r="R21" s="262"/>
      <c r="S21" s="262"/>
      <c r="T21" s="262"/>
      <c r="U21" s="262"/>
      <c r="V21" s="262"/>
      <c r="W21" s="262"/>
      <c r="X21" s="262"/>
      <c r="Y21" s="262"/>
      <c r="Z21" s="282">
        <v>44682</v>
      </c>
      <c r="AA21" s="265">
        <v>7.2394562929306266E-2</v>
      </c>
      <c r="AC21" s="282">
        <v>44682</v>
      </c>
      <c r="AD21" s="265">
        <v>0.11185638363589362</v>
      </c>
      <c r="AF21" s="282">
        <v>44682</v>
      </c>
      <c r="AG21" s="265">
        <v>0.12244288020059485</v>
      </c>
    </row>
    <row r="22" spans="1:33" ht="15" customHeight="1" x14ac:dyDescent="0.25">
      <c r="A22" s="262"/>
      <c r="B22" s="262"/>
      <c r="C22" s="262"/>
      <c r="D22" s="262"/>
      <c r="E22" s="262"/>
      <c r="F22" s="262"/>
      <c r="G22" s="262"/>
      <c r="H22" s="262"/>
      <c r="I22" s="262"/>
      <c r="J22" s="262"/>
      <c r="K22" s="262"/>
      <c r="L22" s="262"/>
      <c r="M22" s="262"/>
      <c r="N22" s="262"/>
      <c r="O22" s="262"/>
      <c r="P22" s="262"/>
      <c r="Q22" s="262"/>
      <c r="R22" s="262"/>
      <c r="S22" s="262"/>
      <c r="T22" s="262"/>
      <c r="U22" s="262"/>
      <c r="V22" s="262"/>
      <c r="W22" s="262"/>
      <c r="X22" s="262"/>
      <c r="Y22" s="262"/>
      <c r="Z22" s="282">
        <v>44714</v>
      </c>
      <c r="AA22" s="265">
        <v>6.9203336991928807E-2</v>
      </c>
      <c r="AC22" s="282">
        <v>44714</v>
      </c>
      <c r="AD22" s="265">
        <v>0.11882288471304064</v>
      </c>
      <c r="AF22" s="282">
        <v>44714</v>
      </c>
      <c r="AG22" s="265">
        <v>0.11829641826116016</v>
      </c>
    </row>
    <row r="23" spans="1:33" ht="15" customHeight="1" x14ac:dyDescent="0.25">
      <c r="A23" s="262"/>
      <c r="B23" s="262"/>
      <c r="C23" s="262"/>
      <c r="D23" s="262"/>
      <c r="E23" s="262"/>
      <c r="F23" s="262"/>
      <c r="G23" s="262"/>
      <c r="H23" s="262"/>
      <c r="I23" s="262"/>
      <c r="J23" s="262"/>
      <c r="K23" s="262"/>
      <c r="L23" s="262"/>
      <c r="M23" s="262"/>
      <c r="N23" s="262"/>
      <c r="O23" s="262"/>
      <c r="P23" s="262"/>
      <c r="Q23" s="262"/>
      <c r="R23" s="262"/>
      <c r="S23" s="262"/>
      <c r="T23" s="262"/>
      <c r="U23" s="262"/>
      <c r="V23" s="262"/>
      <c r="W23" s="262"/>
      <c r="X23" s="262"/>
      <c r="Y23" s="262"/>
      <c r="Z23" s="282">
        <v>44746</v>
      </c>
      <c r="AA23" s="265">
        <v>6.5443991271084065E-2</v>
      </c>
      <c r="AC23" s="282">
        <v>44746</v>
      </c>
      <c r="AD23" s="265">
        <v>0.12359190634146017</v>
      </c>
      <c r="AF23" s="282">
        <v>44746</v>
      </c>
      <c r="AG23" s="265">
        <v>0.1027128944258493</v>
      </c>
    </row>
    <row r="24" spans="1:33" ht="15" customHeight="1" x14ac:dyDescent="0.25">
      <c r="A24" s="262"/>
      <c r="B24" s="262"/>
      <c r="C24" s="262"/>
      <c r="D24" s="262"/>
      <c r="E24" s="262"/>
      <c r="F24" s="262"/>
      <c r="G24" s="262"/>
      <c r="H24" s="262"/>
      <c r="I24" s="262"/>
      <c r="J24" s="262"/>
      <c r="K24" s="262"/>
      <c r="L24" s="262"/>
      <c r="M24" s="262"/>
      <c r="N24" s="262"/>
      <c r="O24" s="262"/>
      <c r="P24" s="262"/>
      <c r="Q24" s="262"/>
      <c r="R24" s="262"/>
      <c r="S24" s="262"/>
      <c r="T24" s="262"/>
      <c r="U24" s="262"/>
      <c r="V24" s="262"/>
      <c r="W24" s="262"/>
      <c r="X24" s="262"/>
      <c r="Y24" s="262"/>
      <c r="Z24" s="283"/>
      <c r="AC24" s="283"/>
      <c r="AF24" s="283"/>
    </row>
    <row r="25" spans="1:33" ht="15" customHeight="1" x14ac:dyDescent="0.25">
      <c r="A25" s="262"/>
      <c r="B25" s="262"/>
      <c r="C25" s="262"/>
      <c r="D25" s="262"/>
      <c r="E25" s="262"/>
      <c r="F25" s="262"/>
      <c r="G25" s="262"/>
      <c r="H25" s="262"/>
      <c r="I25" s="262"/>
      <c r="J25" s="262"/>
      <c r="K25" s="262"/>
      <c r="L25" s="262"/>
      <c r="M25" s="262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83"/>
      <c r="AF25" s="283"/>
    </row>
    <row r="26" spans="1:33" ht="15" customHeight="1" x14ac:dyDescent="0.25">
      <c r="A26" s="262"/>
      <c r="B26" s="262"/>
      <c r="C26" s="262"/>
      <c r="D26" s="262"/>
      <c r="E26" s="262"/>
      <c r="F26" s="262"/>
      <c r="G26" s="262"/>
      <c r="H26" s="262"/>
      <c r="I26" s="262"/>
      <c r="J26" s="262"/>
      <c r="K26" s="262"/>
      <c r="L26" s="262"/>
      <c r="M26" s="262"/>
      <c r="N26" s="262"/>
      <c r="O26" s="262"/>
      <c r="P26" s="262"/>
      <c r="Q26" s="262"/>
      <c r="R26" s="262"/>
      <c r="S26" s="262"/>
      <c r="T26" s="262"/>
      <c r="U26" s="262"/>
      <c r="V26" s="262"/>
      <c r="W26" s="262"/>
      <c r="X26" s="262"/>
      <c r="Y26" s="262"/>
    </row>
    <row r="27" spans="1:33" ht="15" customHeight="1" x14ac:dyDescent="0.25">
      <c r="A27" s="262"/>
      <c r="B27" s="262"/>
      <c r="C27" s="262"/>
      <c r="D27" s="262"/>
      <c r="E27" s="262"/>
      <c r="F27" s="262"/>
      <c r="G27" s="262"/>
      <c r="H27" s="262"/>
      <c r="I27" s="262"/>
      <c r="J27" s="262"/>
      <c r="K27" s="262"/>
      <c r="L27" s="262"/>
      <c r="M27" s="262"/>
      <c r="N27" s="262"/>
      <c r="O27" s="262"/>
      <c r="P27" s="262"/>
      <c r="Q27" s="262"/>
      <c r="R27" s="262"/>
      <c r="S27" s="262"/>
      <c r="T27" s="262"/>
      <c r="U27" s="262"/>
      <c r="V27" s="262"/>
      <c r="W27" s="262"/>
      <c r="X27" s="262"/>
      <c r="Y27" s="262"/>
    </row>
    <row r="28" spans="1:33" ht="15" customHeight="1" x14ac:dyDescent="0.25">
      <c r="A28" s="262"/>
      <c r="B28" s="262"/>
      <c r="C28" s="262"/>
      <c r="D28" s="262"/>
      <c r="E28" s="262"/>
      <c r="F28" s="262"/>
      <c r="G28" s="262"/>
      <c r="H28" s="262"/>
      <c r="I28" s="262"/>
      <c r="J28" s="262"/>
      <c r="K28" s="262"/>
      <c r="L28" s="262"/>
      <c r="M28" s="262"/>
      <c r="N28" s="262"/>
      <c r="O28" s="262"/>
      <c r="P28" s="262"/>
      <c r="Q28" s="262"/>
      <c r="R28" s="262"/>
      <c r="S28" s="262"/>
      <c r="T28" s="262"/>
      <c r="U28" s="262"/>
      <c r="V28" s="262"/>
      <c r="W28" s="262"/>
      <c r="X28" s="262"/>
      <c r="Y28" s="262"/>
    </row>
    <row r="29" spans="1:33" ht="15" customHeight="1" x14ac:dyDescent="0.25">
      <c r="A29" s="262"/>
      <c r="B29" s="262"/>
      <c r="C29" s="262"/>
      <c r="D29" s="262"/>
      <c r="E29" s="262"/>
      <c r="F29" s="262"/>
      <c r="G29" s="262"/>
      <c r="H29" s="262"/>
      <c r="I29" s="262"/>
      <c r="J29" s="262"/>
      <c r="K29" s="262"/>
      <c r="L29" s="262"/>
      <c r="M29" s="262"/>
      <c r="N29" s="262"/>
      <c r="O29" s="262"/>
      <c r="P29" s="262"/>
      <c r="Q29" s="262"/>
      <c r="R29" s="262"/>
      <c r="S29" s="262"/>
      <c r="T29" s="262"/>
      <c r="U29" s="262"/>
      <c r="V29" s="262"/>
      <c r="W29" s="262"/>
      <c r="X29" s="262"/>
      <c r="Y29" s="262"/>
    </row>
    <row r="30" spans="1:33" ht="15" customHeight="1" x14ac:dyDescent="0.25">
      <c r="A30" s="262"/>
      <c r="B30" s="262"/>
      <c r="C30" s="262"/>
      <c r="D30" s="262"/>
      <c r="E30" s="262"/>
      <c r="F30" s="262"/>
      <c r="G30" s="262"/>
      <c r="H30" s="262"/>
      <c r="I30" s="262"/>
      <c r="J30" s="262"/>
      <c r="K30" s="262"/>
      <c r="L30" s="262"/>
      <c r="M30" s="262"/>
      <c r="N30" s="262"/>
      <c r="O30" s="262"/>
      <c r="P30" s="262"/>
      <c r="Q30" s="262"/>
      <c r="R30" s="262"/>
      <c r="S30" s="262"/>
      <c r="T30" s="262"/>
      <c r="U30" s="262"/>
      <c r="V30" s="262"/>
      <c r="W30" s="262"/>
      <c r="X30" s="262"/>
      <c r="Y30" s="262"/>
    </row>
    <row r="31" spans="1:33" ht="15" customHeight="1" x14ac:dyDescent="0.25">
      <c r="A31" s="262"/>
      <c r="B31" s="262"/>
      <c r="C31" s="262"/>
      <c r="D31" s="262"/>
      <c r="E31" s="262"/>
      <c r="F31" s="262"/>
      <c r="G31" s="262"/>
      <c r="H31" s="262"/>
      <c r="I31" s="262"/>
      <c r="J31" s="262"/>
      <c r="K31" s="262"/>
      <c r="L31" s="262"/>
      <c r="M31" s="262"/>
      <c r="N31" s="262"/>
      <c r="O31" s="262"/>
      <c r="P31" s="262"/>
      <c r="Q31" s="262"/>
      <c r="R31" s="262"/>
      <c r="S31" s="262"/>
      <c r="T31" s="262"/>
      <c r="U31" s="262"/>
      <c r="V31" s="262"/>
      <c r="W31" s="262"/>
      <c r="X31" s="262"/>
      <c r="Y31" s="262"/>
    </row>
    <row r="32" spans="1:33" ht="15" customHeight="1" x14ac:dyDescent="0.25">
      <c r="A32" s="262"/>
      <c r="B32" s="262"/>
      <c r="C32" s="262"/>
      <c r="D32" s="262"/>
      <c r="E32" s="262"/>
      <c r="F32" s="262"/>
      <c r="G32" s="262"/>
      <c r="H32" s="262"/>
      <c r="I32" s="262"/>
      <c r="J32" s="262"/>
      <c r="K32" s="262"/>
      <c r="L32" s="262"/>
      <c r="M32" s="262"/>
      <c r="N32" s="262"/>
      <c r="O32" s="262"/>
      <c r="P32" s="262"/>
      <c r="Q32" s="262"/>
      <c r="R32" s="262"/>
      <c r="S32" s="262"/>
      <c r="T32" s="262"/>
      <c r="U32" s="262"/>
      <c r="V32" s="262"/>
      <c r="W32" s="262"/>
      <c r="X32" s="262"/>
      <c r="Y32" s="262"/>
    </row>
    <row r="33" spans="1:36" ht="15" customHeight="1" x14ac:dyDescent="0.25">
      <c r="A33" s="262"/>
      <c r="B33" s="262"/>
      <c r="C33" s="262"/>
      <c r="D33" s="262"/>
      <c r="E33" s="262"/>
      <c r="F33" s="262"/>
      <c r="G33" s="262"/>
      <c r="H33" s="262"/>
      <c r="I33" s="262"/>
      <c r="J33" s="262"/>
      <c r="K33" s="262"/>
      <c r="L33" s="262"/>
      <c r="M33" s="262"/>
      <c r="N33" s="262"/>
      <c r="O33" s="262"/>
      <c r="P33" s="262"/>
      <c r="Q33" s="262"/>
      <c r="R33" s="262"/>
      <c r="S33" s="262"/>
      <c r="T33" s="262"/>
      <c r="U33" s="262"/>
      <c r="V33" s="262"/>
      <c r="W33" s="262"/>
      <c r="X33" s="262"/>
      <c r="Y33" s="262"/>
    </row>
    <row r="34" spans="1:36" ht="15" customHeight="1" x14ac:dyDescent="0.25">
      <c r="A34" s="262"/>
      <c r="B34" s="262"/>
      <c r="C34" s="262"/>
      <c r="D34" s="262"/>
      <c r="E34" s="262"/>
      <c r="F34" s="262"/>
      <c r="G34" s="262"/>
      <c r="H34" s="262"/>
      <c r="I34" s="262"/>
      <c r="J34" s="262"/>
      <c r="K34" s="262"/>
      <c r="L34" s="262"/>
      <c r="M34" s="262"/>
      <c r="N34" s="262"/>
      <c r="O34" s="262"/>
      <c r="P34" s="262"/>
      <c r="Q34" s="262"/>
      <c r="R34" s="262"/>
      <c r="S34" s="262"/>
      <c r="T34" s="262"/>
      <c r="U34" s="262"/>
      <c r="V34" s="262"/>
      <c r="W34" s="262"/>
      <c r="X34" s="262"/>
      <c r="Y34" s="262"/>
      <c r="Z34" s="267" t="s">
        <v>215</v>
      </c>
      <c r="AC34" s="267" t="s">
        <v>216</v>
      </c>
      <c r="AF34" s="267" t="s">
        <v>217</v>
      </c>
    </row>
    <row r="35" spans="1:36" ht="15" customHeight="1" x14ac:dyDescent="0.25">
      <c r="A35" s="262"/>
      <c r="B35" s="262"/>
      <c r="C35" s="262"/>
      <c r="D35" s="262"/>
      <c r="E35" s="262"/>
      <c r="F35" s="262"/>
      <c r="G35" s="262"/>
      <c r="H35" s="262"/>
      <c r="I35" s="262"/>
      <c r="J35" s="262"/>
      <c r="K35" s="262"/>
      <c r="L35" s="262"/>
      <c r="M35" s="262"/>
      <c r="N35" s="262"/>
      <c r="O35" s="262"/>
      <c r="P35" s="262"/>
      <c r="Q35" s="262"/>
      <c r="R35" s="262"/>
      <c r="S35" s="262"/>
      <c r="T35" s="262"/>
      <c r="U35" s="262"/>
      <c r="V35" s="262"/>
      <c r="W35" s="262"/>
      <c r="X35" s="262"/>
      <c r="Y35" s="262"/>
    </row>
    <row r="36" spans="1:36" ht="15" customHeight="1" x14ac:dyDescent="0.25">
      <c r="A36" s="262"/>
      <c r="B36" s="262"/>
      <c r="C36" s="262"/>
      <c r="D36" s="262"/>
      <c r="E36" s="262"/>
      <c r="F36" s="262"/>
      <c r="G36" s="262"/>
      <c r="H36" s="262"/>
      <c r="I36" s="262"/>
      <c r="J36" s="262"/>
      <c r="K36" s="262"/>
      <c r="L36" s="262"/>
      <c r="M36" s="262"/>
      <c r="N36" s="262"/>
      <c r="O36" s="262"/>
      <c r="P36" s="262"/>
      <c r="Q36" s="262"/>
      <c r="R36" s="262"/>
      <c r="S36" s="262"/>
      <c r="T36" s="262"/>
      <c r="U36" s="262"/>
      <c r="V36" s="262"/>
      <c r="W36" s="262"/>
      <c r="X36" s="262"/>
      <c r="Y36" s="262"/>
      <c r="Z36" s="282">
        <v>44317</v>
      </c>
      <c r="AA36" s="265">
        <v>3.3176820471204849E-2</v>
      </c>
      <c r="AC36" s="282">
        <v>44317</v>
      </c>
      <c r="AD36" s="265">
        <v>5.6149073775790724E-2</v>
      </c>
      <c r="AF36" s="282">
        <v>44317</v>
      </c>
      <c r="AG36" s="265">
        <v>3.0713666235557043E-2</v>
      </c>
      <c r="AI36" s="264" t="s">
        <v>225</v>
      </c>
      <c r="AJ36" s="264">
        <v>2022</v>
      </c>
    </row>
    <row r="37" spans="1:36" ht="15" customHeight="1" x14ac:dyDescent="0.25">
      <c r="A37" s="262"/>
      <c r="B37" s="262"/>
      <c r="C37" s="262"/>
      <c r="D37" s="262"/>
      <c r="E37" s="262"/>
      <c r="F37" s="262"/>
      <c r="G37" s="262"/>
      <c r="H37" s="262"/>
      <c r="I37" s="262"/>
      <c r="J37" s="262"/>
      <c r="K37" s="262"/>
      <c r="L37" s="262"/>
      <c r="M37" s="262"/>
      <c r="N37" s="262"/>
      <c r="O37" s="262"/>
      <c r="P37" s="262"/>
      <c r="Q37" s="262"/>
      <c r="R37" s="262"/>
      <c r="S37" s="262"/>
      <c r="T37" s="262"/>
      <c r="U37" s="262"/>
      <c r="V37" s="262"/>
      <c r="W37" s="262"/>
      <c r="X37" s="262"/>
      <c r="Y37" s="262"/>
      <c r="Z37" s="282">
        <v>44348</v>
      </c>
      <c r="AA37" s="265">
        <v>5.4478845436970291E-2</v>
      </c>
      <c r="AC37" s="282">
        <v>44348</v>
      </c>
      <c r="AD37" s="265">
        <v>6.6461848107498292E-2</v>
      </c>
      <c r="AF37" s="282">
        <v>44348</v>
      </c>
      <c r="AG37" s="265">
        <v>5.3775140462097824E-2</v>
      </c>
      <c r="AI37" s="264" t="s">
        <v>235</v>
      </c>
      <c r="AJ37" s="264">
        <v>2021</v>
      </c>
    </row>
    <row r="38" spans="1:36" ht="15" customHeight="1" x14ac:dyDescent="0.25">
      <c r="A38" s="262"/>
      <c r="B38" s="262"/>
      <c r="C38" s="262"/>
      <c r="D38" s="262"/>
      <c r="E38" s="262"/>
      <c r="F38" s="262"/>
      <c r="G38" s="262"/>
      <c r="H38" s="262"/>
      <c r="I38" s="262"/>
      <c r="J38" s="262"/>
      <c r="K38" s="262"/>
      <c r="L38" s="262"/>
      <c r="M38" s="262"/>
      <c r="N38" s="262"/>
      <c r="O38" s="262"/>
      <c r="P38" s="262"/>
      <c r="Q38" s="262"/>
      <c r="R38" s="262"/>
      <c r="S38" s="262"/>
      <c r="T38" s="262"/>
      <c r="U38" s="262"/>
      <c r="V38" s="262"/>
      <c r="W38" s="262"/>
      <c r="X38" s="262"/>
      <c r="Y38" s="262"/>
      <c r="Z38" s="282">
        <v>44378</v>
      </c>
      <c r="AA38" s="265">
        <v>6.8277349830211873E-2</v>
      </c>
      <c r="AC38" s="282">
        <v>44378</v>
      </c>
      <c r="AD38" s="265">
        <v>8.08038726901944E-2</v>
      </c>
      <c r="AF38" s="282">
        <v>44378</v>
      </c>
      <c r="AG38" s="265">
        <v>7.2996350315848127E-2</v>
      </c>
    </row>
    <row r="39" spans="1:36" ht="15" customHeight="1" x14ac:dyDescent="0.25">
      <c r="A39" s="262"/>
      <c r="B39" s="262"/>
      <c r="C39" s="262"/>
      <c r="D39" s="262"/>
      <c r="E39" s="262"/>
      <c r="F39" s="262"/>
      <c r="G39" s="262"/>
      <c r="H39" s="262"/>
      <c r="I39" s="262"/>
      <c r="J39" s="262"/>
      <c r="K39" s="262"/>
      <c r="L39" s="262"/>
      <c r="M39" s="262"/>
      <c r="N39" s="262"/>
      <c r="O39" s="262"/>
      <c r="P39" s="262"/>
      <c r="Q39" s="262"/>
      <c r="R39" s="262"/>
      <c r="S39" s="262"/>
      <c r="T39" s="262"/>
      <c r="U39" s="262"/>
      <c r="V39" s="262"/>
      <c r="W39" s="262"/>
      <c r="X39" s="262"/>
      <c r="Y39" s="262"/>
      <c r="Z39" s="282">
        <v>44409</v>
      </c>
      <c r="AA39" s="265">
        <v>7.3581722612025266E-2</v>
      </c>
      <c r="AC39" s="282">
        <v>44409</v>
      </c>
      <c r="AD39" s="265">
        <v>7.8527995959128849E-2</v>
      </c>
      <c r="AF39" s="282">
        <v>44409</v>
      </c>
      <c r="AG39" s="265">
        <v>7.8639977385228974E-2</v>
      </c>
      <c r="AI39" s="264" t="s">
        <v>241</v>
      </c>
      <c r="AJ39" s="264">
        <v>2021</v>
      </c>
    </row>
    <row r="40" spans="1:36" ht="15" customHeight="1" x14ac:dyDescent="0.25">
      <c r="A40" s="262"/>
      <c r="B40" s="262"/>
      <c r="C40" s="262"/>
      <c r="D40" s="262"/>
      <c r="E40" s="262"/>
      <c r="F40" s="262"/>
      <c r="G40" s="262"/>
      <c r="H40" s="262"/>
      <c r="I40" s="262"/>
      <c r="J40" s="262"/>
      <c r="K40" s="262"/>
      <c r="L40" s="262"/>
      <c r="M40" s="262"/>
      <c r="N40" s="262"/>
      <c r="O40" s="262"/>
      <c r="P40" s="262"/>
      <c r="Q40" s="262"/>
      <c r="R40" s="262"/>
      <c r="S40" s="262"/>
      <c r="T40" s="262"/>
      <c r="U40" s="262"/>
      <c r="V40" s="262"/>
      <c r="W40" s="262"/>
      <c r="X40" s="262"/>
      <c r="Y40" s="262"/>
      <c r="Z40" s="282">
        <v>44440</v>
      </c>
      <c r="AA40" s="265">
        <v>7.5245212739847314E-2</v>
      </c>
      <c r="AC40" s="282">
        <v>44440</v>
      </c>
      <c r="AD40" s="265">
        <v>7.1150979713181212E-2</v>
      </c>
      <c r="AF40" s="282">
        <v>44440</v>
      </c>
      <c r="AG40" s="265">
        <v>8.127261172729433E-2</v>
      </c>
      <c r="AI40" s="264" t="s">
        <v>242</v>
      </c>
      <c r="AJ40" s="264">
        <v>2020</v>
      </c>
    </row>
    <row r="41" spans="1:36" ht="15" customHeight="1" x14ac:dyDescent="0.25">
      <c r="A41" s="262"/>
      <c r="B41" s="262"/>
      <c r="C41" s="262"/>
      <c r="D41" s="262"/>
      <c r="E41" s="262"/>
      <c r="F41" s="262"/>
      <c r="G41" s="262"/>
      <c r="H41" s="262"/>
      <c r="I41" s="262"/>
      <c r="J41" s="262"/>
      <c r="K41" s="262"/>
      <c r="L41" s="262"/>
      <c r="M41" s="262"/>
      <c r="N41" s="262"/>
      <c r="O41" s="262"/>
      <c r="P41" s="262"/>
      <c r="Q41" s="262"/>
      <c r="R41" s="262"/>
      <c r="S41" s="262"/>
      <c r="T41" s="262"/>
      <c r="U41" s="262"/>
      <c r="V41" s="262"/>
      <c r="W41" s="262"/>
      <c r="X41" s="262"/>
      <c r="Y41" s="262"/>
      <c r="Z41" s="282">
        <v>44470</v>
      </c>
      <c r="AA41" s="265">
        <v>7.4580264859136353E-2</v>
      </c>
      <c r="AC41" s="282">
        <v>44470</v>
      </c>
      <c r="AD41" s="265">
        <v>5.9588156124762294E-2</v>
      </c>
      <c r="AF41" s="282">
        <v>44470</v>
      </c>
      <c r="AG41" s="265">
        <v>7.6571233412972506E-2</v>
      </c>
    </row>
    <row r="42" spans="1:36" ht="15" customHeight="1" x14ac:dyDescent="0.25">
      <c r="A42" s="262"/>
      <c r="B42" s="262"/>
      <c r="C42" s="262"/>
      <c r="D42" s="262"/>
      <c r="E42" s="262"/>
      <c r="F42" s="262"/>
      <c r="G42" s="262"/>
      <c r="H42" s="262"/>
      <c r="I42" s="262"/>
      <c r="J42" s="262"/>
      <c r="K42" s="262"/>
      <c r="L42" s="262"/>
      <c r="M42" s="262"/>
      <c r="N42" s="262"/>
      <c r="O42" s="262"/>
      <c r="P42" s="262"/>
      <c r="Q42" s="262"/>
      <c r="R42" s="262"/>
      <c r="S42" s="262"/>
      <c r="T42" s="262"/>
      <c r="U42" s="262"/>
      <c r="V42" s="262"/>
      <c r="W42" s="262"/>
      <c r="X42" s="262"/>
      <c r="Y42" s="262"/>
      <c r="Z42" s="282">
        <v>44501</v>
      </c>
      <c r="AA42" s="265">
        <v>6.537393231964686E-2</v>
      </c>
      <c r="AC42" s="282">
        <v>44501</v>
      </c>
      <c r="AD42" s="265">
        <v>4.0020850607342881E-2</v>
      </c>
      <c r="AF42" s="282">
        <v>44501</v>
      </c>
      <c r="AG42" s="265">
        <v>6.6674097100036675E-2</v>
      </c>
    </row>
    <row r="43" spans="1:36" ht="15" customHeight="1" x14ac:dyDescent="0.25">
      <c r="A43" s="262"/>
      <c r="B43" s="262"/>
      <c r="C43" s="262"/>
      <c r="D43" s="262"/>
      <c r="E43" s="262"/>
      <c r="F43" s="262"/>
      <c r="G43" s="262"/>
      <c r="H43" s="262"/>
      <c r="I43" s="262"/>
      <c r="J43" s="262"/>
      <c r="K43" s="262"/>
      <c r="L43" s="262"/>
      <c r="M43" s="262"/>
      <c r="N43" s="262"/>
      <c r="O43" s="262"/>
      <c r="P43" s="262"/>
      <c r="Q43" s="262"/>
      <c r="R43" s="262"/>
      <c r="S43" s="262"/>
      <c r="T43" s="262"/>
      <c r="U43" s="262"/>
      <c r="V43" s="262"/>
      <c r="W43" s="262"/>
      <c r="X43" s="262"/>
      <c r="Y43" s="262"/>
      <c r="Z43" s="282">
        <v>44531</v>
      </c>
      <c r="AA43" s="265">
        <v>5.6370216489294196E-2</v>
      </c>
      <c r="AC43" s="282">
        <v>44531</v>
      </c>
      <c r="AD43" s="265">
        <v>2.2421777253976812E-2</v>
      </c>
      <c r="AF43" s="282">
        <v>44531</v>
      </c>
      <c r="AG43" s="265">
        <v>5.6038250010495713E-2</v>
      </c>
    </row>
    <row r="44" spans="1:36" ht="15" customHeight="1" x14ac:dyDescent="0.25">
      <c r="A44" s="262"/>
      <c r="B44" s="262"/>
      <c r="C44" s="262"/>
      <c r="D44" s="262"/>
      <c r="E44" s="262"/>
      <c r="F44" s="262"/>
      <c r="G44" s="262"/>
      <c r="H44" s="262"/>
      <c r="I44" s="262"/>
      <c r="J44" s="262"/>
      <c r="K44" s="262"/>
      <c r="L44" s="262"/>
      <c r="M44" s="262"/>
      <c r="N44" s="262"/>
      <c r="O44" s="262"/>
      <c r="P44" s="262"/>
      <c r="Q44" s="262"/>
      <c r="R44" s="262"/>
      <c r="S44" s="262"/>
      <c r="T44" s="262"/>
      <c r="U44" s="262"/>
      <c r="V44" s="262"/>
      <c r="W44" s="262"/>
      <c r="X44" s="262"/>
      <c r="Y44" s="262"/>
      <c r="Z44" s="282">
        <v>44562</v>
      </c>
      <c r="AA44" s="265">
        <v>5.6541730906002952E-2</v>
      </c>
      <c r="AC44" s="282">
        <v>44562</v>
      </c>
      <c r="AD44" s="265">
        <v>1.3965485222009164E-2</v>
      </c>
      <c r="AF44" s="282">
        <v>44562</v>
      </c>
      <c r="AG44" s="265">
        <v>5.1275982464107132E-2</v>
      </c>
    </row>
    <row r="45" spans="1:36" ht="15" customHeight="1" x14ac:dyDescent="0.25">
      <c r="A45" s="262"/>
      <c r="B45" s="262"/>
      <c r="C45" s="262"/>
      <c r="D45" s="262"/>
      <c r="E45" s="262"/>
      <c r="F45" s="262"/>
      <c r="G45" s="262"/>
      <c r="H45" s="262"/>
      <c r="I45" s="262"/>
      <c r="J45" s="262"/>
      <c r="K45" s="262"/>
      <c r="L45" s="262"/>
      <c r="M45" s="262"/>
      <c r="N45" s="262"/>
      <c r="O45" s="262"/>
      <c r="P45" s="262"/>
      <c r="Q45" s="262"/>
      <c r="R45" s="262"/>
      <c r="S45" s="262"/>
      <c r="T45" s="262"/>
      <c r="U45" s="262"/>
      <c r="V45" s="262"/>
      <c r="W45" s="262"/>
      <c r="X45" s="262"/>
      <c r="Y45" s="262"/>
      <c r="Z45" s="282">
        <v>44593</v>
      </c>
      <c r="AA45" s="265">
        <v>5.7677949004432211E-2</v>
      </c>
      <c r="AC45" s="282">
        <v>44593</v>
      </c>
      <c r="AD45" s="265">
        <v>8.7786489405812067E-3</v>
      </c>
      <c r="AF45" s="282">
        <v>44593</v>
      </c>
      <c r="AG45" s="265">
        <v>5.127725370591122E-2</v>
      </c>
    </row>
    <row r="46" spans="1:36" ht="15" customHeight="1" x14ac:dyDescent="0.25">
      <c r="A46" s="262"/>
      <c r="B46" s="262"/>
      <c r="C46" s="262"/>
      <c r="D46" s="262"/>
      <c r="E46" s="262"/>
      <c r="F46" s="262"/>
      <c r="G46" s="262"/>
      <c r="H46" s="262"/>
      <c r="I46" s="262"/>
      <c r="J46" s="262"/>
      <c r="K46" s="262"/>
      <c r="L46" s="262"/>
      <c r="M46" s="262"/>
      <c r="N46" s="262"/>
      <c r="O46" s="262"/>
      <c r="P46" s="262"/>
      <c r="Q46" s="262"/>
      <c r="R46" s="262"/>
      <c r="S46" s="262"/>
      <c r="T46" s="262"/>
      <c r="U46" s="262"/>
      <c r="V46" s="262"/>
      <c r="W46" s="262"/>
      <c r="X46" s="262"/>
      <c r="Y46" s="262"/>
      <c r="Z46" s="282">
        <v>44621</v>
      </c>
      <c r="AA46" s="265">
        <v>4.5523648250621565E-2</v>
      </c>
      <c r="AC46" s="282">
        <v>44621</v>
      </c>
      <c r="AD46" s="265">
        <v>-3.7863608876990895E-3</v>
      </c>
      <c r="AF46" s="282">
        <v>44621</v>
      </c>
      <c r="AG46" s="265">
        <v>3.7063786393869119E-2</v>
      </c>
    </row>
    <row r="47" spans="1:36" ht="15" customHeight="1" x14ac:dyDescent="0.25">
      <c r="A47" s="262"/>
      <c r="B47" s="262"/>
      <c r="C47" s="262"/>
      <c r="D47" s="262"/>
      <c r="E47" s="262"/>
      <c r="F47" s="262"/>
      <c r="G47" s="262"/>
      <c r="H47" s="262"/>
      <c r="I47" s="262"/>
      <c r="J47" s="262"/>
      <c r="K47" s="262"/>
      <c r="L47" s="262"/>
      <c r="M47" s="262"/>
      <c r="N47" s="262"/>
      <c r="O47" s="262"/>
      <c r="P47" s="262"/>
      <c r="Q47" s="262"/>
      <c r="R47" s="262"/>
      <c r="S47" s="262"/>
      <c r="T47" s="262"/>
      <c r="U47" s="262"/>
      <c r="V47" s="262"/>
      <c r="W47" s="262"/>
      <c r="X47" s="262"/>
      <c r="Y47" s="262"/>
      <c r="Z47" s="282">
        <v>44652</v>
      </c>
      <c r="AA47" s="265">
        <v>2.913249490708722E-2</v>
      </c>
      <c r="AC47" s="282">
        <v>44652</v>
      </c>
      <c r="AD47" s="265">
        <v>-1.6677794302476911E-2</v>
      </c>
      <c r="AF47" s="282">
        <v>44652</v>
      </c>
      <c r="AG47" s="265">
        <v>2.3455283267629311E-2</v>
      </c>
    </row>
    <row r="48" spans="1:36" ht="15" customHeight="1" x14ac:dyDescent="0.25">
      <c r="A48" s="262"/>
      <c r="B48" s="262"/>
      <c r="C48" s="262"/>
      <c r="D48" s="262"/>
      <c r="E48" s="262"/>
      <c r="F48" s="262"/>
      <c r="G48" s="262"/>
      <c r="H48" s="262"/>
      <c r="I48" s="262"/>
      <c r="J48" s="262"/>
      <c r="K48" s="262"/>
      <c r="L48" s="262"/>
      <c r="M48" s="262"/>
      <c r="N48" s="262"/>
      <c r="O48" s="262"/>
      <c r="P48" s="262"/>
      <c r="Q48" s="262"/>
      <c r="R48" s="262"/>
      <c r="S48" s="262"/>
      <c r="T48" s="262"/>
      <c r="U48" s="262"/>
      <c r="V48" s="262"/>
      <c r="W48" s="262"/>
      <c r="X48" s="262"/>
      <c r="Y48" s="262"/>
      <c r="Z48" s="282">
        <v>44682</v>
      </c>
      <c r="AA48" s="265">
        <v>2.4188659435443471E-2</v>
      </c>
      <c r="AC48" s="282">
        <v>44682</v>
      </c>
      <c r="AD48" s="265">
        <v>-1.904209853828874E-2</v>
      </c>
      <c r="AF48" s="282">
        <v>44682</v>
      </c>
      <c r="AG48" s="265">
        <v>2.1281096259066032E-2</v>
      </c>
    </row>
    <row r="49" spans="1:33" ht="15" customHeight="1" x14ac:dyDescent="0.25">
      <c r="A49" s="262"/>
      <c r="B49" s="262"/>
      <c r="C49" s="262"/>
      <c r="D49" s="262"/>
      <c r="E49" s="262"/>
      <c r="F49" s="262"/>
      <c r="G49" s="262"/>
      <c r="H49" s="262"/>
      <c r="I49" s="262"/>
      <c r="J49" s="262"/>
      <c r="K49" s="262"/>
      <c r="L49" s="262"/>
      <c r="M49" s="262"/>
      <c r="N49" s="262"/>
      <c r="O49" s="262"/>
      <c r="P49" s="262"/>
      <c r="Q49" s="262"/>
      <c r="R49" s="262"/>
      <c r="S49" s="262"/>
      <c r="T49" s="262"/>
      <c r="U49" s="262"/>
      <c r="V49" s="262"/>
      <c r="W49" s="262"/>
      <c r="X49" s="262"/>
      <c r="Y49" s="262"/>
      <c r="Z49" s="282">
        <v>44714</v>
      </c>
      <c r="AA49" s="265">
        <v>1.5228245141246361E-2</v>
      </c>
      <c r="AC49" s="282">
        <v>44714</v>
      </c>
      <c r="AD49" s="265">
        <v>-2.8462136215130586E-2</v>
      </c>
      <c r="AF49" s="282">
        <v>44714</v>
      </c>
      <c r="AG49" s="265">
        <v>9.0246756242657964E-3</v>
      </c>
    </row>
    <row r="50" spans="1:33" ht="15" customHeight="1" x14ac:dyDescent="0.25">
      <c r="A50" s="262"/>
      <c r="B50" s="262"/>
      <c r="C50" s="262"/>
      <c r="D50" s="262"/>
      <c r="E50" s="262"/>
      <c r="F50" s="262"/>
      <c r="G50" s="262"/>
      <c r="H50" s="262"/>
      <c r="I50" s="262"/>
      <c r="J50" s="262"/>
      <c r="K50" s="262"/>
      <c r="L50" s="262"/>
      <c r="M50" s="262"/>
      <c r="N50" s="262"/>
      <c r="O50" s="262"/>
      <c r="P50" s="262"/>
      <c r="Q50" s="262"/>
      <c r="R50" s="262"/>
      <c r="S50" s="262"/>
      <c r="T50" s="262"/>
      <c r="U50" s="262"/>
      <c r="V50" s="262"/>
      <c r="W50" s="262"/>
      <c r="X50" s="262"/>
      <c r="Y50" s="262"/>
      <c r="Z50" s="282">
        <v>44746</v>
      </c>
      <c r="AA50" s="265">
        <v>9.7482854527903839E-3</v>
      </c>
      <c r="AC50" s="282">
        <v>44746</v>
      </c>
      <c r="AD50" s="265">
        <v>-3.4877221187902305E-2</v>
      </c>
      <c r="AF50" s="282">
        <v>44746</v>
      </c>
      <c r="AG50" s="265">
        <v>-1.4106472028349514E-3</v>
      </c>
    </row>
    <row r="51" spans="1:33" ht="15" customHeight="1" x14ac:dyDescent="0.25">
      <c r="A51" s="262"/>
      <c r="B51" s="262"/>
      <c r="C51" s="262"/>
      <c r="D51" s="262"/>
      <c r="E51" s="262"/>
      <c r="F51" s="262"/>
      <c r="G51" s="262"/>
      <c r="H51" s="262"/>
      <c r="I51" s="262"/>
      <c r="J51" s="262"/>
      <c r="K51" s="262"/>
      <c r="L51" s="262"/>
      <c r="M51" s="262"/>
      <c r="N51" s="262"/>
      <c r="O51" s="262"/>
      <c r="P51" s="262"/>
      <c r="Q51" s="262"/>
      <c r="R51" s="262"/>
      <c r="S51" s="262"/>
      <c r="T51" s="262"/>
      <c r="U51" s="262"/>
      <c r="V51" s="262"/>
      <c r="W51" s="262"/>
      <c r="X51" s="262"/>
      <c r="Y51" s="262"/>
      <c r="Z51" s="283"/>
      <c r="AC51" s="283"/>
      <c r="AF51" s="283"/>
    </row>
    <row r="52" spans="1:33" ht="15" customHeight="1" x14ac:dyDescent="0.25">
      <c r="A52" s="262"/>
      <c r="B52" s="262"/>
      <c r="C52" s="262"/>
      <c r="D52" s="262"/>
      <c r="E52" s="262"/>
      <c r="F52" s="262"/>
      <c r="G52" s="262"/>
      <c r="H52" s="262"/>
      <c r="I52" s="262"/>
      <c r="J52" s="262"/>
      <c r="K52" s="262"/>
      <c r="L52" s="262"/>
      <c r="M52" s="262"/>
      <c r="N52" s="262"/>
      <c r="O52" s="262"/>
      <c r="P52" s="262"/>
      <c r="Q52" s="262"/>
      <c r="R52" s="262"/>
      <c r="S52" s="262"/>
      <c r="T52" s="262"/>
      <c r="U52" s="262"/>
      <c r="V52" s="262"/>
      <c r="W52" s="262"/>
      <c r="X52" s="262"/>
      <c r="Y52" s="262"/>
      <c r="Z52" s="283"/>
      <c r="AF52" s="283"/>
    </row>
    <row r="53" spans="1:33" ht="15" customHeight="1" x14ac:dyDescent="0.25">
      <c r="A53" s="262"/>
      <c r="B53" s="262"/>
      <c r="C53" s="262"/>
      <c r="D53" s="262"/>
      <c r="E53" s="262"/>
      <c r="F53" s="262"/>
      <c r="G53" s="262"/>
      <c r="H53" s="262"/>
      <c r="I53" s="262"/>
      <c r="J53" s="262"/>
      <c r="K53" s="262"/>
      <c r="L53" s="262"/>
      <c r="M53" s="262"/>
      <c r="N53" s="262"/>
      <c r="O53" s="262"/>
      <c r="P53" s="262"/>
      <c r="Q53" s="262"/>
      <c r="R53" s="262"/>
      <c r="S53" s="262"/>
      <c r="T53" s="262"/>
      <c r="U53" s="262"/>
      <c r="V53" s="262"/>
      <c r="W53" s="262"/>
      <c r="X53" s="262"/>
      <c r="Y53" s="262"/>
      <c r="Z53" s="283"/>
      <c r="AF53" s="283"/>
    </row>
    <row r="54" spans="1:33" ht="15" customHeight="1" x14ac:dyDescent="0.25">
      <c r="A54" s="262"/>
      <c r="B54" s="262"/>
      <c r="C54" s="262"/>
      <c r="D54" s="262"/>
      <c r="E54" s="262"/>
      <c r="F54" s="262"/>
      <c r="G54" s="262"/>
      <c r="H54" s="262"/>
      <c r="I54" s="262"/>
      <c r="J54" s="262"/>
      <c r="K54" s="262"/>
      <c r="L54" s="262"/>
      <c r="M54" s="262"/>
      <c r="N54" s="262"/>
      <c r="O54" s="262"/>
      <c r="P54" s="262"/>
      <c r="Q54" s="262"/>
      <c r="R54" s="262"/>
      <c r="S54" s="262"/>
      <c r="T54" s="262"/>
      <c r="U54" s="262"/>
      <c r="V54" s="262"/>
      <c r="W54" s="262"/>
      <c r="X54" s="262"/>
      <c r="Y54" s="262"/>
      <c r="AF54" s="283"/>
    </row>
    <row r="55" spans="1:33" ht="15" customHeight="1" x14ac:dyDescent="0.25">
      <c r="A55" s="262"/>
      <c r="B55" s="262"/>
      <c r="C55" s="262"/>
      <c r="D55" s="262"/>
      <c r="E55" s="262"/>
      <c r="F55" s="262"/>
      <c r="G55" s="262"/>
      <c r="H55" s="262"/>
      <c r="I55" s="262"/>
      <c r="J55" s="262"/>
      <c r="K55" s="262"/>
      <c r="L55" s="262"/>
      <c r="M55" s="262"/>
      <c r="N55" s="262"/>
      <c r="O55" s="262"/>
      <c r="P55" s="262"/>
      <c r="Q55" s="262"/>
      <c r="R55" s="262"/>
      <c r="S55" s="262"/>
      <c r="T55" s="262"/>
      <c r="U55" s="262"/>
      <c r="V55" s="262"/>
      <c r="W55" s="262"/>
      <c r="X55" s="262"/>
      <c r="Y55" s="262"/>
    </row>
    <row r="56" spans="1:33" ht="15" customHeight="1" x14ac:dyDescent="0.25">
      <c r="A56" s="262"/>
      <c r="B56" s="262"/>
      <c r="C56" s="262"/>
      <c r="D56" s="262"/>
      <c r="E56" s="262"/>
      <c r="F56" s="262"/>
      <c r="G56" s="262"/>
      <c r="H56" s="262"/>
      <c r="I56" s="262"/>
      <c r="J56" s="262"/>
      <c r="K56" s="262"/>
      <c r="L56" s="262"/>
      <c r="M56" s="262"/>
      <c r="N56" s="262"/>
      <c r="O56" s="262"/>
      <c r="P56" s="262"/>
      <c r="Q56" s="262"/>
      <c r="R56" s="262"/>
      <c r="S56" s="262"/>
      <c r="T56" s="262"/>
      <c r="U56" s="262"/>
      <c r="V56" s="262"/>
      <c r="W56" s="262"/>
      <c r="X56" s="262"/>
      <c r="Y56" s="262"/>
    </row>
    <row r="57" spans="1:33" ht="15" customHeight="1" x14ac:dyDescent="0.25">
      <c r="A57" s="262"/>
      <c r="B57" s="262"/>
      <c r="C57" s="262"/>
      <c r="D57" s="262"/>
      <c r="E57" s="262"/>
      <c r="F57" s="262"/>
      <c r="G57" s="262"/>
      <c r="H57" s="262"/>
      <c r="I57" s="262"/>
      <c r="J57" s="262"/>
      <c r="K57" s="262"/>
      <c r="L57" s="262"/>
      <c r="M57" s="262"/>
      <c r="N57" s="262"/>
      <c r="O57" s="262"/>
      <c r="P57" s="262"/>
      <c r="Q57" s="262"/>
      <c r="R57" s="262"/>
      <c r="S57" s="262"/>
      <c r="T57" s="262"/>
      <c r="U57" s="262"/>
      <c r="V57" s="262"/>
      <c r="W57" s="262"/>
      <c r="X57" s="262"/>
      <c r="Y57" s="262"/>
    </row>
    <row r="58" spans="1:33" ht="15" customHeight="1" x14ac:dyDescent="0.25">
      <c r="A58" s="262"/>
      <c r="B58" s="262"/>
      <c r="C58" s="262"/>
      <c r="D58" s="262"/>
      <c r="E58" s="262"/>
      <c r="F58" s="262"/>
      <c r="G58" s="262"/>
      <c r="H58" s="262"/>
      <c r="I58" s="262"/>
      <c r="J58" s="262"/>
      <c r="K58" s="262"/>
      <c r="L58" s="262"/>
      <c r="M58" s="262"/>
      <c r="N58" s="262"/>
      <c r="O58" s="262"/>
      <c r="P58" s="262"/>
      <c r="Q58" s="262"/>
      <c r="R58" s="262"/>
      <c r="S58" s="262"/>
      <c r="T58" s="262"/>
      <c r="U58" s="262"/>
      <c r="V58" s="262"/>
      <c r="W58" s="262"/>
      <c r="X58" s="262"/>
      <c r="Y58" s="262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Tables>
{
  "Settings": [],
  "tables": []
}
</seTables>
</json>
</file>

<file path=customXml/item2.xml><?xml version="1.0" encoding="utf-8"?>
<json>
  <seSettings>
{
  "Settings": [
    {
      "Key": "seAutoReconnect",
      "Value": "true"
    }
  ]
}
</seSettings>
</json>
</file>

<file path=customXml/itemProps1.xml><?xml version="1.0" encoding="utf-8"?>
<ds:datastoreItem xmlns:ds="http://schemas.openxmlformats.org/officeDocument/2006/customXml" ds:itemID="{1DF40704-024A-4A26-9DC1-3207D90A6339}">
  <ds:schemaRefs/>
</ds:datastoreItem>
</file>

<file path=customXml/itemProps2.xml><?xml version="1.0" encoding="utf-8"?>
<ds:datastoreItem xmlns:ds="http://schemas.openxmlformats.org/officeDocument/2006/customXml" ds:itemID="{635FB22F-BDB4-4FD1-AFF0-CD2A6598EAE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45</vt:i4>
      </vt:variant>
      <vt:variant>
        <vt:lpstr>Rangos con nombre</vt:lpstr>
      </vt:variant>
      <vt:variant>
        <vt:i4>44</vt:i4>
      </vt:variant>
    </vt:vector>
  </HeadingPairs>
  <TitlesOfParts>
    <vt:vector size="89" baseType="lpstr">
      <vt:lpstr>Portada</vt:lpstr>
      <vt:lpstr>Cálculo</vt:lpstr>
      <vt:lpstr>Resumen general</vt:lpstr>
      <vt:lpstr>Resumen naturalezas3</vt:lpstr>
      <vt:lpstr>Resumen naturalezas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UTIS</vt:lpstr>
      <vt:lpstr>TEUS</vt:lpstr>
      <vt:lpstr>TEUS tránsito</vt:lpstr>
      <vt:lpstr>TEUS nacional</vt:lpstr>
      <vt:lpstr>TEUS exterior</vt:lpstr>
      <vt:lpstr>Buques número</vt:lpstr>
      <vt:lpstr>Buques GT</vt:lpstr>
      <vt:lpstr>Cruceros</vt:lpstr>
      <vt:lpstr>Pasajeros total</vt:lpstr>
      <vt:lpstr>Pasajeros regulares</vt:lpstr>
      <vt:lpstr>Pasajeros crucero</vt:lpstr>
      <vt:lpstr>Automóviles régimen pasaje</vt:lpstr>
      <vt:lpstr>Automóviles régimen mercancía</vt:lpstr>
      <vt:lpstr>Portada (2)</vt:lpstr>
      <vt:lpstr>Import total</vt:lpstr>
      <vt:lpstr>Import GL</vt:lpstr>
      <vt:lpstr>Import GS</vt:lpstr>
      <vt:lpstr>Import MG</vt:lpstr>
      <vt:lpstr>Export total</vt:lpstr>
      <vt:lpstr>Export GL</vt:lpstr>
      <vt:lpstr>Export GS</vt:lpstr>
      <vt:lpstr>Export MG</vt:lpstr>
      <vt:lpstr>Portada (3)</vt:lpstr>
      <vt:lpstr>Evolución Mensual (t)</vt:lpstr>
      <vt:lpstr>Evolución Mensual %</vt:lpstr>
      <vt:lpstr>Evolución Interanual (t)</vt:lpstr>
      <vt:lpstr>Evolución Interanual %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'Evolución Interanual %'!Área_de_impresión</vt:lpstr>
      <vt:lpstr>'Evolución Interanual (t)'!Área_de_impresión</vt:lpstr>
      <vt:lpstr>'Evolución Mensual %'!Área_de_impresión</vt:lpstr>
      <vt:lpstr>'Evolución Mensual (t)'!Área_de_impresión</vt:lpstr>
      <vt:lpstr>'Export GL'!Área_de_impresión</vt:lpstr>
      <vt:lpstr>'Export GS'!Área_de_impresión</vt:lpstr>
      <vt:lpstr>'Export MG'!Área_de_impresión</vt:lpstr>
      <vt:lpstr>'Export total'!Área_de_impresión</vt:lpstr>
      <vt:lpstr>'Import GL'!Área_de_impresión</vt:lpstr>
      <vt:lpstr>'Import GS'!Área_de_impresión</vt:lpstr>
      <vt:lpstr>'Import MG'!Área_de_impresión</vt:lpstr>
      <vt:lpstr>'Import total'!Área_de_impresión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regulares'!Área_de_impresión</vt:lpstr>
      <vt:lpstr>'Pasajeros total'!Área_de_impresión</vt:lpstr>
      <vt:lpstr>Pesca!Área_de_impresión</vt:lpstr>
      <vt:lpstr>Portada!Área_de_impresión</vt:lpstr>
      <vt:lpstr>'Portada (2)'!Área_de_impresión</vt:lpstr>
      <vt:lpstr>'Portada (3)'!Área_de_impresión</vt:lpstr>
      <vt:lpstr>'Resumen general'!Área_de_impresión</vt:lpstr>
      <vt:lpstr>'Resumen naturalezas'!Área_de_impresión</vt:lpstr>
      <vt:lpstr>'Resumen naturalezas3'!Área_de_impresión</vt:lpstr>
      <vt:lpstr>'Ro-Ro'!Área_de_impresión</vt:lpstr>
      <vt:lpstr>'Ro-Ro UTIS'!Área_de_impresión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Oscar Souto Pascual</cp:lastModifiedBy>
  <dcterms:created xsi:type="dcterms:W3CDTF">2014-04-30T10:51:23Z</dcterms:created>
  <dcterms:modified xsi:type="dcterms:W3CDTF">2025-01-30T16:29:03Z</dcterms:modified>
  <cp:category/>
</cp:coreProperties>
</file>