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ED395536-8892-4B1A-9908-710F3E3ACE9D}" xr6:coauthVersionLast="47" xr6:coauthVersionMax="47" xr10:uidLastSave="{00000000-0000-0000-0000-000000000000}"/>
  <bookViews>
    <workbookView xWindow="-120" yWindow="-120" windowWidth="20730" windowHeight="1104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31" l="1"/>
  <c r="F35" i="31" s="1"/>
  <c r="D35" i="31"/>
  <c r="C35" i="31"/>
  <c r="B35" i="31"/>
  <c r="D35" i="6" s="1" a="1"/>
  <c r="F35" i="30"/>
  <c r="E35" i="30"/>
  <c r="D35" i="30"/>
  <c r="C35" i="30"/>
  <c r="B35" i="30"/>
  <c r="D34" i="6" s="1" a="1"/>
  <c r="F35" i="29"/>
  <c r="E35" i="29"/>
  <c r="D35" i="29"/>
  <c r="C35" i="29"/>
  <c r="B35" i="29"/>
  <c r="E35" i="38"/>
  <c r="F35" i="38" s="1"/>
  <c r="D35" i="38"/>
  <c r="C35" i="38"/>
  <c r="B35" i="38"/>
  <c r="D32" i="6" s="1" a="1"/>
  <c r="E35" i="28"/>
  <c r="F35" i="28" s="1"/>
  <c r="D35" i="28"/>
  <c r="D31" i="6" s="1" a="1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D29" i="6" s="1" a="1"/>
  <c r="E35" i="32"/>
  <c r="F35" i="32" s="1"/>
  <c r="D35" i="32"/>
  <c r="C35" i="32"/>
  <c r="B35" i="32"/>
  <c r="E35" i="26"/>
  <c r="F35" i="26" s="1"/>
  <c r="D35" i="26"/>
  <c r="C35" i="26"/>
  <c r="B35" i="26"/>
  <c r="E35" i="25"/>
  <c r="D26" i="6" s="1" a="1"/>
  <c r="D35" i="25"/>
  <c r="C35" i="25"/>
  <c r="B35" i="25"/>
  <c r="F35" i="24"/>
  <c r="E35" i="24"/>
  <c r="D35" i="24"/>
  <c r="C35" i="24"/>
  <c r="B35" i="24"/>
  <c r="E35" i="22"/>
  <c r="D35" i="22"/>
  <c r="F35" i="22" s="1"/>
  <c r="C35" i="22"/>
  <c r="D24" i="6" s="1" a="1"/>
  <c r="B35" i="22"/>
  <c r="E35" i="21"/>
  <c r="D35" i="21"/>
  <c r="F35" i="21" s="1"/>
  <c r="C35" i="21"/>
  <c r="B35" i="21"/>
  <c r="D23" i="6" s="1" a="1"/>
  <c r="F35" i="20"/>
  <c r="E35" i="20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D20" i="6" s="1" a="1"/>
  <c r="E35" i="17"/>
  <c r="F35" i="17" s="1"/>
  <c r="D35" i="17"/>
  <c r="D16" i="6" s="1" a="1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D14" i="6" s="1" a="1"/>
  <c r="E35" i="14"/>
  <c r="F35" i="14" s="1"/>
  <c r="D35" i="14"/>
  <c r="C35" i="14"/>
  <c r="B35" i="14"/>
  <c r="E35" i="13"/>
  <c r="F35" i="13" s="1"/>
  <c r="D35" i="13"/>
  <c r="C35" i="13"/>
  <c r="B35" i="13"/>
  <c r="E35" i="12"/>
  <c r="D9" i="6" s="1" a="1"/>
  <c r="D35" i="12"/>
  <c r="C35" i="12"/>
  <c r="B35" i="12"/>
  <c r="E35" i="11"/>
  <c r="D35" i="11"/>
  <c r="F35" i="11" s="1"/>
  <c r="C35" i="11"/>
  <c r="B35" i="11"/>
  <c r="E35" i="10"/>
  <c r="D35" i="10"/>
  <c r="F35" i="10" s="1"/>
  <c r="C35" i="10"/>
  <c r="D7" i="6" s="1" a="1"/>
  <c r="B35" i="10"/>
  <c r="E35" i="9"/>
  <c r="D35" i="9"/>
  <c r="F35" i="9" s="1"/>
  <c r="C35" i="9"/>
  <c r="B35" i="9"/>
  <c r="F35" i="7"/>
  <c r="E35" i="7"/>
  <c r="D35" i="7"/>
  <c r="C35" i="7"/>
  <c r="B35" i="7"/>
  <c r="AA2" i="7"/>
  <c r="AA1" i="7"/>
  <c r="L48" i="40"/>
  <c r="N48" i="40" s="1"/>
  <c r="K48" i="40"/>
  <c r="I48" i="40"/>
  <c r="H48" i="40"/>
  <c r="G48" i="40"/>
  <c r="J48" i="40" s="1"/>
  <c r="D48" i="40"/>
  <c r="E48" i="40" s="1"/>
  <c r="C48" i="40"/>
  <c r="L48" i="39"/>
  <c r="N48" i="39" s="1"/>
  <c r="K48" i="39"/>
  <c r="I48" i="39"/>
  <c r="H48" i="39"/>
  <c r="G48" i="39"/>
  <c r="J48" i="39" s="1"/>
  <c r="D48" i="39"/>
  <c r="E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3" i="6" a="1"/>
  <c r="I33" i="6" s="1"/>
  <c r="D33" i="6"/>
  <c r="D30" i="6" a="1"/>
  <c r="I30" i="6" s="1"/>
  <c r="D30" i="6"/>
  <c r="D28" i="6" a="1"/>
  <c r="H28" i="6" s="1"/>
  <c r="D27" i="6" a="1"/>
  <c r="I27" i="6" s="1"/>
  <c r="D27" i="6"/>
  <c r="D25" i="6" a="1"/>
  <c r="H25" i="6" s="1"/>
  <c r="D22" i="6" a="1"/>
  <c r="H22" i="6" s="1"/>
  <c r="D21" i="6" a="1"/>
  <c r="I21" i="6" s="1"/>
  <c r="D21" i="6"/>
  <c r="D15" i="6" a="1"/>
  <c r="I15" i="6" s="1"/>
  <c r="D15" i="6"/>
  <c r="D13" i="6" a="1"/>
  <c r="G17" i="6" s="1"/>
  <c r="D10" i="6" a="1"/>
  <c r="I10" i="6" s="1"/>
  <c r="D10" i="6"/>
  <c r="D8" i="6" a="1"/>
  <c r="H8" i="6" s="1"/>
  <c r="I14" i="6" l="1"/>
  <c r="D14" i="6"/>
  <c r="H14" i="6"/>
  <c r="I20" i="6"/>
  <c r="D20" i="6"/>
  <c r="H20" i="6"/>
  <c r="H34" i="6"/>
  <c r="I34" i="6"/>
  <c r="D34" i="6"/>
  <c r="I23" i="6"/>
  <c r="H23" i="6"/>
  <c r="D23" i="6"/>
  <c r="I29" i="6"/>
  <c r="D29" i="6"/>
  <c r="H29" i="6"/>
  <c r="I32" i="6"/>
  <c r="H32" i="6"/>
  <c r="D32" i="6"/>
  <c r="E12" i="6"/>
  <c r="E18" i="6" s="1"/>
  <c r="F12" i="6"/>
  <c r="F18" i="6" s="1"/>
  <c r="I7" i="6"/>
  <c r="G12" i="6"/>
  <c r="D7" i="6"/>
  <c r="H7" i="6"/>
  <c r="I35" i="6"/>
  <c r="H35" i="6"/>
  <c r="D35" i="6"/>
  <c r="I26" i="6"/>
  <c r="H26" i="6"/>
  <c r="D26" i="6"/>
  <c r="H16" i="6"/>
  <c r="I16" i="6"/>
  <c r="D16" i="6"/>
  <c r="I9" i="6"/>
  <c r="H9" i="6"/>
  <c r="D9" i="6"/>
  <c r="D11" i="6" s="1"/>
  <c r="F11" i="6"/>
  <c r="G11" i="6"/>
  <c r="E11" i="6"/>
  <c r="D24" i="6"/>
  <c r="I24" i="6"/>
  <c r="H24" i="6"/>
  <c r="I31" i="6"/>
  <c r="H31" i="6"/>
  <c r="D31" i="6"/>
  <c r="F35" i="25"/>
  <c r="H10" i="6"/>
  <c r="H15" i="6"/>
  <c r="H21" i="6"/>
  <c r="H27" i="6"/>
  <c r="H30" i="6"/>
  <c r="H33" i="6"/>
  <c r="F48" i="39"/>
  <c r="F48" i="40"/>
  <c r="F35" i="12"/>
  <c r="D8" i="6"/>
  <c r="D13" i="6"/>
  <c r="D17" i="6" s="1"/>
  <c r="D22" i="6"/>
  <c r="D25" i="6"/>
  <c r="D28" i="6"/>
  <c r="I8" i="6"/>
  <c r="I13" i="6"/>
  <c r="I22" i="6"/>
  <c r="I25" i="6"/>
  <c r="I28" i="6"/>
  <c r="E17" i="6"/>
  <c r="M48" i="39"/>
  <c r="M48" i="40"/>
  <c r="H13" i="6"/>
  <c r="F17" i="6"/>
  <c r="I17" i="6" s="1"/>
  <c r="G18" i="6" l="1"/>
  <c r="I12" i="6"/>
  <c r="H12" i="6"/>
  <c r="H17" i="6"/>
  <c r="H11" i="6"/>
  <c r="I11" i="6"/>
  <c r="D12" i="6"/>
  <c r="D18" i="6" s="1"/>
  <c r="H18" i="6" l="1"/>
  <c r="I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<sst xmlns="http://schemas.openxmlformats.org/spreadsheetml/2006/main" count="1325" uniqueCount="185">
  <si>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</si>
  <si>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</si>
  <si>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</si>
  <si>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</si>
  <si>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</si>
  <si>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</si>
  <si>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</si>
  <si>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</si>
  <si>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</si>
  <si>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</si>
  <si>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</si>
  <si>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</si>
  <si>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</si>
  <si>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</si>
  <si>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</si>
  <si>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</si>
  <si>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</si>
  <si>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</si>
  <si>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</si>
  <si>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</si>
  <si>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</si>
  <si>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</si>
  <si>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</si>
  <si>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</si>
  <si>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</si>
  <si>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</si>
  <si>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</si>
  <si>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</si>
  <si>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</si>
  <si>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</si>
  <si>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</si>
  <si>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</si>
  <si>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</si>
  <si>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</si>
  <si>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</si>
  <si>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</si>
  <si>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</si>
  <si>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</si>
  <si>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</si>
  <si>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</si>
  <si>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</si>
  <si>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</si>
  <si>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</si>
  <si>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</si>
  <si>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</si>
  <si>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</si>
  <si>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</si>
  <si>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</si>
  <si>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</si>
  <si>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</si>
  <si>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</si>
  <si>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</si>
  <si>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</si>
  <si>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</si>
  <si>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</si>
  <si>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</si>
  <si>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</si>
  <si>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</si>
  <si>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</si>
  <si>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</si>
  <si>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</si>
  <si>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</si>
  <si>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</si>
  <si>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</si>
  <si>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</si>
  <si>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</si>
  <si>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</si>
  <si>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</si>
  <si>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</si>
  <si>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</si>
  <si>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</si>
  <si>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</si>
  <si>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</si>
  <si>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</si>
  <si>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</si>
  <si>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</si>
  <si>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</si>
  <si>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</si>
  <si>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</si>
  <si>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</si>
  <si>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</si>
  <si>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</si>
  <si>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</si>
  <si>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</si>
  <si>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</si>
  <si>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</si>
  <si>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</si>
  <si>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</si>
  <si>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</si>
  <si>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</si>
  <si>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</si>
  <si>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</si>
  <si>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</si>
  <si>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</si>
  <si>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</si>
  <si>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</si>
  <si>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</si>
  <si>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</si>
  <si>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</si>
  <si>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</si>
  <si>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</si>
  <si>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</si>
  <si>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</si>
  <si>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</si>
  <si>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</si>
  <si>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</si>
  <si>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</si>
  <si>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</si>
  <si>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</si>
  <si>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</si>
  <si>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</si>
  <si>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</si>
  <si>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</si>
  <si>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</si>
  <si>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</si>
  <si>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</si>
  <si>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</si>
  <si>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</si>
  <si>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</si>
  <si>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</si>
  <si>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</si>
  <si>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</si>
  <si>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</si>
  <si>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</si>
  <si>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</si>
  <si>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</si>
  <si>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</si>
  <si>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</si>
  <si>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</si>
  <si>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</si>
  <si>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</si>
  <si>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</si>
  <si>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</si>
  <si>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</si>
  <si>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</si>
  <si>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</si>
  <si>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</si>
  <si>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</si>
  <si>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</si>
  <si>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</si>
  <si>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</si>
  <si>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</si>
  <si>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</si>
  <si>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</si>
  <si>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</si>
  <si>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</si>
  <si>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</si>
  <si>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</si>
  <si>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</si>
  <si>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</si>
  <si>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</si>
  <si>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</si>
  <si>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</si>
  <si>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</si>
  <si>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</si>
  <si>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</si>
  <si>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</si>
  <si>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</si>
  <si>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</si>
  <si>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Diciembre </t>
  </si>
  <si>
    <t xml:space="preserve"> Diciembre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</si>
  <si>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</si>
  <si>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</si>
  <si>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</si>
  <si>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</si>
  <si>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</si>
  <si>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</si>
  <si>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</si>
  <si>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</si>
  <si>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Diciembre de 2023</t>
  </si>
  <si>
    <t>En régimen de mercancía</t>
  </si>
  <si>
    <t>Málaga</t>
  </si>
  <si>
    <t>Fecha: 26/1/2024</t>
  </si>
  <si>
    <t>Pasaia</t>
  </si>
  <si>
    <t>Maquinaria, aparatos, herramientas y repuestos</t>
  </si>
  <si>
    <t>Baleares</t>
  </si>
  <si>
    <t xml:space="preserve">Diciembre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</si>
  <si>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</si>
  <si>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</si>
  <si>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</si>
  <si>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</si>
  <si>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</si>
  <si>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</si>
  <si>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</si>
  <si>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  DATOS DE CIERRE PROVISIONALES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</si>
</sst>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8"/>
      <color rgb="FFFF0000"/>
      <name val="Archivo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right"/>
    </xf>
    <xf numFmtId="0" fontId="22" fillId="2" borderId="4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3" fillId="0" borderId="0" xfId="0" applyFont="1"/>
    <xf numFmtId="0" fontId="21" fillId="3" borderId="16" xfId="0" applyFont="1" applyFill="1" applyBorder="1" applyAlignment="1">
      <alignment horizontal="left" vertical="center"/>
    </xf>
    <xf numFmtId="0" fontId="19" fillId="3" borderId="10" xfId="0" applyFont="1" applyFill="1" applyBorder="1" applyAlignment="1">
      <alignment horizontal="right" vertical="center"/>
    </xf>
    <xf numFmtId="0" fontId="19" fillId="4" borderId="4" xfId="0" applyFont="1" applyFill="1" applyBorder="1" applyAlignment="1">
      <alignment horizontal="left" vertical="center"/>
    </xf>
    <xf numFmtId="0" fontId="19" fillId="4" borderId="8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right" vertical="center"/>
    </xf>
    <xf numFmtId="0" fontId="16" fillId="0" borderId="0" xfId="0" applyFont="1" applyAlignment="1">
      <alignment vertical="center"/>
    </xf>
    <xf numFmtId="3" fontId="27" fillId="4" borderId="6" xfId="0" applyNumberFormat="1" applyFont="1" applyFill="1" applyBorder="1" applyAlignment="1">
      <alignment vertical="center"/>
    </xf>
    <xf numFmtId="3" fontId="27" fillId="0" borderId="6" xfId="0" applyNumberFormat="1" applyFont="1" applyBorder="1" applyAlignment="1">
      <alignment vertical="center"/>
    </xf>
    <xf numFmtId="3" fontId="28" fillId="3" borderId="12" xfId="0" applyNumberFormat="1" applyFont="1" applyFill="1" applyBorder="1" applyAlignment="1">
      <alignment horizontal="right" vertical="center"/>
    </xf>
    <xf numFmtId="3" fontId="28" fillId="3" borderId="4" xfId="0" applyNumberFormat="1" applyFont="1" applyFill="1" applyBorder="1" applyAlignment="1">
      <alignment horizontal="right" vertical="center"/>
    </xf>
    <xf numFmtId="3" fontId="27" fillId="4" borderId="12" xfId="0" applyNumberFormat="1" applyFont="1" applyFill="1" applyBorder="1" applyAlignment="1">
      <alignment horizontal="right" vertical="center"/>
    </xf>
    <xf numFmtId="3" fontId="27" fillId="4" borderId="8" xfId="0" applyNumberFormat="1" applyFont="1" applyFill="1" applyBorder="1" applyAlignment="1">
      <alignment horizontal="right" vertical="center"/>
    </xf>
    <xf numFmtId="3" fontId="27" fillId="4" borderId="4" xfId="0" applyNumberFormat="1" applyFont="1" applyFill="1" applyBorder="1" applyAlignment="1">
      <alignment horizontal="right" vertical="center"/>
    </xf>
    <xf numFmtId="3" fontId="27" fillId="4" borderId="10" xfId="0" applyNumberFormat="1" applyFont="1" applyFill="1" applyBorder="1" applyAlignment="1">
      <alignment horizontal="right" vertical="center"/>
    </xf>
    <xf numFmtId="3" fontId="27" fillId="4" borderId="6" xfId="0" applyNumberFormat="1" applyFont="1" applyFill="1" applyBorder="1" applyAlignment="1">
      <alignment horizontal="right" vertical="center"/>
    </xf>
    <xf numFmtId="3" fontId="27" fillId="0" borderId="4" xfId="0" applyNumberFormat="1" applyFont="1" applyBorder="1" applyAlignment="1">
      <alignment horizontal="right" vertical="center"/>
    </xf>
    <xf numFmtId="3" fontId="27" fillId="0" borderId="9" xfId="0" applyNumberFormat="1" applyFont="1" applyBorder="1" applyAlignment="1">
      <alignment horizontal="right" vertical="center"/>
    </xf>
    <xf numFmtId="3" fontId="27" fillId="0" borderId="8" xfId="0" applyNumberFormat="1" applyFont="1" applyBorder="1" applyAlignment="1">
      <alignment horizontal="right" vertical="center"/>
    </xf>
    <xf numFmtId="3" fontId="27" fillId="4" borderId="3" xfId="0" applyNumberFormat="1" applyFont="1" applyFill="1" applyBorder="1" applyAlignment="1">
      <alignment horizontal="right" vertical="center"/>
    </xf>
    <xf numFmtId="3" fontId="27" fillId="4" borderId="13" xfId="0" applyNumberFormat="1" applyFont="1" applyFill="1" applyBorder="1" applyAlignment="1">
      <alignment horizontal="right" vertical="center"/>
    </xf>
    <xf numFmtId="166" fontId="27" fillId="4" borderId="4" xfId="0" applyNumberFormat="1" applyFont="1" applyFill="1" applyBorder="1" applyAlignment="1">
      <alignment horizontal="right" vertical="center"/>
    </xf>
    <xf numFmtId="165" fontId="27" fillId="4" borderId="4" xfId="0" applyNumberFormat="1" applyFont="1" applyFill="1" applyBorder="1" applyAlignment="1">
      <alignment horizontal="right" vertical="center"/>
    </xf>
    <xf numFmtId="3" fontId="27" fillId="2" borderId="4" xfId="0" applyNumberFormat="1" applyFont="1" applyFill="1" applyBorder="1" applyAlignment="1">
      <alignment horizontal="right" vertical="center"/>
    </xf>
    <xf numFmtId="166" fontId="27" fillId="2" borderId="4" xfId="0" applyNumberFormat="1" applyFont="1" applyFill="1" applyBorder="1" applyAlignment="1">
      <alignment horizontal="right" vertical="center"/>
    </xf>
    <xf numFmtId="165" fontId="27" fillId="2" borderId="4" xfId="0" applyNumberFormat="1" applyFont="1" applyFill="1" applyBorder="1" applyAlignment="1">
      <alignment horizontal="right" vertical="center"/>
    </xf>
    <xf numFmtId="3" fontId="27" fillId="4" borderId="1" xfId="0" applyNumberFormat="1" applyFont="1" applyFill="1" applyBorder="1" applyAlignment="1">
      <alignment horizontal="right" vertical="center"/>
    </xf>
    <xf numFmtId="3" fontId="27" fillId="4" borderId="0" xfId="0" applyNumberFormat="1" applyFont="1" applyFill="1" applyAlignment="1">
      <alignment horizontal="right" vertical="center"/>
    </xf>
    <xf numFmtId="3" fontId="27" fillId="0" borderId="14" xfId="0" applyNumberFormat="1" applyFont="1" applyBorder="1" applyAlignment="1">
      <alignment horizontal="right" vertical="center"/>
    </xf>
    <xf numFmtId="3" fontId="27" fillId="0" borderId="1" xfId="0" applyNumberFormat="1" applyFont="1" applyBorder="1" applyAlignment="1">
      <alignment horizontal="right" vertical="center"/>
    </xf>
    <xf numFmtId="3" fontId="27" fillId="0" borderId="6" xfId="0" applyNumberFormat="1" applyFont="1" applyBorder="1" applyAlignment="1">
      <alignment horizontal="right" vertical="center"/>
    </xf>
    <xf numFmtId="3" fontId="27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6" fillId="0" borderId="10" xfId="0" applyFont="1" applyBorder="1" applyAlignment="1">
      <alignment vertical="center"/>
    </xf>
    <xf numFmtId="164" fontId="21" fillId="0" borderId="0" xfId="0" applyNumberFormat="1" applyFont="1" applyAlignment="1">
      <alignment horizontal="right" vertical="center"/>
    </xf>
    <xf numFmtId="0" fontId="15" fillId="0" borderId="0" xfId="0" applyFont="1"/>
    <xf numFmtId="3" fontId="29" fillId="5" borderId="12" xfId="0" applyNumberFormat="1" applyFont="1" applyFill="1" applyBorder="1" applyAlignment="1">
      <alignment horizontal="right" vertical="center"/>
    </xf>
    <xf numFmtId="3" fontId="29" fillId="5" borderId="8" xfId="0" applyNumberFormat="1" applyFont="1" applyFill="1" applyBorder="1" applyAlignment="1">
      <alignment horizontal="right" vertical="center"/>
    </xf>
    <xf numFmtId="3" fontId="29" fillId="5" borderId="6" xfId="0" applyNumberFormat="1" applyFont="1" applyFill="1" applyBorder="1" applyAlignment="1">
      <alignment horizontal="right" vertical="center"/>
    </xf>
    <xf numFmtId="0" fontId="3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1" fillId="5" borderId="14" xfId="0" applyNumberFormat="1" applyFont="1" applyFill="1" applyBorder="1" applyAlignment="1">
      <alignment horizontal="right" vertical="center"/>
    </xf>
    <xf numFmtId="165" fontId="31" fillId="5" borderId="14" xfId="0" applyNumberFormat="1" applyFont="1" applyFill="1" applyBorder="1" applyAlignment="1">
      <alignment horizontal="right" vertical="center"/>
    </xf>
    <xf numFmtId="166" fontId="33" fillId="6" borderId="9" xfId="0" applyNumberFormat="1" applyFont="1" applyFill="1" applyBorder="1" applyAlignment="1">
      <alignment horizontal="right" vertical="center"/>
    </xf>
    <xf numFmtId="165" fontId="33" fillId="6" borderId="9" xfId="0" applyNumberFormat="1" applyFont="1" applyFill="1" applyBorder="1" applyAlignment="1">
      <alignment horizontal="right" vertical="center"/>
    </xf>
    <xf numFmtId="0" fontId="31" fillId="5" borderId="6" xfId="0" applyFont="1" applyFill="1" applyBorder="1" applyAlignment="1">
      <alignment horizontal="center" vertical="center"/>
    </xf>
    <xf numFmtId="165" fontId="33" fillId="6" borderId="17" xfId="0" applyNumberFormat="1" applyFont="1" applyFill="1" applyBorder="1" applyAlignment="1">
      <alignment horizontal="right" vertical="center"/>
    </xf>
    <xf numFmtId="0" fontId="32" fillId="0" borderId="8" xfId="0" applyFont="1" applyBorder="1" applyAlignment="1">
      <alignment vertical="center"/>
    </xf>
    <xf numFmtId="3" fontId="33" fillId="0" borderId="18" xfId="0" applyNumberFormat="1" applyFont="1" applyBorder="1" applyAlignment="1">
      <alignment horizontal="right" vertical="center"/>
    </xf>
    <xf numFmtId="3" fontId="33" fillId="0" borderId="19" xfId="0" applyNumberFormat="1" applyFont="1" applyBorder="1" applyAlignment="1">
      <alignment horizontal="right" vertical="center"/>
    </xf>
    <xf numFmtId="3" fontId="33" fillId="0" borderId="20" xfId="0" applyNumberFormat="1" applyFont="1" applyBorder="1" applyAlignment="1">
      <alignment horizontal="right" vertical="center"/>
    </xf>
    <xf numFmtId="3" fontId="33" fillId="0" borderId="9" xfId="0" applyNumberFormat="1" applyFont="1" applyBorder="1" applyAlignment="1">
      <alignment horizontal="right" vertical="center"/>
    </xf>
    <xf numFmtId="3" fontId="33" fillId="0" borderId="21" xfId="0" applyNumberFormat="1" applyFont="1" applyBorder="1" applyAlignment="1">
      <alignment horizontal="right" vertical="center"/>
    </xf>
    <xf numFmtId="3" fontId="33" fillId="0" borderId="22" xfId="0" applyNumberFormat="1" applyFont="1" applyBorder="1" applyAlignment="1">
      <alignment horizontal="right" vertical="center"/>
    </xf>
    <xf numFmtId="3" fontId="33" fillId="0" borderId="23" xfId="0" applyNumberFormat="1" applyFont="1" applyBorder="1" applyAlignment="1">
      <alignment horizontal="right" vertical="center"/>
    </xf>
    <xf numFmtId="166" fontId="33" fillId="6" borderId="19" xfId="0" applyNumberFormat="1" applyFont="1" applyFill="1" applyBorder="1" applyAlignment="1">
      <alignment horizontal="right" vertical="center"/>
    </xf>
    <xf numFmtId="165" fontId="33" fillId="6" borderId="24" xfId="0" applyNumberFormat="1" applyFont="1" applyFill="1" applyBorder="1" applyAlignment="1">
      <alignment horizontal="right" vertical="center"/>
    </xf>
    <xf numFmtId="166" fontId="33" fillId="6" borderId="23" xfId="0" applyNumberFormat="1" applyFont="1" applyFill="1" applyBorder="1" applyAlignment="1">
      <alignment horizontal="right" vertical="center"/>
    </xf>
    <xf numFmtId="165" fontId="33" fillId="6" borderId="25" xfId="0" applyNumberFormat="1" applyFont="1" applyFill="1" applyBorder="1" applyAlignment="1">
      <alignment horizontal="right" vertical="center"/>
    </xf>
    <xf numFmtId="0" fontId="32" fillId="0" borderId="26" xfId="0" applyFont="1" applyBorder="1" applyAlignment="1">
      <alignment vertical="center"/>
    </xf>
    <xf numFmtId="3" fontId="33" fillId="0" borderId="27" xfId="0" applyNumberFormat="1" applyFont="1" applyBorder="1" applyAlignment="1">
      <alignment horizontal="right" vertical="center"/>
    </xf>
    <xf numFmtId="165" fontId="33" fillId="6" borderId="19" xfId="0" applyNumberFormat="1" applyFont="1" applyFill="1" applyBorder="1" applyAlignment="1">
      <alignment horizontal="right" vertical="center"/>
    </xf>
    <xf numFmtId="0" fontId="32" fillId="0" borderId="28" xfId="0" applyFont="1" applyBorder="1" applyAlignment="1">
      <alignment vertical="center"/>
    </xf>
    <xf numFmtId="3" fontId="33" fillId="0" borderId="29" xfId="0" applyNumberFormat="1" applyFont="1" applyBorder="1" applyAlignment="1">
      <alignment horizontal="right" vertical="center"/>
    </xf>
    <xf numFmtId="165" fontId="33" fillId="6" borderId="23" xfId="0" applyNumberFormat="1" applyFont="1" applyFill="1" applyBorder="1" applyAlignment="1">
      <alignment horizontal="right" vertical="center"/>
    </xf>
    <xf numFmtId="0" fontId="32" fillId="0" borderId="28" xfId="0" applyFont="1" applyBorder="1" applyAlignment="1">
      <alignment horizontal="left" vertical="center"/>
    </xf>
    <xf numFmtId="166" fontId="33" fillId="6" borderId="30" xfId="0" applyNumberFormat="1" applyFont="1" applyFill="1" applyBorder="1" applyAlignment="1">
      <alignment horizontal="right" vertical="center"/>
    </xf>
    <xf numFmtId="165" fontId="33" fillId="6" borderId="30" xfId="0" applyNumberFormat="1" applyFont="1" applyFill="1" applyBorder="1" applyAlignment="1">
      <alignment horizontal="right" vertical="center"/>
    </xf>
    <xf numFmtId="165" fontId="33" fillId="6" borderId="31" xfId="0" applyNumberFormat="1" applyFont="1" applyFill="1" applyBorder="1" applyAlignment="1">
      <alignment horizontal="right" vertical="center"/>
    </xf>
    <xf numFmtId="0" fontId="32" fillId="3" borderId="32" xfId="0" applyFont="1" applyFill="1" applyBorder="1" applyAlignment="1">
      <alignment horizontal="left" vertical="center" wrapText="1"/>
    </xf>
    <xf numFmtId="0" fontId="34" fillId="0" borderId="0" xfId="0" applyFont="1" applyAlignment="1">
      <alignment horizontal="right" vertical="center"/>
    </xf>
    <xf numFmtId="0" fontId="35" fillId="0" borderId="0" xfId="0" applyFont="1" applyAlignment="1">
      <alignment vertical="center"/>
    </xf>
    <xf numFmtId="3" fontId="33" fillId="4" borderId="9" xfId="0" applyNumberFormat="1" applyFont="1" applyFill="1" applyBorder="1" applyAlignment="1">
      <alignment horizontal="right" vertical="center"/>
    </xf>
    <xf numFmtId="0" fontId="32" fillId="4" borderId="8" xfId="0" applyFont="1" applyFill="1" applyBorder="1" applyAlignment="1">
      <alignment vertical="center"/>
    </xf>
    <xf numFmtId="3" fontId="33" fillId="4" borderId="20" xfId="0" applyNumberFormat="1" applyFont="1" applyFill="1" applyBorder="1" applyAlignment="1">
      <alignment horizontal="right" vertical="center"/>
    </xf>
    <xf numFmtId="0" fontId="32" fillId="4" borderId="26" xfId="0" applyFont="1" applyFill="1" applyBorder="1" applyAlignment="1">
      <alignment vertical="center"/>
    </xf>
    <xf numFmtId="3" fontId="33" fillId="4" borderId="27" xfId="0" applyNumberFormat="1" applyFont="1" applyFill="1" applyBorder="1" applyAlignment="1">
      <alignment horizontal="right" vertical="center"/>
    </xf>
    <xf numFmtId="3" fontId="33" fillId="4" borderId="19" xfId="0" applyNumberFormat="1" applyFont="1" applyFill="1" applyBorder="1" applyAlignment="1">
      <alignment horizontal="right" vertical="center"/>
    </xf>
    <xf numFmtId="0" fontId="32" fillId="4" borderId="28" xfId="0" applyFont="1" applyFill="1" applyBorder="1" applyAlignment="1">
      <alignment vertical="center"/>
    </xf>
    <xf numFmtId="3" fontId="33" fillId="4" borderId="29" xfId="0" applyNumberFormat="1" applyFont="1" applyFill="1" applyBorder="1" applyAlignment="1">
      <alignment horizontal="right" vertical="center"/>
    </xf>
    <xf numFmtId="3" fontId="33" fillId="4" borderId="23" xfId="0" applyNumberFormat="1" applyFont="1" applyFill="1" applyBorder="1" applyAlignment="1">
      <alignment horizontal="right" vertical="center"/>
    </xf>
    <xf numFmtId="0" fontId="32" fillId="4" borderId="33" xfId="0" applyFont="1" applyFill="1" applyBorder="1" applyAlignment="1">
      <alignment vertical="center"/>
    </xf>
    <xf numFmtId="3" fontId="33" fillId="4" borderId="34" xfId="0" applyNumberFormat="1" applyFont="1" applyFill="1" applyBorder="1" applyAlignment="1">
      <alignment horizontal="right" vertical="center"/>
    </xf>
    <xf numFmtId="3" fontId="33" fillId="4" borderId="30" xfId="0" applyNumberFormat="1" applyFont="1" applyFill="1" applyBorder="1" applyAlignment="1">
      <alignment horizontal="right" vertical="center"/>
    </xf>
    <xf numFmtId="0" fontId="32" fillId="4" borderId="8" xfId="0" applyFont="1" applyFill="1" applyBorder="1" applyAlignment="1">
      <alignment horizontal="left" vertical="center"/>
    </xf>
    <xf numFmtId="3" fontId="33" fillId="4" borderId="21" xfId="0" applyNumberFormat="1" applyFont="1" applyFill="1" applyBorder="1" applyAlignment="1">
      <alignment horizontal="right" vertical="center"/>
    </xf>
    <xf numFmtId="3" fontId="33" fillId="4" borderId="18" xfId="0" applyNumberFormat="1" applyFont="1" applyFill="1" applyBorder="1" applyAlignment="1">
      <alignment horizontal="right" vertical="center"/>
    </xf>
    <xf numFmtId="3" fontId="33" fillId="4" borderId="22" xfId="0" applyNumberFormat="1" applyFont="1" applyFill="1" applyBorder="1" applyAlignment="1">
      <alignment horizontal="right" vertical="center"/>
    </xf>
    <xf numFmtId="3" fontId="33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6" fillId="0" borderId="0" xfId="0" applyFont="1"/>
    <xf numFmtId="168" fontId="29" fillId="5" borderId="10" xfId="0" applyNumberFormat="1" applyFont="1" applyFill="1" applyBorder="1" applyAlignment="1">
      <alignment horizontal="right" vertical="center"/>
    </xf>
    <xf numFmtId="167" fontId="27" fillId="4" borderId="6" xfId="0" applyNumberFormat="1" applyFont="1" applyFill="1" applyBorder="1" applyAlignment="1">
      <alignment horizontal="right" vertical="center"/>
    </xf>
    <xf numFmtId="167" fontId="27" fillId="4" borderId="4" xfId="0" applyNumberFormat="1" applyFont="1" applyFill="1" applyBorder="1" applyAlignment="1">
      <alignment horizontal="right" vertical="center"/>
    </xf>
    <xf numFmtId="167" fontId="27" fillId="0" borderId="3" xfId="0" applyNumberFormat="1" applyFont="1" applyBorder="1" applyAlignment="1">
      <alignment horizontal="right" vertical="center"/>
    </xf>
    <xf numFmtId="167" fontId="27" fillId="0" borderId="1" xfId="0" applyNumberFormat="1" applyFont="1" applyBorder="1" applyAlignment="1">
      <alignment horizontal="right" vertical="center"/>
    </xf>
    <xf numFmtId="167" fontId="28" fillId="3" borderId="6" xfId="0" applyNumberFormat="1" applyFont="1" applyFill="1" applyBorder="1" applyAlignment="1">
      <alignment horizontal="right" vertical="center"/>
    </xf>
    <xf numFmtId="167" fontId="27" fillId="4" borderId="5" xfId="0" applyNumberFormat="1" applyFont="1" applyFill="1" applyBorder="1" applyAlignment="1">
      <alignment horizontal="right" vertical="center"/>
    </xf>
    <xf numFmtId="167" fontId="27" fillId="0" borderId="7" xfId="0" applyNumberFormat="1" applyFont="1" applyBorder="1" applyAlignment="1">
      <alignment horizontal="right" vertical="center"/>
    </xf>
    <xf numFmtId="0" fontId="19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6" fillId="0" borderId="0" xfId="0" applyFont="1"/>
    <xf numFmtId="0" fontId="0" fillId="0" borderId="36" xfId="0" applyBorder="1" applyAlignment="1">
      <alignment horizontal="left"/>
    </xf>
    <xf numFmtId="3" fontId="24" fillId="5" borderId="0" xfId="0" applyNumberFormat="1" applyFont="1" applyFill="1" applyAlignment="1">
      <alignment horizontal="right" vertical="center"/>
    </xf>
    <xf numFmtId="0" fontId="29" fillId="5" borderId="1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left" vertical="center"/>
    </xf>
    <xf numFmtId="0" fontId="29" fillId="5" borderId="10" xfId="0" applyFont="1" applyFill="1" applyBorder="1" applyAlignment="1">
      <alignment horizontal="left" vertical="center" indent="1"/>
    </xf>
    <xf numFmtId="3" fontId="19" fillId="3" borderId="4" xfId="0" applyNumberFormat="1" applyFont="1" applyFill="1" applyBorder="1" applyAlignment="1">
      <alignment horizontal="right" vertical="center"/>
    </xf>
    <xf numFmtId="3" fontId="19" fillId="3" borderId="6" xfId="0" applyNumberFormat="1" applyFont="1" applyFill="1" applyBorder="1" applyAlignment="1">
      <alignment horizontal="right" vertical="center"/>
    </xf>
    <xf numFmtId="3" fontId="19" fillId="3" borderId="12" xfId="0" applyNumberFormat="1" applyFont="1" applyFill="1" applyBorder="1" applyAlignment="1">
      <alignment horizontal="right" vertical="center"/>
    </xf>
    <xf numFmtId="0" fontId="26" fillId="0" borderId="9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7" fillId="0" borderId="8" xfId="0" applyFont="1" applyBorder="1" applyAlignment="1">
      <alignment horizontal="right" vertical="center"/>
    </xf>
    <xf numFmtId="0" fontId="26" fillId="0" borderId="4" xfId="0" applyFont="1" applyBorder="1" applyAlignment="1">
      <alignment horizontal="left" vertical="center"/>
    </xf>
    <xf numFmtId="0" fontId="29" fillId="5" borderId="4" xfId="0" applyFont="1" applyFill="1" applyBorder="1" applyAlignment="1">
      <alignment horizontal="center" vertical="center"/>
    </xf>
    <xf numFmtId="3" fontId="27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7" fillId="0" borderId="11" xfId="0" applyFont="1" applyBorder="1" applyAlignment="1">
      <alignment horizontal="right" vertical="center"/>
    </xf>
    <xf numFmtId="0" fontId="27" fillId="0" borderId="4" xfId="0" applyFont="1" applyBorder="1" applyAlignment="1">
      <alignment horizontal="right" vertical="center"/>
    </xf>
    <xf numFmtId="0" fontId="27" fillId="0" borderId="4" xfId="0" applyFont="1" applyBorder="1" applyAlignment="1">
      <alignment vertical="center"/>
    </xf>
    <xf numFmtId="0" fontId="29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4" fillId="5" borderId="8" xfId="0" applyNumberFormat="1" applyFont="1" applyFill="1" applyBorder="1" applyAlignment="1">
      <alignment horizontal="right" vertical="center"/>
    </xf>
    <xf numFmtId="167" fontId="24" fillId="5" borderId="5" xfId="0" applyNumberFormat="1" applyFont="1" applyFill="1" applyBorder="1" applyAlignment="1">
      <alignment horizontal="right" vertical="center"/>
    </xf>
    <xf numFmtId="3" fontId="24" fillId="5" borderId="4" xfId="0" applyNumberFormat="1" applyFont="1" applyFill="1" applyBorder="1" applyAlignment="1">
      <alignment vertical="center"/>
    </xf>
    <xf numFmtId="3" fontId="31" fillId="5" borderId="6" xfId="0" applyNumberFormat="1" applyFont="1" applyFill="1" applyBorder="1" applyAlignment="1">
      <alignment horizontal="right" vertical="center"/>
    </xf>
    <xf numFmtId="165" fontId="31" fillId="5" borderId="6" xfId="0" applyNumberFormat="1" applyFont="1" applyFill="1" applyBorder="1" applyAlignment="1">
      <alignment horizontal="right" vertical="center"/>
    </xf>
    <xf numFmtId="168" fontId="29" fillId="5" borderId="8" xfId="0" applyNumberFormat="1" applyFont="1" applyFill="1" applyBorder="1" applyAlignment="1">
      <alignment horizontal="right" vertical="center"/>
    </xf>
    <xf numFmtId="3" fontId="29" fillId="5" borderId="4" xfId="0" applyNumberFormat="1" applyFont="1" applyFill="1" applyBorder="1" applyAlignment="1">
      <alignment horizontal="right" vertical="center"/>
    </xf>
    <xf numFmtId="0" fontId="29" fillId="5" borderId="7" xfId="0" applyFont="1" applyFill="1" applyBorder="1" applyAlignment="1">
      <alignment horizontal="left" vertical="center" indent="1"/>
    </xf>
    <xf numFmtId="0" fontId="31" fillId="5" borderId="45" xfId="0" applyFont="1" applyFill="1" applyBorder="1" applyAlignment="1">
      <alignment horizontal="center" vertical="center"/>
    </xf>
    <xf numFmtId="0" fontId="32" fillId="3" borderId="53" xfId="0" applyFont="1" applyFill="1" applyBorder="1" applyAlignment="1">
      <alignment horizontal="left" vertical="center" wrapText="1"/>
    </xf>
    <xf numFmtId="0" fontId="32" fillId="2" borderId="54" xfId="0" applyFont="1" applyFill="1" applyBorder="1" applyAlignment="1">
      <alignment horizontal="left" vertical="center" wrapText="1"/>
    </xf>
    <xf numFmtId="3" fontId="33" fillId="2" borderId="55" xfId="0" applyNumberFormat="1" applyFont="1" applyFill="1" applyBorder="1" applyAlignment="1">
      <alignment horizontal="right" vertical="center" wrapText="1"/>
    </xf>
    <xf numFmtId="3" fontId="33" fillId="2" borderId="56" xfId="0" applyNumberFormat="1" applyFont="1" applyFill="1" applyBorder="1" applyAlignment="1">
      <alignment horizontal="right" vertical="center" wrapText="1"/>
    </xf>
    <xf numFmtId="166" fontId="33" fillId="2" borderId="30" xfId="0" applyNumberFormat="1" applyFont="1" applyFill="1" applyBorder="1" applyAlignment="1">
      <alignment horizontal="right" vertical="center" wrapText="1"/>
    </xf>
    <xf numFmtId="165" fontId="33" fillId="2" borderId="57" xfId="0" applyNumberFormat="1" applyFont="1" applyFill="1" applyBorder="1" applyAlignment="1">
      <alignment horizontal="right" vertical="center" wrapText="1"/>
    </xf>
    <xf numFmtId="3" fontId="33" fillId="2" borderId="58" xfId="0" applyNumberFormat="1" applyFont="1" applyFill="1" applyBorder="1" applyAlignment="1">
      <alignment horizontal="right" vertical="center" wrapText="1"/>
    </xf>
    <xf numFmtId="0" fontId="21" fillId="0" borderId="60" xfId="0" applyFont="1" applyBorder="1" applyAlignment="1">
      <alignment horizontal="left" vertical="center" wrapText="1" indent="1"/>
    </xf>
    <xf numFmtId="3" fontId="20" fillId="0" borderId="61" xfId="0" applyNumberFormat="1" applyFont="1" applyBorder="1" applyAlignment="1">
      <alignment horizontal="right" vertical="center" wrapText="1"/>
    </xf>
    <xf numFmtId="168" fontId="20" fillId="0" borderId="61" xfId="0" applyNumberFormat="1" applyFont="1" applyBorder="1" applyAlignment="1">
      <alignment horizontal="right" vertical="center" wrapText="1"/>
    </xf>
    <xf numFmtId="0" fontId="37" fillId="0" borderId="7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9" fillId="5" borderId="46" xfId="0" applyFont="1" applyFill="1" applyBorder="1" applyAlignment="1">
      <alignment horizontal="center" vertical="center"/>
    </xf>
    <xf numFmtId="0" fontId="29" fillId="5" borderId="47" xfId="0" applyFont="1" applyFill="1" applyBorder="1" applyAlignment="1">
      <alignment horizontal="center" vertical="center"/>
    </xf>
    <xf numFmtId="0" fontId="29" fillId="5" borderId="48" xfId="0" applyFont="1" applyFill="1" applyBorder="1" applyAlignment="1">
      <alignment horizontal="center" vertical="center"/>
    </xf>
    <xf numFmtId="0" fontId="19" fillId="4" borderId="49" xfId="0" applyFont="1" applyFill="1" applyBorder="1" applyAlignment="1">
      <alignment horizontal="left" vertical="center"/>
    </xf>
    <xf numFmtId="0" fontId="19" fillId="3" borderId="48" xfId="0" applyFont="1" applyFill="1" applyBorder="1" applyAlignment="1">
      <alignment horizontal="left" vertical="center" wrapText="1" indent="1"/>
    </xf>
    <xf numFmtId="0" fontId="19" fillId="3" borderId="48" xfId="0" applyFont="1" applyFill="1" applyBorder="1" applyAlignment="1">
      <alignment horizontal="left" vertical="center" indent="1"/>
    </xf>
    <xf numFmtId="0" fontId="24" fillId="5" borderId="47" xfId="0" applyFont="1" applyFill="1" applyBorder="1" applyAlignment="1">
      <alignment horizontal="right" vertical="center"/>
    </xf>
    <xf numFmtId="0" fontId="19" fillId="3" borderId="5" xfId="0" applyFont="1" applyFill="1" applyBorder="1" applyAlignment="1">
      <alignment horizontal="left" vertical="center" indent="1"/>
    </xf>
    <xf numFmtId="0" fontId="31" fillId="5" borderId="50" xfId="0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31" fillId="5" borderId="46" xfId="0" applyFont="1" applyFill="1" applyBorder="1" applyAlignment="1">
      <alignment horizontal="center" vertical="center"/>
    </xf>
    <xf numFmtId="0" fontId="31" fillId="5" borderId="51" xfId="0" applyFont="1" applyFill="1" applyBorder="1" applyAlignment="1">
      <alignment horizontal="center" vertical="center"/>
    </xf>
    <xf numFmtId="0" fontId="32" fillId="3" borderId="45" xfId="0" applyFont="1" applyFill="1" applyBorder="1" applyAlignment="1">
      <alignment horizontal="left" vertical="center" wrapText="1"/>
    </xf>
    <xf numFmtId="0" fontId="32" fillId="3" borderId="32" xfId="0" applyFont="1" applyFill="1" applyBorder="1" applyAlignment="1">
      <alignment horizontal="left" vertical="center" wrapText="1"/>
    </xf>
    <xf numFmtId="0" fontId="32" fillId="3" borderId="52" xfId="0" applyFont="1" applyFill="1" applyBorder="1" applyAlignment="1">
      <alignment horizontal="left" vertical="center" wrapText="1"/>
    </xf>
    <xf numFmtId="0" fontId="31" fillId="5" borderId="47" xfId="0" applyFont="1" applyFill="1" applyBorder="1" applyAlignment="1">
      <alignment horizontal="right" vertical="center"/>
    </xf>
    <xf numFmtId="0" fontId="31" fillId="5" borderId="59" xfId="0" applyFont="1" applyFill="1" applyBorder="1" applyAlignment="1">
      <alignment horizontal="center" vertical="center"/>
    </xf>
    <xf numFmtId="0" fontId="29" fillId="5" borderId="5" xfId="0" applyFont="1" applyFill="1" applyBorder="1" applyAlignment="1">
      <alignment horizontal="center" vertical="center"/>
    </xf>
    <xf numFmtId="0" fontId="29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13986502.948000001</c:v>
                </c:pt>
                <c:pt idx="1">
                  <c:v>3211196</c:v>
                </c:pt>
                <c:pt idx="2">
                  <c:v>5289706.2539999997</c:v>
                </c:pt>
                <c:pt idx="3">
                  <c:v>4579054.4160000002</c:v>
                </c:pt>
                <c:pt idx="4">
                  <c:v>104785501.208</c:v>
                </c:pt>
                <c:pt idx="5">
                  <c:v>5747745.8609999996</c:v>
                </c:pt>
                <c:pt idx="6">
                  <c:v>16218030.525</c:v>
                </c:pt>
                <c:pt idx="7">
                  <c:v>64017659.876999997</c:v>
                </c:pt>
                <c:pt idx="8">
                  <c:v>32933451</c:v>
                </c:pt>
                <c:pt idx="9">
                  <c:v>37593050.748000003</c:v>
                </c:pt>
                <c:pt idx="10">
                  <c:v>15741633.306</c:v>
                </c:pt>
                <c:pt idx="11">
                  <c:v>1860838</c:v>
                </c:pt>
                <c:pt idx="12">
                  <c:v>8451307.7080000006</c:v>
                </c:pt>
                <c:pt idx="13">
                  <c:v>18975594.662999999</c:v>
                </c:pt>
                <c:pt idx="14">
                  <c:v>30074899.995000001</c:v>
                </c:pt>
                <c:pt idx="15">
                  <c:v>27870287.892999999</c:v>
                </c:pt>
                <c:pt idx="16">
                  <c:v>2552603.9419999998</c:v>
                </c:pt>
                <c:pt idx="17">
                  <c:v>2120233.5410000002</c:v>
                </c:pt>
                <c:pt idx="18">
                  <c:v>531348</c:v>
                </c:pt>
                <c:pt idx="19">
                  <c:v>2548176.8110000002</c:v>
                </c:pt>
                <c:pt idx="20">
                  <c:v>3493338.9</c:v>
                </c:pt>
                <c:pt idx="21">
                  <c:v>13523951.632999999</c:v>
                </c:pt>
                <c:pt idx="22">
                  <c:v>7043230.8640000001</c:v>
                </c:pt>
                <c:pt idx="23">
                  <c:v>3945542</c:v>
                </c:pt>
                <c:pt idx="24">
                  <c:v>32680487.423</c:v>
                </c:pt>
                <c:pt idx="25">
                  <c:v>77233074.298000008</c:v>
                </c:pt>
                <c:pt idx="26">
                  <c:v>4747114.5319999997</c:v>
                </c:pt>
                <c:pt idx="27">
                  <c:v>1552184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14919253.6</c:v>
                </c:pt>
                <c:pt idx="1">
                  <c:v>3235426.81</c:v>
                </c:pt>
                <c:pt idx="2">
                  <c:v>5584175.1569999997</c:v>
                </c:pt>
                <c:pt idx="3">
                  <c:v>4513482.3640000001</c:v>
                </c:pt>
                <c:pt idx="4">
                  <c:v>107250705.81</c:v>
                </c:pt>
                <c:pt idx="5">
                  <c:v>5717258.7650000006</c:v>
                </c:pt>
                <c:pt idx="6">
                  <c:v>15520728.352</c:v>
                </c:pt>
                <c:pt idx="7">
                  <c:v>70913803.291999996</c:v>
                </c:pt>
                <c:pt idx="8">
                  <c:v>32889882</c:v>
                </c:pt>
                <c:pt idx="9">
                  <c:v>36588350.149999999</c:v>
                </c:pt>
                <c:pt idx="10">
                  <c:v>20942357.675999999</c:v>
                </c:pt>
                <c:pt idx="11">
                  <c:v>1939899.5419999999</c:v>
                </c:pt>
                <c:pt idx="12">
                  <c:v>11810612.405999999</c:v>
                </c:pt>
                <c:pt idx="13">
                  <c:v>19099877.300999999</c:v>
                </c:pt>
                <c:pt idx="14">
                  <c:v>32144186.302000001</c:v>
                </c:pt>
                <c:pt idx="15">
                  <c:v>28288175.197999999</c:v>
                </c:pt>
                <c:pt idx="16">
                  <c:v>4413617.2009999994</c:v>
                </c:pt>
                <c:pt idx="17">
                  <c:v>2117895.0260000001</c:v>
                </c:pt>
                <c:pt idx="18">
                  <c:v>576351</c:v>
                </c:pt>
                <c:pt idx="19">
                  <c:v>2147748.8360000001</c:v>
                </c:pt>
                <c:pt idx="20">
                  <c:v>3312288.5469999998</c:v>
                </c:pt>
                <c:pt idx="21">
                  <c:v>12268957.834000001</c:v>
                </c:pt>
                <c:pt idx="22">
                  <c:v>6455604.4759999998</c:v>
                </c:pt>
                <c:pt idx="23">
                  <c:v>3816762</c:v>
                </c:pt>
                <c:pt idx="24">
                  <c:v>29694501.267999999</c:v>
                </c:pt>
                <c:pt idx="25">
                  <c:v>79365728.884000003</c:v>
                </c:pt>
                <c:pt idx="26">
                  <c:v>4715234.3470000001</c:v>
                </c:pt>
                <c:pt idx="27">
                  <c:v>1497906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784559"/>
        <c:axId val="32680342"/>
      </c:barChart>
      <c:catAx>
        <c:axId val="307845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680342"/>
        <c:crosses val="autoZero"/>
        <c:auto val="1"/>
        <c:lblAlgn val="ctr"/>
        <c:lblOffset val="100"/>
        <c:noMultiLvlLbl val="0"/>
      </c:catAx>
      <c:valAx>
        <c:axId val="3268034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784559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13883826</c:v>
                </c:pt>
                <c:pt idx="1">
                  <c:v>3182888</c:v>
                </c:pt>
                <c:pt idx="2">
                  <c:v>5193184</c:v>
                </c:pt>
                <c:pt idx="3">
                  <c:v>4523429</c:v>
                </c:pt>
                <c:pt idx="4">
                  <c:v>97197716</c:v>
                </c:pt>
                <c:pt idx="5">
                  <c:v>5620038</c:v>
                </c:pt>
                <c:pt idx="6">
                  <c:v>16066643</c:v>
                </c:pt>
                <c:pt idx="7">
                  <c:v>62452873</c:v>
                </c:pt>
                <c:pt idx="8">
                  <c:v>32803185</c:v>
                </c:pt>
                <c:pt idx="9">
                  <c:v>37329882</c:v>
                </c:pt>
                <c:pt idx="10">
                  <c:v>15710606</c:v>
                </c:pt>
                <c:pt idx="11">
                  <c:v>1220828</c:v>
                </c:pt>
                <c:pt idx="12">
                  <c:v>8436917</c:v>
                </c:pt>
                <c:pt idx="13">
                  <c:v>18957054</c:v>
                </c:pt>
                <c:pt idx="14">
                  <c:v>29775497</c:v>
                </c:pt>
                <c:pt idx="15">
                  <c:v>25542079</c:v>
                </c:pt>
                <c:pt idx="16">
                  <c:v>2458525</c:v>
                </c:pt>
                <c:pt idx="17">
                  <c:v>2090818</c:v>
                </c:pt>
                <c:pt idx="18">
                  <c:v>527566</c:v>
                </c:pt>
                <c:pt idx="19">
                  <c:v>2518152</c:v>
                </c:pt>
                <c:pt idx="20">
                  <c:v>3448088</c:v>
                </c:pt>
                <c:pt idx="21">
                  <c:v>12885028</c:v>
                </c:pt>
                <c:pt idx="22">
                  <c:v>6989465</c:v>
                </c:pt>
                <c:pt idx="23">
                  <c:v>3915363</c:v>
                </c:pt>
                <c:pt idx="24">
                  <c:v>32473758</c:v>
                </c:pt>
                <c:pt idx="25">
                  <c:v>76801135</c:v>
                </c:pt>
                <c:pt idx="26">
                  <c:v>4654720</c:v>
                </c:pt>
                <c:pt idx="27">
                  <c:v>1544775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14817374</c:v>
                </c:pt>
                <c:pt idx="1">
                  <c:v>3212605</c:v>
                </c:pt>
                <c:pt idx="2">
                  <c:v>5501453</c:v>
                </c:pt>
                <c:pt idx="3">
                  <c:v>4443660</c:v>
                </c:pt>
                <c:pt idx="4">
                  <c:v>99719003</c:v>
                </c:pt>
                <c:pt idx="5">
                  <c:v>5553229</c:v>
                </c:pt>
                <c:pt idx="6">
                  <c:v>15432767</c:v>
                </c:pt>
                <c:pt idx="7">
                  <c:v>69088014</c:v>
                </c:pt>
                <c:pt idx="8">
                  <c:v>32766235</c:v>
                </c:pt>
                <c:pt idx="9">
                  <c:v>36383639</c:v>
                </c:pt>
                <c:pt idx="10">
                  <c:v>20907360</c:v>
                </c:pt>
                <c:pt idx="11">
                  <c:v>1256845</c:v>
                </c:pt>
                <c:pt idx="12">
                  <c:v>11796215</c:v>
                </c:pt>
                <c:pt idx="13">
                  <c:v>19065913</c:v>
                </c:pt>
                <c:pt idx="14">
                  <c:v>31878062</c:v>
                </c:pt>
                <c:pt idx="15">
                  <c:v>25747518</c:v>
                </c:pt>
                <c:pt idx="16">
                  <c:v>4338489</c:v>
                </c:pt>
                <c:pt idx="17">
                  <c:v>2077263</c:v>
                </c:pt>
                <c:pt idx="18">
                  <c:v>571378</c:v>
                </c:pt>
                <c:pt idx="19">
                  <c:v>2129274</c:v>
                </c:pt>
                <c:pt idx="20">
                  <c:v>3267588</c:v>
                </c:pt>
                <c:pt idx="21">
                  <c:v>11650937</c:v>
                </c:pt>
                <c:pt idx="22">
                  <c:v>6414799</c:v>
                </c:pt>
                <c:pt idx="23">
                  <c:v>3784478</c:v>
                </c:pt>
                <c:pt idx="24">
                  <c:v>29385916</c:v>
                </c:pt>
                <c:pt idx="25">
                  <c:v>78962958</c:v>
                </c:pt>
                <c:pt idx="26">
                  <c:v>4552312</c:v>
                </c:pt>
                <c:pt idx="27">
                  <c:v>1490132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657499"/>
        <c:axId val="3425173"/>
      </c:barChart>
      <c:catAx>
        <c:axId val="386574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25173"/>
        <c:crosses val="autoZero"/>
        <c:auto val="1"/>
        <c:lblAlgn val="ctr"/>
        <c:lblOffset val="100"/>
        <c:noMultiLvlLbl val="0"/>
      </c:catAx>
      <c:valAx>
        <c:axId val="342517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65749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8078306</c:v>
                </c:pt>
                <c:pt idx="1">
                  <c:v>46725</c:v>
                </c:pt>
                <c:pt idx="2">
                  <c:v>33261</c:v>
                </c:pt>
                <c:pt idx="3">
                  <c:v>657301</c:v>
                </c:pt>
                <c:pt idx="4">
                  <c:v>26493869</c:v>
                </c:pt>
                <c:pt idx="5">
                  <c:v>1255019</c:v>
                </c:pt>
                <c:pt idx="6">
                  <c:v>1482600</c:v>
                </c:pt>
                <c:pt idx="7">
                  <c:v>12914650</c:v>
                </c:pt>
                <c:pt idx="8">
                  <c:v>20644498</c:v>
                </c:pt>
                <c:pt idx="9">
                  <c:v>27653463</c:v>
                </c:pt>
                <c:pt idx="10">
                  <c:v>8150344</c:v>
                </c:pt>
                <c:pt idx="11">
                  <c:v>677160</c:v>
                </c:pt>
                <c:pt idx="12">
                  <c:v>3641605</c:v>
                </c:pt>
                <c:pt idx="13">
                  <c:v>1297603</c:v>
                </c:pt>
                <c:pt idx="14">
                  <c:v>22582477</c:v>
                </c:pt>
                <c:pt idx="15">
                  <c:v>6904879</c:v>
                </c:pt>
                <c:pt idx="16">
                  <c:v>138560</c:v>
                </c:pt>
                <c:pt idx="17">
                  <c:v>0</c:v>
                </c:pt>
                <c:pt idx="18">
                  <c:v>63617</c:v>
                </c:pt>
                <c:pt idx="19">
                  <c:v>1274826</c:v>
                </c:pt>
                <c:pt idx="20">
                  <c:v>0</c:v>
                </c:pt>
                <c:pt idx="21">
                  <c:v>4223204</c:v>
                </c:pt>
                <c:pt idx="22">
                  <c:v>211896</c:v>
                </c:pt>
                <c:pt idx="23">
                  <c:v>440125</c:v>
                </c:pt>
                <c:pt idx="24">
                  <c:v>20567769</c:v>
                </c:pt>
                <c:pt idx="25">
                  <c:v>5296190</c:v>
                </c:pt>
                <c:pt idx="26">
                  <c:v>36033</c:v>
                </c:pt>
                <c:pt idx="27">
                  <c:v>298418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8528278</c:v>
                </c:pt>
                <c:pt idx="1">
                  <c:v>30420</c:v>
                </c:pt>
                <c:pt idx="2">
                  <c:v>104483</c:v>
                </c:pt>
                <c:pt idx="3">
                  <c:v>651467</c:v>
                </c:pt>
                <c:pt idx="4">
                  <c:v>27286694</c:v>
                </c:pt>
                <c:pt idx="5">
                  <c:v>1472287</c:v>
                </c:pt>
                <c:pt idx="6">
                  <c:v>1547976</c:v>
                </c:pt>
                <c:pt idx="7">
                  <c:v>15530495</c:v>
                </c:pt>
                <c:pt idx="8">
                  <c:v>20452536</c:v>
                </c:pt>
                <c:pt idx="9">
                  <c:v>28011190</c:v>
                </c:pt>
                <c:pt idx="10">
                  <c:v>10263676</c:v>
                </c:pt>
                <c:pt idx="11">
                  <c:v>681899</c:v>
                </c:pt>
                <c:pt idx="12">
                  <c:v>3961856</c:v>
                </c:pt>
                <c:pt idx="13">
                  <c:v>843782</c:v>
                </c:pt>
                <c:pt idx="14">
                  <c:v>24871254</c:v>
                </c:pt>
                <c:pt idx="15">
                  <c:v>7808545</c:v>
                </c:pt>
                <c:pt idx="16">
                  <c:v>112637</c:v>
                </c:pt>
                <c:pt idx="17">
                  <c:v>2</c:v>
                </c:pt>
                <c:pt idx="18">
                  <c:v>64169</c:v>
                </c:pt>
                <c:pt idx="19">
                  <c:v>1333637</c:v>
                </c:pt>
                <c:pt idx="20">
                  <c:v>0</c:v>
                </c:pt>
                <c:pt idx="21">
                  <c:v>3690475</c:v>
                </c:pt>
                <c:pt idx="22">
                  <c:v>242311</c:v>
                </c:pt>
                <c:pt idx="23">
                  <c:v>420741</c:v>
                </c:pt>
                <c:pt idx="24">
                  <c:v>17667762</c:v>
                </c:pt>
                <c:pt idx="25">
                  <c:v>5819229</c:v>
                </c:pt>
                <c:pt idx="26">
                  <c:v>31975</c:v>
                </c:pt>
                <c:pt idx="27">
                  <c:v>299569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21481"/>
        <c:axId val="32432677"/>
      </c:barChart>
      <c:catAx>
        <c:axId val="41214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432677"/>
        <c:crosses val="autoZero"/>
        <c:auto val="1"/>
        <c:lblAlgn val="ctr"/>
        <c:lblOffset val="100"/>
        <c:noMultiLvlLbl val="0"/>
      </c:catAx>
      <c:valAx>
        <c:axId val="3243267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214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5183353</c:v>
                </c:pt>
                <c:pt idx="1">
                  <c:v>1832995</c:v>
                </c:pt>
                <c:pt idx="2">
                  <c:v>3903275</c:v>
                </c:pt>
                <c:pt idx="3">
                  <c:v>2746097</c:v>
                </c:pt>
                <c:pt idx="4">
                  <c:v>447847</c:v>
                </c:pt>
                <c:pt idx="5">
                  <c:v>2226894</c:v>
                </c:pt>
                <c:pt idx="6">
                  <c:v>393267</c:v>
                </c:pt>
                <c:pt idx="7">
                  <c:v>4794906</c:v>
                </c:pt>
                <c:pt idx="8">
                  <c:v>3918705</c:v>
                </c:pt>
                <c:pt idx="9">
                  <c:v>8689819</c:v>
                </c:pt>
                <c:pt idx="10">
                  <c:v>6477575</c:v>
                </c:pt>
                <c:pt idx="11">
                  <c:v>7476</c:v>
                </c:pt>
                <c:pt idx="12">
                  <c:v>3800846</c:v>
                </c:pt>
                <c:pt idx="13">
                  <c:v>16111830</c:v>
                </c:pt>
                <c:pt idx="14">
                  <c:v>5701002</c:v>
                </c:pt>
                <c:pt idx="15">
                  <c:v>379653</c:v>
                </c:pt>
                <c:pt idx="16">
                  <c:v>1351764</c:v>
                </c:pt>
                <c:pt idx="17">
                  <c:v>1029914</c:v>
                </c:pt>
                <c:pt idx="18">
                  <c:v>11851</c:v>
                </c:pt>
                <c:pt idx="19">
                  <c:v>698751</c:v>
                </c:pt>
                <c:pt idx="20">
                  <c:v>1064263</c:v>
                </c:pt>
                <c:pt idx="21">
                  <c:v>376407</c:v>
                </c:pt>
                <c:pt idx="22">
                  <c:v>3832666</c:v>
                </c:pt>
                <c:pt idx="23">
                  <c:v>1950973</c:v>
                </c:pt>
                <c:pt idx="24">
                  <c:v>10161373</c:v>
                </c:pt>
                <c:pt idx="25">
                  <c:v>2466174</c:v>
                </c:pt>
                <c:pt idx="26">
                  <c:v>316724</c:v>
                </c:pt>
                <c:pt idx="27">
                  <c:v>571650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5392363</c:v>
                </c:pt>
                <c:pt idx="1">
                  <c:v>1659168</c:v>
                </c:pt>
                <c:pt idx="2">
                  <c:v>3914006</c:v>
                </c:pt>
                <c:pt idx="3">
                  <c:v>2795249</c:v>
                </c:pt>
                <c:pt idx="4">
                  <c:v>1376371</c:v>
                </c:pt>
                <c:pt idx="5">
                  <c:v>1878021</c:v>
                </c:pt>
                <c:pt idx="6">
                  <c:v>382227</c:v>
                </c:pt>
                <c:pt idx="7">
                  <c:v>4539863</c:v>
                </c:pt>
                <c:pt idx="8">
                  <c:v>3752884</c:v>
                </c:pt>
                <c:pt idx="9">
                  <c:v>7367619</c:v>
                </c:pt>
                <c:pt idx="10">
                  <c:v>9156395</c:v>
                </c:pt>
                <c:pt idx="11">
                  <c:v>5856</c:v>
                </c:pt>
                <c:pt idx="12">
                  <c:v>6856470</c:v>
                </c:pt>
                <c:pt idx="13">
                  <c:v>16938911</c:v>
                </c:pt>
                <c:pt idx="14">
                  <c:v>5711619</c:v>
                </c:pt>
                <c:pt idx="15">
                  <c:v>362686</c:v>
                </c:pt>
                <c:pt idx="16">
                  <c:v>1374382</c:v>
                </c:pt>
                <c:pt idx="17">
                  <c:v>1039593</c:v>
                </c:pt>
                <c:pt idx="18">
                  <c:v>27554</c:v>
                </c:pt>
                <c:pt idx="19">
                  <c:v>650394</c:v>
                </c:pt>
                <c:pt idx="20">
                  <c:v>904064</c:v>
                </c:pt>
                <c:pt idx="21">
                  <c:v>408552</c:v>
                </c:pt>
                <c:pt idx="22">
                  <c:v>3410484</c:v>
                </c:pt>
                <c:pt idx="23">
                  <c:v>1769916</c:v>
                </c:pt>
                <c:pt idx="24">
                  <c:v>9332310</c:v>
                </c:pt>
                <c:pt idx="25">
                  <c:v>2255164</c:v>
                </c:pt>
                <c:pt idx="26">
                  <c:v>304134</c:v>
                </c:pt>
                <c:pt idx="27">
                  <c:v>401186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965674"/>
        <c:axId val="58962428"/>
      </c:barChart>
      <c:catAx>
        <c:axId val="559656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962428"/>
        <c:crosses val="autoZero"/>
        <c:auto val="1"/>
        <c:lblAlgn val="ctr"/>
        <c:lblOffset val="100"/>
        <c:noMultiLvlLbl val="0"/>
      </c:catAx>
      <c:valAx>
        <c:axId val="589624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9656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622167</c:v>
                </c:pt>
                <c:pt idx="1">
                  <c:v>1303168</c:v>
                </c:pt>
                <c:pt idx="2">
                  <c:v>1256648</c:v>
                </c:pt>
                <c:pt idx="3">
                  <c:v>1120031</c:v>
                </c:pt>
                <c:pt idx="4">
                  <c:v>70256000</c:v>
                </c:pt>
                <c:pt idx="5">
                  <c:v>2138125</c:v>
                </c:pt>
                <c:pt idx="6">
                  <c:v>14190776</c:v>
                </c:pt>
                <c:pt idx="7">
                  <c:v>44743317</c:v>
                </c:pt>
                <c:pt idx="8">
                  <c:v>8239982</c:v>
                </c:pt>
                <c:pt idx="9">
                  <c:v>986600</c:v>
                </c:pt>
                <c:pt idx="10">
                  <c:v>1082687</c:v>
                </c:pt>
                <c:pt idx="11">
                  <c:v>536192</c:v>
                </c:pt>
                <c:pt idx="12">
                  <c:v>994466</c:v>
                </c:pt>
                <c:pt idx="13">
                  <c:v>1547621</c:v>
                </c:pt>
                <c:pt idx="14">
                  <c:v>1492018</c:v>
                </c:pt>
                <c:pt idx="15">
                  <c:v>18257547</c:v>
                </c:pt>
                <c:pt idx="16">
                  <c:v>968201</c:v>
                </c:pt>
                <c:pt idx="17">
                  <c:v>1060904</c:v>
                </c:pt>
                <c:pt idx="18">
                  <c:v>452098</c:v>
                </c:pt>
                <c:pt idx="19">
                  <c:v>544575</c:v>
                </c:pt>
                <c:pt idx="20">
                  <c:v>2383825</c:v>
                </c:pt>
                <c:pt idx="21">
                  <c:v>8285417</c:v>
                </c:pt>
                <c:pt idx="22">
                  <c:v>2944903</c:v>
                </c:pt>
                <c:pt idx="23">
                  <c:v>1524265</c:v>
                </c:pt>
                <c:pt idx="24">
                  <c:v>1744616</c:v>
                </c:pt>
                <c:pt idx="25">
                  <c:v>69038771</c:v>
                </c:pt>
                <c:pt idx="26">
                  <c:v>4301963</c:v>
                </c:pt>
                <c:pt idx="27">
                  <c:v>674707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896733</c:v>
                </c:pt>
                <c:pt idx="1">
                  <c:v>1523017</c:v>
                </c:pt>
                <c:pt idx="2">
                  <c:v>1482964</c:v>
                </c:pt>
                <c:pt idx="3">
                  <c:v>996944</c:v>
                </c:pt>
                <c:pt idx="4">
                  <c:v>71055938</c:v>
                </c:pt>
                <c:pt idx="5">
                  <c:v>2202921</c:v>
                </c:pt>
                <c:pt idx="6">
                  <c:v>13502564</c:v>
                </c:pt>
                <c:pt idx="7">
                  <c:v>49017656</c:v>
                </c:pt>
                <c:pt idx="8">
                  <c:v>8560815</c:v>
                </c:pt>
                <c:pt idx="9">
                  <c:v>1004830</c:v>
                </c:pt>
                <c:pt idx="10">
                  <c:v>1487289</c:v>
                </c:pt>
                <c:pt idx="11">
                  <c:v>569090</c:v>
                </c:pt>
                <c:pt idx="12">
                  <c:v>977889</c:v>
                </c:pt>
                <c:pt idx="13">
                  <c:v>1283220</c:v>
                </c:pt>
                <c:pt idx="14">
                  <c:v>1295189</c:v>
                </c:pt>
                <c:pt idx="15">
                  <c:v>17576287</c:v>
                </c:pt>
                <c:pt idx="16">
                  <c:v>2851470</c:v>
                </c:pt>
                <c:pt idx="17">
                  <c:v>1037668</c:v>
                </c:pt>
                <c:pt idx="18">
                  <c:v>479655</c:v>
                </c:pt>
                <c:pt idx="19">
                  <c:v>145243</c:v>
                </c:pt>
                <c:pt idx="20">
                  <c:v>2363524</c:v>
                </c:pt>
                <c:pt idx="21">
                  <c:v>7551910</c:v>
                </c:pt>
                <c:pt idx="22">
                  <c:v>2762004</c:v>
                </c:pt>
                <c:pt idx="23">
                  <c:v>1593821</c:v>
                </c:pt>
                <c:pt idx="24">
                  <c:v>2385844</c:v>
                </c:pt>
                <c:pt idx="25">
                  <c:v>70888565</c:v>
                </c:pt>
                <c:pt idx="26">
                  <c:v>4216203</c:v>
                </c:pt>
                <c:pt idx="27">
                  <c:v>789377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203197"/>
        <c:axId val="25587739"/>
      </c:barChart>
      <c:catAx>
        <c:axId val="362031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587739"/>
        <c:crosses val="autoZero"/>
        <c:auto val="1"/>
        <c:lblAlgn val="ctr"/>
        <c:lblOffset val="100"/>
        <c:noMultiLvlLbl val="0"/>
      </c:catAx>
      <c:valAx>
        <c:axId val="2558773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2031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174</c:v>
                </c:pt>
                <c:pt idx="1">
                  <c:v>1095190</c:v>
                </c:pt>
                <c:pt idx="2">
                  <c:v>214412</c:v>
                </c:pt>
                <c:pt idx="3">
                  <c:v>9</c:v>
                </c:pt>
                <c:pt idx="4">
                  <c:v>56641395</c:v>
                </c:pt>
                <c:pt idx="5">
                  <c:v>1504945</c:v>
                </c:pt>
                <c:pt idx="6">
                  <c:v>334795</c:v>
                </c:pt>
                <c:pt idx="7">
                  <c:v>33520083</c:v>
                </c:pt>
                <c:pt idx="8">
                  <c:v>5230041</c:v>
                </c:pt>
                <c:pt idx="9">
                  <c:v>643757</c:v>
                </c:pt>
                <c:pt idx="10">
                  <c:v>1001571</c:v>
                </c:pt>
                <c:pt idx="11">
                  <c:v>64625</c:v>
                </c:pt>
                <c:pt idx="12">
                  <c:v>304973</c:v>
                </c:pt>
                <c:pt idx="13">
                  <c:v>865042</c:v>
                </c:pt>
                <c:pt idx="14">
                  <c:v>647075</c:v>
                </c:pt>
                <c:pt idx="15">
                  <c:v>13397240</c:v>
                </c:pt>
                <c:pt idx="16">
                  <c:v>308807</c:v>
                </c:pt>
                <c:pt idx="17">
                  <c:v>498154</c:v>
                </c:pt>
                <c:pt idx="18">
                  <c:v>46524</c:v>
                </c:pt>
                <c:pt idx="19">
                  <c:v>4562</c:v>
                </c:pt>
                <c:pt idx="20">
                  <c:v>0</c:v>
                </c:pt>
                <c:pt idx="21">
                  <c:v>3955220</c:v>
                </c:pt>
                <c:pt idx="22">
                  <c:v>573087</c:v>
                </c:pt>
                <c:pt idx="23">
                  <c:v>1028814</c:v>
                </c:pt>
                <c:pt idx="24">
                  <c:v>276213</c:v>
                </c:pt>
                <c:pt idx="25">
                  <c:v>53715555</c:v>
                </c:pt>
                <c:pt idx="26">
                  <c:v>2613146</c:v>
                </c:pt>
                <c:pt idx="27">
                  <c:v>245157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113</c:v>
                </c:pt>
                <c:pt idx="1">
                  <c:v>1359128</c:v>
                </c:pt>
                <c:pt idx="2">
                  <c:v>373247</c:v>
                </c:pt>
                <c:pt idx="3">
                  <c:v>0</c:v>
                </c:pt>
                <c:pt idx="4">
                  <c:v>56434334</c:v>
                </c:pt>
                <c:pt idx="5">
                  <c:v>1593314</c:v>
                </c:pt>
                <c:pt idx="6">
                  <c:v>362498</c:v>
                </c:pt>
                <c:pt idx="7">
                  <c:v>37620594</c:v>
                </c:pt>
                <c:pt idx="8">
                  <c:v>5399875</c:v>
                </c:pt>
                <c:pt idx="9">
                  <c:v>628494</c:v>
                </c:pt>
                <c:pt idx="10">
                  <c:v>1372496</c:v>
                </c:pt>
                <c:pt idx="11">
                  <c:v>67456</c:v>
                </c:pt>
                <c:pt idx="12">
                  <c:v>411630</c:v>
                </c:pt>
                <c:pt idx="13">
                  <c:v>630135</c:v>
                </c:pt>
                <c:pt idx="14">
                  <c:v>579715</c:v>
                </c:pt>
                <c:pt idx="15">
                  <c:v>12794405</c:v>
                </c:pt>
                <c:pt idx="16">
                  <c:v>2395915</c:v>
                </c:pt>
                <c:pt idx="17">
                  <c:v>542555</c:v>
                </c:pt>
                <c:pt idx="18">
                  <c:v>40698</c:v>
                </c:pt>
                <c:pt idx="19">
                  <c:v>88</c:v>
                </c:pt>
                <c:pt idx="20">
                  <c:v>0</c:v>
                </c:pt>
                <c:pt idx="21">
                  <c:v>3737740</c:v>
                </c:pt>
                <c:pt idx="22">
                  <c:v>352408</c:v>
                </c:pt>
                <c:pt idx="23">
                  <c:v>1009259</c:v>
                </c:pt>
                <c:pt idx="24">
                  <c:v>775612</c:v>
                </c:pt>
                <c:pt idx="25">
                  <c:v>56125555</c:v>
                </c:pt>
                <c:pt idx="26">
                  <c:v>2658409</c:v>
                </c:pt>
                <c:pt idx="27">
                  <c:v>286846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775220"/>
        <c:axId val="28413848"/>
      </c:barChart>
      <c:catAx>
        <c:axId val="187752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413848"/>
        <c:crosses val="autoZero"/>
        <c:auto val="1"/>
        <c:lblAlgn val="ctr"/>
        <c:lblOffset val="100"/>
        <c:noMultiLvlLbl val="0"/>
      </c:catAx>
      <c:valAx>
        <c:axId val="284138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7752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27229.947999999989</c:v>
                </c:pt>
                <c:pt idx="1">
                  <c:v>0</c:v>
                </c:pt>
                <c:pt idx="2">
                  <c:v>3561.2540000000008</c:v>
                </c:pt>
                <c:pt idx="3">
                  <c:v>7455.4159999999983</c:v>
                </c:pt>
                <c:pt idx="4">
                  <c:v>1023.208</c:v>
                </c:pt>
                <c:pt idx="5">
                  <c:v>12199.861000000001</c:v>
                </c:pt>
                <c:pt idx="6">
                  <c:v>1494.5250000000001</c:v>
                </c:pt>
                <c:pt idx="7">
                  <c:v>1544.877</c:v>
                </c:pt>
                <c:pt idx="8">
                  <c:v>0</c:v>
                </c:pt>
                <c:pt idx="9">
                  <c:v>250.74799999999999</c:v>
                </c:pt>
                <c:pt idx="10">
                  <c:v>2269.306</c:v>
                </c:pt>
                <c:pt idx="11">
                  <c:v>0</c:v>
                </c:pt>
                <c:pt idx="12">
                  <c:v>159.708</c:v>
                </c:pt>
                <c:pt idx="13">
                  <c:v>7475.6629999999996</c:v>
                </c:pt>
                <c:pt idx="14">
                  <c:v>161.995</c:v>
                </c:pt>
                <c:pt idx="15">
                  <c:v>720.89300000000014</c:v>
                </c:pt>
                <c:pt idx="16">
                  <c:v>518.94200000000012</c:v>
                </c:pt>
                <c:pt idx="17">
                  <c:v>2607.5410000000002</c:v>
                </c:pt>
                <c:pt idx="18">
                  <c:v>0</c:v>
                </c:pt>
                <c:pt idx="19">
                  <c:v>754.81100000000004</c:v>
                </c:pt>
                <c:pt idx="20">
                  <c:v>18670.900000000001</c:v>
                </c:pt>
                <c:pt idx="21">
                  <c:v>3011.6329999999989</c:v>
                </c:pt>
                <c:pt idx="22">
                  <c:v>4167.8639999999996</c:v>
                </c:pt>
                <c:pt idx="23">
                  <c:v>0</c:v>
                </c:pt>
                <c:pt idx="24">
                  <c:v>1797.423</c:v>
                </c:pt>
                <c:pt idx="25">
                  <c:v>1367.2980000000009</c:v>
                </c:pt>
                <c:pt idx="26">
                  <c:v>32101.531999999988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28130.599999999991</c:v>
                </c:pt>
                <c:pt idx="1">
                  <c:v>377.81</c:v>
                </c:pt>
                <c:pt idx="2">
                  <c:v>3064.1570000000002</c:v>
                </c:pt>
                <c:pt idx="3">
                  <c:v>14045.364</c:v>
                </c:pt>
                <c:pt idx="4">
                  <c:v>1060.81</c:v>
                </c:pt>
                <c:pt idx="5">
                  <c:v>13452.764999999999</c:v>
                </c:pt>
                <c:pt idx="6">
                  <c:v>1888.3520000000001</c:v>
                </c:pt>
                <c:pt idx="7">
                  <c:v>3201.2919999999999</c:v>
                </c:pt>
                <c:pt idx="8">
                  <c:v>0</c:v>
                </c:pt>
                <c:pt idx="9">
                  <c:v>379.15000000000009</c:v>
                </c:pt>
                <c:pt idx="10">
                  <c:v>2519.6759999999999</c:v>
                </c:pt>
                <c:pt idx="11">
                  <c:v>38.542000000000002</c:v>
                </c:pt>
                <c:pt idx="12">
                  <c:v>207.40600000000001</c:v>
                </c:pt>
                <c:pt idx="13">
                  <c:v>8401.3010000000013</c:v>
                </c:pt>
                <c:pt idx="14">
                  <c:v>172.30199999999999</c:v>
                </c:pt>
                <c:pt idx="15">
                  <c:v>1582.1980000000001</c:v>
                </c:pt>
                <c:pt idx="16">
                  <c:v>297.20099999999991</c:v>
                </c:pt>
                <c:pt idx="17">
                  <c:v>3118.0259999999998</c:v>
                </c:pt>
                <c:pt idx="18">
                  <c:v>0</c:v>
                </c:pt>
                <c:pt idx="19">
                  <c:v>875.83600000000024</c:v>
                </c:pt>
                <c:pt idx="20">
                  <c:v>19055.546999999999</c:v>
                </c:pt>
                <c:pt idx="21">
                  <c:v>2656.8339999999998</c:v>
                </c:pt>
                <c:pt idx="22">
                  <c:v>5631.4760000000006</c:v>
                </c:pt>
                <c:pt idx="23">
                  <c:v>0</c:v>
                </c:pt>
                <c:pt idx="24">
                  <c:v>2283.268</c:v>
                </c:pt>
                <c:pt idx="25">
                  <c:v>1052.884</c:v>
                </c:pt>
                <c:pt idx="26">
                  <c:v>34009.347000000009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945017"/>
        <c:axId val="19801223"/>
      </c:barChart>
      <c:catAx>
        <c:axId val="609450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801223"/>
        <c:crosses val="autoZero"/>
        <c:auto val="1"/>
        <c:lblAlgn val="ctr"/>
        <c:lblOffset val="100"/>
        <c:noMultiLvlLbl val="0"/>
      </c:catAx>
      <c:valAx>
        <c:axId val="1980122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9450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75447</c:v>
                </c:pt>
                <c:pt idx="1">
                  <c:v>28308</c:v>
                </c:pt>
                <c:pt idx="2">
                  <c:v>92961</c:v>
                </c:pt>
                <c:pt idx="3">
                  <c:v>48170</c:v>
                </c:pt>
                <c:pt idx="4">
                  <c:v>3742411</c:v>
                </c:pt>
                <c:pt idx="5">
                  <c:v>115508</c:v>
                </c:pt>
                <c:pt idx="6">
                  <c:v>145239</c:v>
                </c:pt>
                <c:pt idx="7">
                  <c:v>1563242</c:v>
                </c:pt>
                <c:pt idx="8">
                  <c:v>130266</c:v>
                </c:pt>
                <c:pt idx="9">
                  <c:v>262918</c:v>
                </c:pt>
                <c:pt idx="10">
                  <c:v>28758</c:v>
                </c:pt>
                <c:pt idx="11">
                  <c:v>640010</c:v>
                </c:pt>
                <c:pt idx="12">
                  <c:v>13359</c:v>
                </c:pt>
                <c:pt idx="13">
                  <c:v>11065</c:v>
                </c:pt>
                <c:pt idx="14">
                  <c:v>168888</c:v>
                </c:pt>
                <c:pt idx="15">
                  <c:v>2327488</c:v>
                </c:pt>
                <c:pt idx="16">
                  <c:v>93560</c:v>
                </c:pt>
                <c:pt idx="17">
                  <c:v>26808</c:v>
                </c:pt>
                <c:pt idx="18">
                  <c:v>3782</c:v>
                </c:pt>
                <c:pt idx="19">
                  <c:v>26272</c:v>
                </c:pt>
                <c:pt idx="20">
                  <c:v>26580</c:v>
                </c:pt>
                <c:pt idx="21">
                  <c:v>634223</c:v>
                </c:pt>
                <c:pt idx="22">
                  <c:v>49598</c:v>
                </c:pt>
                <c:pt idx="23">
                  <c:v>30179</c:v>
                </c:pt>
                <c:pt idx="24">
                  <c:v>111008</c:v>
                </c:pt>
                <c:pt idx="25">
                  <c:v>430572</c:v>
                </c:pt>
                <c:pt idx="26">
                  <c:v>60293</c:v>
                </c:pt>
                <c:pt idx="27">
                  <c:v>7409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73749</c:v>
                </c:pt>
                <c:pt idx="1">
                  <c:v>22444</c:v>
                </c:pt>
                <c:pt idx="2">
                  <c:v>79658</c:v>
                </c:pt>
                <c:pt idx="3">
                  <c:v>55777</c:v>
                </c:pt>
                <c:pt idx="4">
                  <c:v>3993356</c:v>
                </c:pt>
                <c:pt idx="5">
                  <c:v>150577</c:v>
                </c:pt>
                <c:pt idx="6">
                  <c:v>86073</c:v>
                </c:pt>
                <c:pt idx="7">
                  <c:v>1822588</c:v>
                </c:pt>
                <c:pt idx="8">
                  <c:v>122627</c:v>
                </c:pt>
                <c:pt idx="9">
                  <c:v>204332</c:v>
                </c:pt>
                <c:pt idx="10">
                  <c:v>32478</c:v>
                </c:pt>
                <c:pt idx="11">
                  <c:v>683016</c:v>
                </c:pt>
                <c:pt idx="12">
                  <c:v>14161</c:v>
                </c:pt>
                <c:pt idx="13">
                  <c:v>25563</c:v>
                </c:pt>
                <c:pt idx="14">
                  <c:v>179212</c:v>
                </c:pt>
                <c:pt idx="15">
                  <c:v>2539074</c:v>
                </c:pt>
                <c:pt idx="16">
                  <c:v>74831</c:v>
                </c:pt>
                <c:pt idx="17">
                  <c:v>37514</c:v>
                </c:pt>
                <c:pt idx="18">
                  <c:v>4973</c:v>
                </c:pt>
                <c:pt idx="19">
                  <c:v>17599</c:v>
                </c:pt>
                <c:pt idx="20">
                  <c:v>25645</c:v>
                </c:pt>
                <c:pt idx="21">
                  <c:v>613805</c:v>
                </c:pt>
                <c:pt idx="22">
                  <c:v>35174</c:v>
                </c:pt>
                <c:pt idx="23">
                  <c:v>32284</c:v>
                </c:pt>
                <c:pt idx="24">
                  <c:v>113598</c:v>
                </c:pt>
                <c:pt idx="25">
                  <c:v>401718</c:v>
                </c:pt>
                <c:pt idx="26">
                  <c:v>128913</c:v>
                </c:pt>
                <c:pt idx="27">
                  <c:v>7774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278950"/>
        <c:axId val="29839290"/>
      </c:barChart>
      <c:catAx>
        <c:axId val="1327895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839290"/>
        <c:crosses val="autoZero"/>
        <c:auto val="1"/>
        <c:lblAlgn val="ctr"/>
        <c:lblOffset val="100"/>
        <c:noMultiLvlLbl val="0"/>
      </c:catAx>
      <c:valAx>
        <c:axId val="2983929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27895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29586</c:v>
                </c:pt>
                <c:pt idx="1">
                  <c:v>1716</c:v>
                </c:pt>
                <c:pt idx="2">
                  <c:v>46828</c:v>
                </c:pt>
                <c:pt idx="3">
                  <c:v>12537</c:v>
                </c:pt>
                <c:pt idx="4">
                  <c:v>3565505</c:v>
                </c:pt>
                <c:pt idx="5">
                  <c:v>22749</c:v>
                </c:pt>
                <c:pt idx="6">
                  <c:v>1014</c:v>
                </c:pt>
                <c:pt idx="7">
                  <c:v>1269933</c:v>
                </c:pt>
                <c:pt idx="8">
                  <c:v>68487</c:v>
                </c:pt>
                <c:pt idx="9">
                  <c:v>42490</c:v>
                </c:pt>
                <c:pt idx="10">
                  <c:v>0</c:v>
                </c:pt>
                <c:pt idx="11">
                  <c:v>620017</c:v>
                </c:pt>
                <c:pt idx="12">
                  <c:v>8232</c:v>
                </c:pt>
                <c:pt idx="13">
                  <c:v>11065</c:v>
                </c:pt>
                <c:pt idx="14">
                  <c:v>136491</c:v>
                </c:pt>
                <c:pt idx="15">
                  <c:v>2065102</c:v>
                </c:pt>
                <c:pt idx="16">
                  <c:v>32163</c:v>
                </c:pt>
                <c:pt idx="17">
                  <c:v>14001</c:v>
                </c:pt>
                <c:pt idx="18">
                  <c:v>0</c:v>
                </c:pt>
                <c:pt idx="19">
                  <c:v>17469</c:v>
                </c:pt>
                <c:pt idx="20">
                  <c:v>10527</c:v>
                </c:pt>
                <c:pt idx="21">
                  <c:v>582847</c:v>
                </c:pt>
                <c:pt idx="22">
                  <c:v>29876</c:v>
                </c:pt>
                <c:pt idx="23">
                  <c:v>13705</c:v>
                </c:pt>
                <c:pt idx="24">
                  <c:v>35089</c:v>
                </c:pt>
                <c:pt idx="25">
                  <c:v>360096</c:v>
                </c:pt>
                <c:pt idx="26">
                  <c:v>8763</c:v>
                </c:pt>
                <c:pt idx="27">
                  <c:v>2878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31511</c:v>
                </c:pt>
                <c:pt idx="1">
                  <c:v>2280</c:v>
                </c:pt>
                <c:pt idx="2">
                  <c:v>40962</c:v>
                </c:pt>
                <c:pt idx="3">
                  <c:v>16841</c:v>
                </c:pt>
                <c:pt idx="4">
                  <c:v>3806160</c:v>
                </c:pt>
                <c:pt idx="5">
                  <c:v>30051</c:v>
                </c:pt>
                <c:pt idx="6">
                  <c:v>1873</c:v>
                </c:pt>
                <c:pt idx="7">
                  <c:v>1559319</c:v>
                </c:pt>
                <c:pt idx="8">
                  <c:v>64997</c:v>
                </c:pt>
                <c:pt idx="9">
                  <c:v>45322</c:v>
                </c:pt>
                <c:pt idx="10">
                  <c:v>0</c:v>
                </c:pt>
                <c:pt idx="11">
                  <c:v>666983</c:v>
                </c:pt>
                <c:pt idx="12">
                  <c:v>9010</c:v>
                </c:pt>
                <c:pt idx="13">
                  <c:v>25563</c:v>
                </c:pt>
                <c:pt idx="14">
                  <c:v>156675</c:v>
                </c:pt>
                <c:pt idx="15">
                  <c:v>2307457</c:v>
                </c:pt>
                <c:pt idx="16">
                  <c:v>27676</c:v>
                </c:pt>
                <c:pt idx="17">
                  <c:v>20711</c:v>
                </c:pt>
                <c:pt idx="18">
                  <c:v>0</c:v>
                </c:pt>
                <c:pt idx="19">
                  <c:v>11194</c:v>
                </c:pt>
                <c:pt idx="20">
                  <c:v>10886</c:v>
                </c:pt>
                <c:pt idx="21">
                  <c:v>486711</c:v>
                </c:pt>
                <c:pt idx="22">
                  <c:v>15438</c:v>
                </c:pt>
                <c:pt idx="23">
                  <c:v>14173</c:v>
                </c:pt>
                <c:pt idx="24">
                  <c:v>54961</c:v>
                </c:pt>
                <c:pt idx="25">
                  <c:v>331850</c:v>
                </c:pt>
                <c:pt idx="26">
                  <c:v>67939</c:v>
                </c:pt>
                <c:pt idx="27">
                  <c:v>2049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043190"/>
        <c:axId val="9294469"/>
      </c:barChart>
      <c:catAx>
        <c:axId val="580431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294469"/>
        <c:crosses val="autoZero"/>
        <c:auto val="1"/>
        <c:lblAlgn val="ctr"/>
        <c:lblOffset val="100"/>
        <c:noMultiLvlLbl val="0"/>
      </c:catAx>
      <c:valAx>
        <c:axId val="929446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04319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3844351</c:v>
                </c:pt>
                <c:pt idx="5">
                  <c:v>0</c:v>
                </c:pt>
                <c:pt idx="6">
                  <c:v>4654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872</c:v>
                </c:pt>
                <c:pt idx="13">
                  <c:v>0</c:v>
                </c:pt>
                <c:pt idx="14">
                  <c:v>130353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2998</c:v>
                </c:pt>
                <c:pt idx="20">
                  <c:v>0</c:v>
                </c:pt>
                <c:pt idx="21">
                  <c:v>1689</c:v>
                </c:pt>
                <c:pt idx="22">
                  <c:v>0</c:v>
                </c:pt>
                <c:pt idx="23">
                  <c:v>0</c:v>
                </c:pt>
                <c:pt idx="24">
                  <c:v>93924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3537286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1020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29</c:v>
                </c:pt>
                <c:pt idx="13">
                  <c:v>0</c:v>
                </c:pt>
                <c:pt idx="14">
                  <c:v>86740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1559</c:v>
                </c:pt>
                <c:pt idx="22">
                  <c:v>0</c:v>
                </c:pt>
                <c:pt idx="23">
                  <c:v>0</c:v>
                </c:pt>
                <c:pt idx="24">
                  <c:v>192704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407666"/>
        <c:axId val="3888749"/>
      </c:barChart>
      <c:catAx>
        <c:axId val="74076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88749"/>
        <c:crosses val="autoZero"/>
        <c:auto val="1"/>
        <c:lblAlgn val="ctr"/>
        <c:lblOffset val="100"/>
        <c:noMultiLvlLbl val="0"/>
      </c:catAx>
      <c:valAx>
        <c:axId val="388874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40766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1714875</c:v>
                </c:pt>
                <c:pt idx="1">
                  <c:v>15820</c:v>
                </c:pt>
                <c:pt idx="2">
                  <c:v>1291</c:v>
                </c:pt>
                <c:pt idx="3">
                  <c:v>33000</c:v>
                </c:pt>
                <c:pt idx="4">
                  <c:v>63463964</c:v>
                </c:pt>
                <c:pt idx="5">
                  <c:v>1467209</c:v>
                </c:pt>
                <c:pt idx="6">
                  <c:v>16545</c:v>
                </c:pt>
                <c:pt idx="7">
                  <c:v>20546735</c:v>
                </c:pt>
                <c:pt idx="8">
                  <c:v>69969</c:v>
                </c:pt>
                <c:pt idx="9">
                  <c:v>839238</c:v>
                </c:pt>
                <c:pt idx="10">
                  <c:v>15219</c:v>
                </c:pt>
                <c:pt idx="11">
                  <c:v>0</c:v>
                </c:pt>
                <c:pt idx="12">
                  <c:v>738703</c:v>
                </c:pt>
                <c:pt idx="13">
                  <c:v>5743346</c:v>
                </c:pt>
                <c:pt idx="14">
                  <c:v>2296636</c:v>
                </c:pt>
                <c:pt idx="15">
                  <c:v>12022984</c:v>
                </c:pt>
                <c:pt idx="16">
                  <c:v>57216</c:v>
                </c:pt>
                <c:pt idx="17">
                  <c:v>2753</c:v>
                </c:pt>
                <c:pt idx="18">
                  <c:v>2990</c:v>
                </c:pt>
                <c:pt idx="19">
                  <c:v>54055</c:v>
                </c:pt>
                <c:pt idx="20">
                  <c:v>18366</c:v>
                </c:pt>
                <c:pt idx="21">
                  <c:v>781491</c:v>
                </c:pt>
                <c:pt idx="22">
                  <c:v>92770</c:v>
                </c:pt>
                <c:pt idx="23">
                  <c:v>102</c:v>
                </c:pt>
                <c:pt idx="24">
                  <c:v>1244204</c:v>
                </c:pt>
                <c:pt idx="25">
                  <c:v>30402020</c:v>
                </c:pt>
                <c:pt idx="26">
                  <c:v>312930</c:v>
                </c:pt>
                <c:pt idx="27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1929275</c:v>
                </c:pt>
                <c:pt idx="1">
                  <c:v>18631</c:v>
                </c:pt>
                <c:pt idx="2">
                  <c:v>11322</c:v>
                </c:pt>
                <c:pt idx="3">
                  <c:v>6050</c:v>
                </c:pt>
                <c:pt idx="4">
                  <c:v>62968993</c:v>
                </c:pt>
                <c:pt idx="5">
                  <c:v>1889756</c:v>
                </c:pt>
                <c:pt idx="6">
                  <c:v>19993</c:v>
                </c:pt>
                <c:pt idx="7">
                  <c:v>25518867</c:v>
                </c:pt>
                <c:pt idx="8">
                  <c:v>99694</c:v>
                </c:pt>
                <c:pt idx="9">
                  <c:v>121778</c:v>
                </c:pt>
                <c:pt idx="10">
                  <c:v>35388</c:v>
                </c:pt>
                <c:pt idx="11">
                  <c:v>0</c:v>
                </c:pt>
                <c:pt idx="12">
                  <c:v>686153</c:v>
                </c:pt>
                <c:pt idx="13">
                  <c:v>3180479</c:v>
                </c:pt>
                <c:pt idx="14">
                  <c:v>2279561</c:v>
                </c:pt>
                <c:pt idx="15">
                  <c:v>12125127</c:v>
                </c:pt>
                <c:pt idx="16">
                  <c:v>2121127</c:v>
                </c:pt>
                <c:pt idx="17">
                  <c:v>1149</c:v>
                </c:pt>
                <c:pt idx="18">
                  <c:v>0</c:v>
                </c:pt>
                <c:pt idx="19">
                  <c:v>66488</c:v>
                </c:pt>
                <c:pt idx="20">
                  <c:v>8379</c:v>
                </c:pt>
                <c:pt idx="21">
                  <c:v>645491</c:v>
                </c:pt>
                <c:pt idx="22">
                  <c:v>83573</c:v>
                </c:pt>
                <c:pt idx="23">
                  <c:v>0</c:v>
                </c:pt>
                <c:pt idx="24">
                  <c:v>3077439</c:v>
                </c:pt>
                <c:pt idx="25">
                  <c:v>30338909</c:v>
                </c:pt>
                <c:pt idx="26">
                  <c:v>258235</c:v>
                </c:pt>
                <c:pt idx="27">
                  <c:v>24553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842706"/>
        <c:axId val="47679387"/>
      </c:barChart>
      <c:catAx>
        <c:axId val="668427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679387"/>
        <c:crosses val="autoZero"/>
        <c:auto val="1"/>
        <c:lblAlgn val="ctr"/>
        <c:lblOffset val="100"/>
        <c:noMultiLvlLbl val="0"/>
      </c:catAx>
      <c:valAx>
        <c:axId val="4767938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8427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15820</c:v>
                </c:pt>
                <c:pt idx="2">
                  <c:v>43</c:v>
                </c:pt>
                <c:pt idx="3">
                  <c:v>0</c:v>
                </c:pt>
                <c:pt idx="4">
                  <c:v>50468638</c:v>
                </c:pt>
                <c:pt idx="5">
                  <c:v>206346</c:v>
                </c:pt>
                <c:pt idx="6">
                  <c:v>30</c:v>
                </c:pt>
                <c:pt idx="7">
                  <c:v>15848044</c:v>
                </c:pt>
                <c:pt idx="8">
                  <c:v>66477</c:v>
                </c:pt>
                <c:pt idx="9">
                  <c:v>2347</c:v>
                </c:pt>
                <c:pt idx="10">
                  <c:v>15161</c:v>
                </c:pt>
                <c:pt idx="11">
                  <c:v>0</c:v>
                </c:pt>
                <c:pt idx="12">
                  <c:v>1195</c:v>
                </c:pt>
                <c:pt idx="13">
                  <c:v>5427</c:v>
                </c:pt>
                <c:pt idx="14">
                  <c:v>67411</c:v>
                </c:pt>
                <c:pt idx="15">
                  <c:v>9101209</c:v>
                </c:pt>
                <c:pt idx="16">
                  <c:v>24727</c:v>
                </c:pt>
                <c:pt idx="17">
                  <c:v>2700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701785</c:v>
                </c:pt>
                <c:pt idx="22">
                  <c:v>32479</c:v>
                </c:pt>
                <c:pt idx="23">
                  <c:v>0</c:v>
                </c:pt>
                <c:pt idx="24">
                  <c:v>5370</c:v>
                </c:pt>
                <c:pt idx="25">
                  <c:v>29754313</c:v>
                </c:pt>
                <c:pt idx="26">
                  <c:v>193936</c:v>
                </c:pt>
                <c:pt idx="27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18631</c:v>
                </c:pt>
                <c:pt idx="2">
                  <c:v>791</c:v>
                </c:pt>
                <c:pt idx="3">
                  <c:v>0</c:v>
                </c:pt>
                <c:pt idx="4">
                  <c:v>50025413</c:v>
                </c:pt>
                <c:pt idx="5">
                  <c:v>348356</c:v>
                </c:pt>
                <c:pt idx="6">
                  <c:v>15</c:v>
                </c:pt>
                <c:pt idx="7">
                  <c:v>18858245</c:v>
                </c:pt>
                <c:pt idx="8">
                  <c:v>53137</c:v>
                </c:pt>
                <c:pt idx="9">
                  <c:v>782</c:v>
                </c:pt>
                <c:pt idx="10">
                  <c:v>34575</c:v>
                </c:pt>
                <c:pt idx="11">
                  <c:v>0</c:v>
                </c:pt>
                <c:pt idx="12">
                  <c:v>49372</c:v>
                </c:pt>
                <c:pt idx="13">
                  <c:v>11719</c:v>
                </c:pt>
                <c:pt idx="14">
                  <c:v>450</c:v>
                </c:pt>
                <c:pt idx="15">
                  <c:v>8463222</c:v>
                </c:pt>
                <c:pt idx="16">
                  <c:v>2099390</c:v>
                </c:pt>
                <c:pt idx="17">
                  <c:v>1134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598151</c:v>
                </c:pt>
                <c:pt idx="22">
                  <c:v>122</c:v>
                </c:pt>
                <c:pt idx="23">
                  <c:v>0</c:v>
                </c:pt>
                <c:pt idx="24">
                  <c:v>298147</c:v>
                </c:pt>
                <c:pt idx="25">
                  <c:v>29810692</c:v>
                </c:pt>
                <c:pt idx="26">
                  <c:v>173798</c:v>
                </c:pt>
                <c:pt idx="27">
                  <c:v>1790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261226"/>
        <c:axId val="32130229"/>
      </c:barChart>
      <c:catAx>
        <c:axId val="252612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130229"/>
        <c:crosses val="autoZero"/>
        <c:auto val="1"/>
        <c:lblAlgn val="ctr"/>
        <c:lblOffset val="100"/>
        <c:noMultiLvlLbl val="0"/>
      </c:catAx>
      <c:valAx>
        <c:axId val="3213022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2612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21678</c:v>
                </c:pt>
                <c:pt idx="2">
                  <c:v>779161</c:v>
                </c:pt>
                <c:pt idx="3">
                  <c:v>0</c:v>
                </c:pt>
                <c:pt idx="4">
                  <c:v>13511648</c:v>
                </c:pt>
                <c:pt idx="5">
                  <c:v>820535</c:v>
                </c:pt>
                <c:pt idx="6">
                  <c:v>13967009</c:v>
                </c:pt>
                <c:pt idx="7">
                  <c:v>11568380</c:v>
                </c:pt>
                <c:pt idx="8">
                  <c:v>951482</c:v>
                </c:pt>
                <c:pt idx="9">
                  <c:v>0</c:v>
                </c:pt>
                <c:pt idx="10">
                  <c:v>130562</c:v>
                </c:pt>
                <c:pt idx="11">
                  <c:v>530489</c:v>
                </c:pt>
                <c:pt idx="12">
                  <c:v>18640</c:v>
                </c:pt>
                <c:pt idx="13">
                  <c:v>1856</c:v>
                </c:pt>
                <c:pt idx="14">
                  <c:v>652899</c:v>
                </c:pt>
                <c:pt idx="15">
                  <c:v>4844033</c:v>
                </c:pt>
                <c:pt idx="16">
                  <c:v>674689</c:v>
                </c:pt>
                <c:pt idx="17">
                  <c:v>6660</c:v>
                </c:pt>
                <c:pt idx="18">
                  <c:v>452098</c:v>
                </c:pt>
                <c:pt idx="19">
                  <c:v>476419</c:v>
                </c:pt>
                <c:pt idx="20">
                  <c:v>655093</c:v>
                </c:pt>
                <c:pt idx="21">
                  <c:v>4338477</c:v>
                </c:pt>
                <c:pt idx="22">
                  <c:v>2364414</c:v>
                </c:pt>
                <c:pt idx="23">
                  <c:v>175137</c:v>
                </c:pt>
                <c:pt idx="24">
                  <c:v>333995</c:v>
                </c:pt>
                <c:pt idx="25">
                  <c:v>13289289</c:v>
                </c:pt>
                <c:pt idx="26">
                  <c:v>1297440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55831</c:v>
                </c:pt>
                <c:pt idx="2">
                  <c:v>830825</c:v>
                </c:pt>
                <c:pt idx="3">
                  <c:v>214</c:v>
                </c:pt>
                <c:pt idx="4">
                  <c:v>14503657</c:v>
                </c:pt>
                <c:pt idx="5">
                  <c:v>774004</c:v>
                </c:pt>
                <c:pt idx="6">
                  <c:v>13390747</c:v>
                </c:pt>
                <c:pt idx="7">
                  <c:v>11631705</c:v>
                </c:pt>
                <c:pt idx="8">
                  <c:v>1054789</c:v>
                </c:pt>
                <c:pt idx="9">
                  <c:v>0</c:v>
                </c:pt>
                <c:pt idx="10">
                  <c:v>325905</c:v>
                </c:pt>
                <c:pt idx="11">
                  <c:v>565149</c:v>
                </c:pt>
                <c:pt idx="12">
                  <c:v>23859</c:v>
                </c:pt>
                <c:pt idx="13">
                  <c:v>0</c:v>
                </c:pt>
                <c:pt idx="14">
                  <c:v>591240</c:v>
                </c:pt>
                <c:pt idx="15">
                  <c:v>4730286</c:v>
                </c:pt>
                <c:pt idx="16">
                  <c:v>467028</c:v>
                </c:pt>
                <c:pt idx="17">
                  <c:v>0</c:v>
                </c:pt>
                <c:pt idx="18">
                  <c:v>479655</c:v>
                </c:pt>
                <c:pt idx="19">
                  <c:v>44833</c:v>
                </c:pt>
                <c:pt idx="20">
                  <c:v>589109</c:v>
                </c:pt>
                <c:pt idx="21">
                  <c:v>3982258</c:v>
                </c:pt>
                <c:pt idx="22">
                  <c:v>2309857</c:v>
                </c:pt>
                <c:pt idx="23">
                  <c:v>136426</c:v>
                </c:pt>
                <c:pt idx="24">
                  <c:v>531776</c:v>
                </c:pt>
                <c:pt idx="25">
                  <c:v>12946088</c:v>
                </c:pt>
                <c:pt idx="26">
                  <c:v>985039</c:v>
                </c:pt>
                <c:pt idx="27">
                  <c:v>7061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805364"/>
        <c:axId val="27280026"/>
      </c:barChart>
      <c:catAx>
        <c:axId val="638053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280026"/>
        <c:crosses val="autoZero"/>
        <c:auto val="1"/>
        <c:lblAlgn val="ctr"/>
        <c:lblOffset val="100"/>
        <c:noMultiLvlLbl val="0"/>
      </c:catAx>
      <c:valAx>
        <c:axId val="2728002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8053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817</c:v>
                </c:pt>
                <c:pt idx="2">
                  <c:v>40228</c:v>
                </c:pt>
                <c:pt idx="3">
                  <c:v>0</c:v>
                </c:pt>
                <c:pt idx="4">
                  <c:v>459629</c:v>
                </c:pt>
                <c:pt idx="5">
                  <c:v>25775</c:v>
                </c:pt>
                <c:pt idx="6">
                  <c:v>659600</c:v>
                </c:pt>
                <c:pt idx="7">
                  <c:v>413301</c:v>
                </c:pt>
                <c:pt idx="8">
                  <c:v>37464</c:v>
                </c:pt>
                <c:pt idx="9">
                  <c:v>0</c:v>
                </c:pt>
                <c:pt idx="10">
                  <c:v>43</c:v>
                </c:pt>
                <c:pt idx="11">
                  <c:v>31801</c:v>
                </c:pt>
                <c:pt idx="12">
                  <c:v>40</c:v>
                </c:pt>
                <c:pt idx="13">
                  <c:v>0</c:v>
                </c:pt>
                <c:pt idx="14">
                  <c:v>34078</c:v>
                </c:pt>
                <c:pt idx="15">
                  <c:v>335913</c:v>
                </c:pt>
                <c:pt idx="16">
                  <c:v>37298</c:v>
                </c:pt>
                <c:pt idx="17">
                  <c:v>365</c:v>
                </c:pt>
                <c:pt idx="18">
                  <c:v>29789</c:v>
                </c:pt>
                <c:pt idx="19">
                  <c:v>18678</c:v>
                </c:pt>
                <c:pt idx="20">
                  <c:v>3222</c:v>
                </c:pt>
                <c:pt idx="21">
                  <c:v>310267</c:v>
                </c:pt>
                <c:pt idx="22">
                  <c:v>57313</c:v>
                </c:pt>
                <c:pt idx="23">
                  <c:v>8837</c:v>
                </c:pt>
                <c:pt idx="24">
                  <c:v>152</c:v>
                </c:pt>
                <c:pt idx="25">
                  <c:v>479963</c:v>
                </c:pt>
                <c:pt idx="26">
                  <c:v>11496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2284</c:v>
                </c:pt>
                <c:pt idx="2">
                  <c:v>42332</c:v>
                </c:pt>
                <c:pt idx="3">
                  <c:v>0</c:v>
                </c:pt>
                <c:pt idx="4">
                  <c:v>464581</c:v>
                </c:pt>
                <c:pt idx="5">
                  <c:v>24796</c:v>
                </c:pt>
                <c:pt idx="6">
                  <c:v>638746</c:v>
                </c:pt>
                <c:pt idx="7">
                  <c:v>417107</c:v>
                </c:pt>
                <c:pt idx="8">
                  <c:v>39838</c:v>
                </c:pt>
                <c:pt idx="9">
                  <c:v>0</c:v>
                </c:pt>
                <c:pt idx="10">
                  <c:v>86</c:v>
                </c:pt>
                <c:pt idx="11">
                  <c:v>31066</c:v>
                </c:pt>
                <c:pt idx="12">
                  <c:v>125</c:v>
                </c:pt>
                <c:pt idx="13">
                  <c:v>0</c:v>
                </c:pt>
                <c:pt idx="14">
                  <c:v>30120</c:v>
                </c:pt>
                <c:pt idx="15">
                  <c:v>342924</c:v>
                </c:pt>
                <c:pt idx="16">
                  <c:v>26905</c:v>
                </c:pt>
                <c:pt idx="17">
                  <c:v>0</c:v>
                </c:pt>
                <c:pt idx="18">
                  <c:v>31321</c:v>
                </c:pt>
                <c:pt idx="19">
                  <c:v>2075</c:v>
                </c:pt>
                <c:pt idx="20">
                  <c:v>3502</c:v>
                </c:pt>
                <c:pt idx="21">
                  <c:v>297817</c:v>
                </c:pt>
                <c:pt idx="22">
                  <c:v>58053</c:v>
                </c:pt>
                <c:pt idx="23">
                  <c:v>7238</c:v>
                </c:pt>
                <c:pt idx="24">
                  <c:v>12483</c:v>
                </c:pt>
                <c:pt idx="25">
                  <c:v>473965</c:v>
                </c:pt>
                <c:pt idx="26">
                  <c:v>9826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284895"/>
        <c:axId val="17463044"/>
      </c:barChart>
      <c:catAx>
        <c:axId val="452848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463044"/>
        <c:crosses val="autoZero"/>
        <c:auto val="1"/>
        <c:lblAlgn val="ctr"/>
        <c:lblOffset val="100"/>
        <c:noMultiLvlLbl val="0"/>
      </c:catAx>
      <c:valAx>
        <c:axId val="1746304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2848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14</c:v>
                </c:pt>
                <c:pt idx="1">
                  <c:v>171615</c:v>
                </c:pt>
                <c:pt idx="2">
                  <c:v>16773.75</c:v>
                </c:pt>
                <c:pt idx="3">
                  <c:v>0</c:v>
                </c:pt>
                <c:pt idx="4">
                  <c:v>4733385</c:v>
                </c:pt>
                <c:pt idx="5">
                  <c:v>199868</c:v>
                </c:pt>
                <c:pt idx="6">
                  <c:v>91310</c:v>
                </c:pt>
                <c:pt idx="7">
                  <c:v>3280048.25</c:v>
                </c:pt>
                <c:pt idx="8">
                  <c:v>492335.5</c:v>
                </c:pt>
                <c:pt idx="9">
                  <c:v>50146.5</c:v>
                </c:pt>
                <c:pt idx="10">
                  <c:v>71782.25</c:v>
                </c:pt>
                <c:pt idx="11">
                  <c:v>5356.25</c:v>
                </c:pt>
                <c:pt idx="12">
                  <c:v>25395</c:v>
                </c:pt>
                <c:pt idx="13">
                  <c:v>64483</c:v>
                </c:pt>
                <c:pt idx="14">
                  <c:v>87883.25</c:v>
                </c:pt>
                <c:pt idx="15">
                  <c:v>1205296</c:v>
                </c:pt>
                <c:pt idx="16">
                  <c:v>40592</c:v>
                </c:pt>
                <c:pt idx="17">
                  <c:v>44732.5</c:v>
                </c:pt>
                <c:pt idx="18">
                  <c:v>6425</c:v>
                </c:pt>
                <c:pt idx="19">
                  <c:v>737.5</c:v>
                </c:pt>
                <c:pt idx="20">
                  <c:v>0</c:v>
                </c:pt>
                <c:pt idx="21">
                  <c:v>496666</c:v>
                </c:pt>
                <c:pt idx="22">
                  <c:v>57370.75</c:v>
                </c:pt>
                <c:pt idx="23">
                  <c:v>143358</c:v>
                </c:pt>
                <c:pt idx="24">
                  <c:v>34131.75</c:v>
                </c:pt>
                <c:pt idx="25">
                  <c:v>4803995</c:v>
                </c:pt>
                <c:pt idx="26">
                  <c:v>226486</c:v>
                </c:pt>
                <c:pt idx="27">
                  <c:v>29094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10</c:v>
                </c:pt>
                <c:pt idx="1">
                  <c:v>210344</c:v>
                </c:pt>
                <c:pt idx="2">
                  <c:v>22068</c:v>
                </c:pt>
                <c:pt idx="3">
                  <c:v>0</c:v>
                </c:pt>
                <c:pt idx="4">
                  <c:v>4767282</c:v>
                </c:pt>
                <c:pt idx="5">
                  <c:v>217497.25</c:v>
                </c:pt>
                <c:pt idx="6">
                  <c:v>97232</c:v>
                </c:pt>
                <c:pt idx="7">
                  <c:v>3525010</c:v>
                </c:pt>
                <c:pt idx="8">
                  <c:v>496623.75</c:v>
                </c:pt>
                <c:pt idx="9">
                  <c:v>52523.25</c:v>
                </c:pt>
                <c:pt idx="10">
                  <c:v>103253.75</c:v>
                </c:pt>
                <c:pt idx="11">
                  <c:v>5365</c:v>
                </c:pt>
                <c:pt idx="12">
                  <c:v>37100.5</c:v>
                </c:pt>
                <c:pt idx="13">
                  <c:v>46672</c:v>
                </c:pt>
                <c:pt idx="14">
                  <c:v>81343.75</c:v>
                </c:pt>
                <c:pt idx="15">
                  <c:v>1164111</c:v>
                </c:pt>
                <c:pt idx="16">
                  <c:v>227872.5</c:v>
                </c:pt>
                <c:pt idx="17">
                  <c:v>45988</c:v>
                </c:pt>
                <c:pt idx="18">
                  <c:v>5812.25</c:v>
                </c:pt>
                <c:pt idx="19">
                  <c:v>12</c:v>
                </c:pt>
                <c:pt idx="20">
                  <c:v>0</c:v>
                </c:pt>
                <c:pt idx="21">
                  <c:v>479698</c:v>
                </c:pt>
                <c:pt idx="22">
                  <c:v>29557.25</c:v>
                </c:pt>
                <c:pt idx="23">
                  <c:v>141230.75</c:v>
                </c:pt>
                <c:pt idx="24">
                  <c:v>83332.75</c:v>
                </c:pt>
                <c:pt idx="25">
                  <c:v>5052272</c:v>
                </c:pt>
                <c:pt idx="26">
                  <c:v>226121</c:v>
                </c:pt>
                <c:pt idx="27">
                  <c:v>33135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20382"/>
        <c:axId val="19672656"/>
      </c:barChart>
      <c:catAx>
        <c:axId val="1222038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672656"/>
        <c:crosses val="autoZero"/>
        <c:auto val="1"/>
        <c:lblAlgn val="ctr"/>
        <c:lblOffset val="100"/>
        <c:noMultiLvlLbl val="0"/>
      </c:catAx>
      <c:valAx>
        <c:axId val="1967265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22038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1678</c:v>
                </c:pt>
                <c:pt idx="2">
                  <c:v>17</c:v>
                </c:pt>
                <c:pt idx="3">
                  <c:v>0</c:v>
                </c:pt>
                <c:pt idx="4">
                  <c:v>3956449</c:v>
                </c:pt>
                <c:pt idx="5">
                  <c:v>17930.5</c:v>
                </c:pt>
                <c:pt idx="6">
                  <c:v>6</c:v>
                </c:pt>
                <c:pt idx="7">
                  <c:v>1318370</c:v>
                </c:pt>
                <c:pt idx="8">
                  <c:v>4959.75</c:v>
                </c:pt>
                <c:pt idx="9">
                  <c:v>1133</c:v>
                </c:pt>
                <c:pt idx="10">
                  <c:v>1692</c:v>
                </c:pt>
                <c:pt idx="11">
                  <c:v>0</c:v>
                </c:pt>
                <c:pt idx="12">
                  <c:v>128.75</c:v>
                </c:pt>
                <c:pt idx="13">
                  <c:v>566</c:v>
                </c:pt>
                <c:pt idx="14">
                  <c:v>4760.25</c:v>
                </c:pt>
                <c:pt idx="15">
                  <c:v>631041</c:v>
                </c:pt>
                <c:pt idx="16">
                  <c:v>11744</c:v>
                </c:pt>
                <c:pt idx="17">
                  <c:v>1022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73525</c:v>
                </c:pt>
                <c:pt idx="22">
                  <c:v>2897.5</c:v>
                </c:pt>
                <c:pt idx="23">
                  <c:v>0</c:v>
                </c:pt>
                <c:pt idx="24">
                  <c:v>2443.5</c:v>
                </c:pt>
                <c:pt idx="25">
                  <c:v>2351232</c:v>
                </c:pt>
                <c:pt idx="26">
                  <c:v>15215</c:v>
                </c:pt>
                <c:pt idx="27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1530.5</c:v>
                </c:pt>
                <c:pt idx="2">
                  <c:v>333</c:v>
                </c:pt>
                <c:pt idx="3">
                  <c:v>0</c:v>
                </c:pt>
                <c:pt idx="4">
                  <c:v>3950284</c:v>
                </c:pt>
                <c:pt idx="5">
                  <c:v>31800.25</c:v>
                </c:pt>
                <c:pt idx="6">
                  <c:v>8</c:v>
                </c:pt>
                <c:pt idx="7">
                  <c:v>1552277.92</c:v>
                </c:pt>
                <c:pt idx="8">
                  <c:v>3834.75</c:v>
                </c:pt>
                <c:pt idx="9">
                  <c:v>390</c:v>
                </c:pt>
                <c:pt idx="10">
                  <c:v>3019</c:v>
                </c:pt>
                <c:pt idx="11">
                  <c:v>0</c:v>
                </c:pt>
                <c:pt idx="12">
                  <c:v>3996</c:v>
                </c:pt>
                <c:pt idx="13">
                  <c:v>1799</c:v>
                </c:pt>
                <c:pt idx="14">
                  <c:v>64.5</c:v>
                </c:pt>
                <c:pt idx="15">
                  <c:v>576912</c:v>
                </c:pt>
                <c:pt idx="16">
                  <c:v>201769.25</c:v>
                </c:pt>
                <c:pt idx="17">
                  <c:v>339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66019</c:v>
                </c:pt>
                <c:pt idx="22">
                  <c:v>4.5</c:v>
                </c:pt>
                <c:pt idx="23">
                  <c:v>0</c:v>
                </c:pt>
                <c:pt idx="24">
                  <c:v>27260</c:v>
                </c:pt>
                <c:pt idx="25">
                  <c:v>2391978</c:v>
                </c:pt>
                <c:pt idx="26">
                  <c:v>13463</c:v>
                </c:pt>
                <c:pt idx="27">
                  <c:v>235.75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817765"/>
        <c:axId val="11539839"/>
      </c:barChart>
      <c:catAx>
        <c:axId val="268177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539839"/>
        <c:crosses val="autoZero"/>
        <c:auto val="1"/>
        <c:lblAlgn val="ctr"/>
        <c:lblOffset val="100"/>
        <c:noMultiLvlLbl val="0"/>
      </c:catAx>
      <c:valAx>
        <c:axId val="1153983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8177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147021</c:v>
                </c:pt>
                <c:pt idx="2">
                  <c:v>7450</c:v>
                </c:pt>
                <c:pt idx="3">
                  <c:v>0</c:v>
                </c:pt>
                <c:pt idx="4">
                  <c:v>130</c:v>
                </c:pt>
                <c:pt idx="5">
                  <c:v>152145</c:v>
                </c:pt>
                <c:pt idx="6">
                  <c:v>91294</c:v>
                </c:pt>
                <c:pt idx="7">
                  <c:v>231168.75</c:v>
                </c:pt>
                <c:pt idx="8">
                  <c:v>33564.75</c:v>
                </c:pt>
                <c:pt idx="9">
                  <c:v>12193.5</c:v>
                </c:pt>
                <c:pt idx="10">
                  <c:v>5806.25</c:v>
                </c:pt>
                <c:pt idx="11">
                  <c:v>5169</c:v>
                </c:pt>
                <c:pt idx="12">
                  <c:v>6057.25</c:v>
                </c:pt>
                <c:pt idx="13">
                  <c:v>6635</c:v>
                </c:pt>
                <c:pt idx="14">
                  <c:v>70701</c:v>
                </c:pt>
                <c:pt idx="15">
                  <c:v>497999</c:v>
                </c:pt>
                <c:pt idx="16">
                  <c:v>9847</c:v>
                </c:pt>
                <c:pt idx="17">
                  <c:v>2602.75</c:v>
                </c:pt>
                <c:pt idx="18">
                  <c:v>6377</c:v>
                </c:pt>
                <c:pt idx="19">
                  <c:v>0</c:v>
                </c:pt>
                <c:pt idx="20">
                  <c:v>0</c:v>
                </c:pt>
                <c:pt idx="21">
                  <c:v>376972</c:v>
                </c:pt>
                <c:pt idx="22">
                  <c:v>17834</c:v>
                </c:pt>
                <c:pt idx="23">
                  <c:v>142275</c:v>
                </c:pt>
                <c:pt idx="24">
                  <c:v>7528.25</c:v>
                </c:pt>
                <c:pt idx="25">
                  <c:v>211867</c:v>
                </c:pt>
                <c:pt idx="26">
                  <c:v>16337</c:v>
                </c:pt>
                <c:pt idx="27">
                  <c:v>25729.25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181132.5</c:v>
                </c:pt>
                <c:pt idx="2">
                  <c:v>3068.5</c:v>
                </c:pt>
                <c:pt idx="3">
                  <c:v>0</c:v>
                </c:pt>
                <c:pt idx="4">
                  <c:v>225</c:v>
                </c:pt>
                <c:pt idx="5">
                  <c:v>156032.25</c:v>
                </c:pt>
                <c:pt idx="6">
                  <c:v>97200</c:v>
                </c:pt>
                <c:pt idx="7">
                  <c:v>198961.25</c:v>
                </c:pt>
                <c:pt idx="8">
                  <c:v>45423.75</c:v>
                </c:pt>
                <c:pt idx="9">
                  <c:v>14151</c:v>
                </c:pt>
                <c:pt idx="10">
                  <c:v>3876</c:v>
                </c:pt>
                <c:pt idx="11">
                  <c:v>5260</c:v>
                </c:pt>
                <c:pt idx="12">
                  <c:v>10973.5</c:v>
                </c:pt>
                <c:pt idx="13">
                  <c:v>7659</c:v>
                </c:pt>
                <c:pt idx="14">
                  <c:v>69986.25</c:v>
                </c:pt>
                <c:pt idx="15">
                  <c:v>517248</c:v>
                </c:pt>
                <c:pt idx="16">
                  <c:v>8183.25</c:v>
                </c:pt>
                <c:pt idx="17">
                  <c:v>4305.75</c:v>
                </c:pt>
                <c:pt idx="18">
                  <c:v>5758.25</c:v>
                </c:pt>
                <c:pt idx="19">
                  <c:v>0</c:v>
                </c:pt>
                <c:pt idx="20">
                  <c:v>0</c:v>
                </c:pt>
                <c:pt idx="21">
                  <c:v>372600</c:v>
                </c:pt>
                <c:pt idx="22">
                  <c:v>0</c:v>
                </c:pt>
                <c:pt idx="23">
                  <c:v>139897.5</c:v>
                </c:pt>
                <c:pt idx="24">
                  <c:v>9456.75</c:v>
                </c:pt>
                <c:pt idx="25">
                  <c:v>196460</c:v>
                </c:pt>
                <c:pt idx="26">
                  <c:v>18392</c:v>
                </c:pt>
                <c:pt idx="27">
                  <c:v>31020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101893"/>
        <c:axId val="24083690"/>
      </c:barChart>
      <c:catAx>
        <c:axId val="371018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083690"/>
        <c:crosses val="autoZero"/>
        <c:auto val="1"/>
        <c:lblAlgn val="ctr"/>
        <c:lblOffset val="100"/>
        <c:noMultiLvlLbl val="0"/>
      </c:catAx>
      <c:valAx>
        <c:axId val="2408369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1018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14</c:v>
                </c:pt>
                <c:pt idx="1">
                  <c:v>22916</c:v>
                </c:pt>
                <c:pt idx="2">
                  <c:v>9306.75</c:v>
                </c:pt>
                <c:pt idx="3">
                  <c:v>0</c:v>
                </c:pt>
                <c:pt idx="4">
                  <c:v>776806</c:v>
                </c:pt>
                <c:pt idx="5">
                  <c:v>29792.5</c:v>
                </c:pt>
                <c:pt idx="6">
                  <c:v>10</c:v>
                </c:pt>
                <c:pt idx="7">
                  <c:v>1730509.5</c:v>
                </c:pt>
                <c:pt idx="8">
                  <c:v>453811</c:v>
                </c:pt>
                <c:pt idx="9">
                  <c:v>36820</c:v>
                </c:pt>
                <c:pt idx="10">
                  <c:v>64284</c:v>
                </c:pt>
                <c:pt idx="11">
                  <c:v>187.25</c:v>
                </c:pt>
                <c:pt idx="12">
                  <c:v>19209</c:v>
                </c:pt>
                <c:pt idx="13">
                  <c:v>57282</c:v>
                </c:pt>
                <c:pt idx="14">
                  <c:v>12422</c:v>
                </c:pt>
                <c:pt idx="15">
                  <c:v>76256</c:v>
                </c:pt>
                <c:pt idx="16">
                  <c:v>19001</c:v>
                </c:pt>
                <c:pt idx="17">
                  <c:v>41107.75</c:v>
                </c:pt>
                <c:pt idx="18">
                  <c:v>48</c:v>
                </c:pt>
                <c:pt idx="19">
                  <c:v>737.5</c:v>
                </c:pt>
                <c:pt idx="20">
                  <c:v>0</c:v>
                </c:pt>
                <c:pt idx="21">
                  <c:v>46169</c:v>
                </c:pt>
                <c:pt idx="22">
                  <c:v>36639.25</c:v>
                </c:pt>
                <c:pt idx="23">
                  <c:v>1083</c:v>
                </c:pt>
                <c:pt idx="24">
                  <c:v>24160</c:v>
                </c:pt>
                <c:pt idx="25">
                  <c:v>2240896</c:v>
                </c:pt>
                <c:pt idx="26">
                  <c:v>194934</c:v>
                </c:pt>
                <c:pt idx="27">
                  <c:v>3234.75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10</c:v>
                </c:pt>
                <c:pt idx="1">
                  <c:v>27681</c:v>
                </c:pt>
                <c:pt idx="2">
                  <c:v>18666.5</c:v>
                </c:pt>
                <c:pt idx="3">
                  <c:v>0</c:v>
                </c:pt>
                <c:pt idx="4">
                  <c:v>816773</c:v>
                </c:pt>
                <c:pt idx="5">
                  <c:v>29664.75</c:v>
                </c:pt>
                <c:pt idx="6">
                  <c:v>24</c:v>
                </c:pt>
                <c:pt idx="7">
                  <c:v>1773770.83</c:v>
                </c:pt>
                <c:pt idx="8">
                  <c:v>447365.25</c:v>
                </c:pt>
                <c:pt idx="9">
                  <c:v>37982.25</c:v>
                </c:pt>
                <c:pt idx="10">
                  <c:v>96358.75</c:v>
                </c:pt>
                <c:pt idx="11">
                  <c:v>105</c:v>
                </c:pt>
                <c:pt idx="12">
                  <c:v>22131</c:v>
                </c:pt>
                <c:pt idx="13">
                  <c:v>37214</c:v>
                </c:pt>
                <c:pt idx="14">
                  <c:v>11293</c:v>
                </c:pt>
                <c:pt idx="15">
                  <c:v>69951</c:v>
                </c:pt>
                <c:pt idx="16">
                  <c:v>17920</c:v>
                </c:pt>
                <c:pt idx="17">
                  <c:v>41343.25</c:v>
                </c:pt>
                <c:pt idx="18">
                  <c:v>54</c:v>
                </c:pt>
                <c:pt idx="19">
                  <c:v>12</c:v>
                </c:pt>
                <c:pt idx="20">
                  <c:v>0</c:v>
                </c:pt>
                <c:pt idx="21">
                  <c:v>41079</c:v>
                </c:pt>
                <c:pt idx="22">
                  <c:v>29552.75</c:v>
                </c:pt>
                <c:pt idx="23">
                  <c:v>1333.25</c:v>
                </c:pt>
                <c:pt idx="24">
                  <c:v>46616</c:v>
                </c:pt>
                <c:pt idx="25">
                  <c:v>2463834</c:v>
                </c:pt>
                <c:pt idx="26">
                  <c:v>194266</c:v>
                </c:pt>
                <c:pt idx="27">
                  <c:v>1879.25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443247"/>
        <c:axId val="53615225"/>
      </c:barChart>
      <c:catAx>
        <c:axId val="154432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615225"/>
        <c:crosses val="autoZero"/>
        <c:auto val="1"/>
        <c:lblAlgn val="ctr"/>
        <c:lblOffset val="100"/>
        <c:noMultiLvlLbl val="0"/>
      </c:catAx>
      <c:valAx>
        <c:axId val="5361522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4432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1093</c:v>
                </c:pt>
                <c:pt idx="1">
                  <c:v>873</c:v>
                </c:pt>
                <c:pt idx="2">
                  <c:v>1929</c:v>
                </c:pt>
                <c:pt idx="3">
                  <c:v>775</c:v>
                </c:pt>
                <c:pt idx="4">
                  <c:v>29915</c:v>
                </c:pt>
                <c:pt idx="5">
                  <c:v>1576</c:v>
                </c:pt>
                <c:pt idx="6">
                  <c:v>49179</c:v>
                </c:pt>
                <c:pt idx="7">
                  <c:v>8766</c:v>
                </c:pt>
                <c:pt idx="8">
                  <c:v>2740</c:v>
                </c:pt>
                <c:pt idx="9">
                  <c:v>2201</c:v>
                </c:pt>
                <c:pt idx="10">
                  <c:v>1277</c:v>
                </c:pt>
                <c:pt idx="11">
                  <c:v>10159</c:v>
                </c:pt>
                <c:pt idx="12">
                  <c:v>956</c:v>
                </c:pt>
                <c:pt idx="13">
                  <c:v>1178</c:v>
                </c:pt>
                <c:pt idx="14">
                  <c:v>2112</c:v>
                </c:pt>
                <c:pt idx="15">
                  <c:v>12743</c:v>
                </c:pt>
                <c:pt idx="16">
                  <c:v>1736</c:v>
                </c:pt>
                <c:pt idx="17">
                  <c:v>462</c:v>
                </c:pt>
                <c:pt idx="18">
                  <c:v>1266</c:v>
                </c:pt>
                <c:pt idx="19">
                  <c:v>1039</c:v>
                </c:pt>
                <c:pt idx="20">
                  <c:v>924</c:v>
                </c:pt>
                <c:pt idx="21">
                  <c:v>16568</c:v>
                </c:pt>
                <c:pt idx="22">
                  <c:v>1561</c:v>
                </c:pt>
                <c:pt idx="23">
                  <c:v>900</c:v>
                </c:pt>
                <c:pt idx="24">
                  <c:v>2424</c:v>
                </c:pt>
                <c:pt idx="25">
                  <c:v>7575</c:v>
                </c:pt>
                <c:pt idx="26">
                  <c:v>1908</c:v>
                </c:pt>
                <c:pt idx="27">
                  <c:v>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1094</c:v>
                </c:pt>
                <c:pt idx="1">
                  <c:v>669</c:v>
                </c:pt>
                <c:pt idx="2">
                  <c:v>1769</c:v>
                </c:pt>
                <c:pt idx="3">
                  <c:v>771</c:v>
                </c:pt>
                <c:pt idx="4">
                  <c:v>27451</c:v>
                </c:pt>
                <c:pt idx="5">
                  <c:v>1558</c:v>
                </c:pt>
                <c:pt idx="6">
                  <c:v>46720</c:v>
                </c:pt>
                <c:pt idx="7">
                  <c:v>8715</c:v>
                </c:pt>
                <c:pt idx="8">
                  <c:v>2644</c:v>
                </c:pt>
                <c:pt idx="9">
                  <c:v>2105</c:v>
                </c:pt>
                <c:pt idx="10">
                  <c:v>1527</c:v>
                </c:pt>
                <c:pt idx="11">
                  <c:v>10119</c:v>
                </c:pt>
                <c:pt idx="12">
                  <c:v>1079</c:v>
                </c:pt>
                <c:pt idx="13">
                  <c:v>1248</c:v>
                </c:pt>
                <c:pt idx="14">
                  <c:v>2170</c:v>
                </c:pt>
                <c:pt idx="15">
                  <c:v>12600</c:v>
                </c:pt>
                <c:pt idx="16">
                  <c:v>1430</c:v>
                </c:pt>
                <c:pt idx="17">
                  <c:v>426</c:v>
                </c:pt>
                <c:pt idx="18">
                  <c:v>1197</c:v>
                </c:pt>
                <c:pt idx="19">
                  <c:v>643</c:v>
                </c:pt>
                <c:pt idx="20">
                  <c:v>883</c:v>
                </c:pt>
                <c:pt idx="21">
                  <c:v>16085</c:v>
                </c:pt>
                <c:pt idx="22">
                  <c:v>1471</c:v>
                </c:pt>
                <c:pt idx="23">
                  <c:v>895</c:v>
                </c:pt>
                <c:pt idx="24">
                  <c:v>2319</c:v>
                </c:pt>
                <c:pt idx="25">
                  <c:v>7521</c:v>
                </c:pt>
                <c:pt idx="26">
                  <c:v>1599</c:v>
                </c:pt>
                <c:pt idx="27">
                  <c:v>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2634"/>
        <c:axId val="35232286"/>
      </c:barChart>
      <c:catAx>
        <c:axId val="4826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232286"/>
        <c:crosses val="autoZero"/>
        <c:auto val="1"/>
        <c:lblAlgn val="ctr"/>
        <c:lblOffset val="100"/>
        <c:noMultiLvlLbl val="0"/>
      </c:catAx>
      <c:valAx>
        <c:axId val="3523228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263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27764406</c:v>
                </c:pt>
                <c:pt idx="1">
                  <c:v>14377873</c:v>
                </c:pt>
                <c:pt idx="2">
                  <c:v>34580264</c:v>
                </c:pt>
                <c:pt idx="3">
                  <c:v>6066640</c:v>
                </c:pt>
                <c:pt idx="4">
                  <c:v>542386817</c:v>
                </c:pt>
                <c:pt idx="5">
                  <c:v>43718894</c:v>
                </c:pt>
                <c:pt idx="6">
                  <c:v>291132806</c:v>
                </c:pt>
                <c:pt idx="7">
                  <c:v>374300716</c:v>
                </c:pt>
                <c:pt idx="8">
                  <c:v>58433991</c:v>
                </c:pt>
                <c:pt idx="9">
                  <c:v>49605121</c:v>
                </c:pt>
                <c:pt idx="10">
                  <c:v>17726191</c:v>
                </c:pt>
                <c:pt idx="11">
                  <c:v>72276081</c:v>
                </c:pt>
                <c:pt idx="12">
                  <c:v>15809293</c:v>
                </c:pt>
                <c:pt idx="13">
                  <c:v>21032793</c:v>
                </c:pt>
                <c:pt idx="14">
                  <c:v>40292269</c:v>
                </c:pt>
                <c:pt idx="15">
                  <c:v>268041469</c:v>
                </c:pt>
                <c:pt idx="16">
                  <c:v>54520100</c:v>
                </c:pt>
                <c:pt idx="17">
                  <c:v>2910366</c:v>
                </c:pt>
                <c:pt idx="18">
                  <c:v>33935434</c:v>
                </c:pt>
                <c:pt idx="19">
                  <c:v>17271685</c:v>
                </c:pt>
                <c:pt idx="20">
                  <c:v>7656626</c:v>
                </c:pt>
                <c:pt idx="21">
                  <c:v>207050311</c:v>
                </c:pt>
                <c:pt idx="22">
                  <c:v>31132653</c:v>
                </c:pt>
                <c:pt idx="23">
                  <c:v>5303367</c:v>
                </c:pt>
                <c:pt idx="24">
                  <c:v>50067679</c:v>
                </c:pt>
                <c:pt idx="25">
                  <c:v>302470358</c:v>
                </c:pt>
                <c:pt idx="26">
                  <c:v>46097318</c:v>
                </c:pt>
                <c:pt idx="27">
                  <c:v>3034343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26583332</c:v>
                </c:pt>
                <c:pt idx="1">
                  <c:v>11897698</c:v>
                </c:pt>
                <c:pt idx="2">
                  <c:v>28727683</c:v>
                </c:pt>
                <c:pt idx="3">
                  <c:v>5605906</c:v>
                </c:pt>
                <c:pt idx="4">
                  <c:v>482808119</c:v>
                </c:pt>
                <c:pt idx="5">
                  <c:v>37059974</c:v>
                </c:pt>
                <c:pt idx="6">
                  <c:v>279043818</c:v>
                </c:pt>
                <c:pt idx="7">
                  <c:v>350974559</c:v>
                </c:pt>
                <c:pt idx="8">
                  <c:v>53638413</c:v>
                </c:pt>
                <c:pt idx="9">
                  <c:v>52064205</c:v>
                </c:pt>
                <c:pt idx="10">
                  <c:v>22019106</c:v>
                </c:pt>
                <c:pt idx="11">
                  <c:v>72005471</c:v>
                </c:pt>
                <c:pt idx="12">
                  <c:v>17317364</c:v>
                </c:pt>
                <c:pt idx="13">
                  <c:v>20933228</c:v>
                </c:pt>
                <c:pt idx="14">
                  <c:v>43390353</c:v>
                </c:pt>
                <c:pt idx="15">
                  <c:v>272794881</c:v>
                </c:pt>
                <c:pt idx="16">
                  <c:v>48563435</c:v>
                </c:pt>
                <c:pt idx="17">
                  <c:v>2752472</c:v>
                </c:pt>
                <c:pt idx="18">
                  <c:v>26810270</c:v>
                </c:pt>
                <c:pt idx="19">
                  <c:v>9411522</c:v>
                </c:pt>
                <c:pt idx="20">
                  <c:v>7147050</c:v>
                </c:pt>
                <c:pt idx="21">
                  <c:v>206204967</c:v>
                </c:pt>
                <c:pt idx="22">
                  <c:v>29990244</c:v>
                </c:pt>
                <c:pt idx="23">
                  <c:v>5210090</c:v>
                </c:pt>
                <c:pt idx="24">
                  <c:v>46017986</c:v>
                </c:pt>
                <c:pt idx="25">
                  <c:v>291258223</c:v>
                </c:pt>
                <c:pt idx="26">
                  <c:v>36386102</c:v>
                </c:pt>
                <c:pt idx="27">
                  <c:v>2962959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820088"/>
        <c:axId val="49362567"/>
      </c:barChart>
      <c:catAx>
        <c:axId val="218200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362567"/>
        <c:crosses val="autoZero"/>
        <c:auto val="1"/>
        <c:lblAlgn val="ctr"/>
        <c:lblOffset val="100"/>
        <c:noMultiLvlLbl val="0"/>
      </c:catAx>
      <c:valAx>
        <c:axId val="493625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8200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131</c:v>
                </c:pt>
                <c:pt idx="1">
                  <c:v>85</c:v>
                </c:pt>
                <c:pt idx="2">
                  <c:v>21</c:v>
                </c:pt>
                <c:pt idx="3">
                  <c:v>0</c:v>
                </c:pt>
                <c:pt idx="4">
                  <c:v>2</c:v>
                </c:pt>
                <c:pt idx="5">
                  <c:v>360</c:v>
                </c:pt>
                <c:pt idx="6">
                  <c:v>759</c:v>
                </c:pt>
                <c:pt idx="7">
                  <c:v>804</c:v>
                </c:pt>
                <c:pt idx="8">
                  <c:v>80</c:v>
                </c:pt>
                <c:pt idx="9">
                  <c:v>150</c:v>
                </c:pt>
                <c:pt idx="10">
                  <c:v>1</c:v>
                </c:pt>
                <c:pt idx="11">
                  <c:v>15</c:v>
                </c:pt>
                <c:pt idx="12">
                  <c:v>14</c:v>
                </c:pt>
                <c:pt idx="13">
                  <c:v>25</c:v>
                </c:pt>
                <c:pt idx="14">
                  <c:v>18</c:v>
                </c:pt>
                <c:pt idx="15">
                  <c:v>639</c:v>
                </c:pt>
                <c:pt idx="16">
                  <c:v>301</c:v>
                </c:pt>
                <c:pt idx="17">
                  <c:v>0</c:v>
                </c:pt>
                <c:pt idx="18">
                  <c:v>9</c:v>
                </c:pt>
                <c:pt idx="19">
                  <c:v>25</c:v>
                </c:pt>
                <c:pt idx="20">
                  <c:v>5</c:v>
                </c:pt>
                <c:pt idx="21">
                  <c:v>535</c:v>
                </c:pt>
                <c:pt idx="22">
                  <c:v>16</c:v>
                </c:pt>
                <c:pt idx="23">
                  <c:v>75</c:v>
                </c:pt>
                <c:pt idx="24">
                  <c:v>57</c:v>
                </c:pt>
                <c:pt idx="25">
                  <c:v>269</c:v>
                </c:pt>
                <c:pt idx="26">
                  <c:v>99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137</c:v>
                </c:pt>
                <c:pt idx="1">
                  <c:v>60</c:v>
                </c:pt>
                <c:pt idx="2">
                  <c:v>14</c:v>
                </c:pt>
                <c:pt idx="3">
                  <c:v>3</c:v>
                </c:pt>
                <c:pt idx="4">
                  <c:v>2</c:v>
                </c:pt>
                <c:pt idx="5">
                  <c:v>315</c:v>
                </c:pt>
                <c:pt idx="6">
                  <c:v>717</c:v>
                </c:pt>
                <c:pt idx="7">
                  <c:v>807</c:v>
                </c:pt>
                <c:pt idx="8">
                  <c:v>78</c:v>
                </c:pt>
                <c:pt idx="9">
                  <c:v>185</c:v>
                </c:pt>
                <c:pt idx="10">
                  <c:v>1</c:v>
                </c:pt>
                <c:pt idx="11">
                  <c:v>5</c:v>
                </c:pt>
                <c:pt idx="12">
                  <c:v>15</c:v>
                </c:pt>
                <c:pt idx="13">
                  <c:v>28</c:v>
                </c:pt>
                <c:pt idx="14">
                  <c:v>17</c:v>
                </c:pt>
                <c:pt idx="15">
                  <c:v>673</c:v>
                </c:pt>
                <c:pt idx="16">
                  <c:v>285</c:v>
                </c:pt>
                <c:pt idx="17">
                  <c:v>1</c:v>
                </c:pt>
                <c:pt idx="18">
                  <c:v>9</c:v>
                </c:pt>
                <c:pt idx="19">
                  <c:v>17</c:v>
                </c:pt>
                <c:pt idx="20">
                  <c:v>6</c:v>
                </c:pt>
                <c:pt idx="21">
                  <c:v>623</c:v>
                </c:pt>
                <c:pt idx="22">
                  <c:v>24</c:v>
                </c:pt>
                <c:pt idx="23">
                  <c:v>76</c:v>
                </c:pt>
                <c:pt idx="24">
                  <c:v>36</c:v>
                </c:pt>
                <c:pt idx="25">
                  <c:v>298</c:v>
                </c:pt>
                <c:pt idx="26">
                  <c:v>91</c:v>
                </c:pt>
                <c:pt idx="2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597332"/>
        <c:axId val="33101393"/>
      </c:barChart>
      <c:catAx>
        <c:axId val="215973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101393"/>
        <c:crosses val="autoZero"/>
        <c:auto val="1"/>
        <c:lblAlgn val="ctr"/>
        <c:lblOffset val="100"/>
        <c:noMultiLvlLbl val="0"/>
      </c:catAx>
      <c:valAx>
        <c:axId val="3310139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5973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323991</c:v>
                </c:pt>
                <c:pt idx="1">
                  <c:v>359010</c:v>
                </c:pt>
                <c:pt idx="2">
                  <c:v>842625</c:v>
                </c:pt>
                <c:pt idx="3">
                  <c:v>0</c:v>
                </c:pt>
                <c:pt idx="4">
                  <c:v>5541639</c:v>
                </c:pt>
                <c:pt idx="5">
                  <c:v>705088</c:v>
                </c:pt>
                <c:pt idx="6">
                  <c:v>9889407</c:v>
                </c:pt>
                <c:pt idx="7">
                  <c:v>5304144</c:v>
                </c:pt>
                <c:pt idx="8">
                  <c:v>270771</c:v>
                </c:pt>
                <c:pt idx="9">
                  <c:v>184295</c:v>
                </c:pt>
                <c:pt idx="10">
                  <c:v>170</c:v>
                </c:pt>
                <c:pt idx="11">
                  <c:v>1903952</c:v>
                </c:pt>
                <c:pt idx="12">
                  <c:v>6571</c:v>
                </c:pt>
                <c:pt idx="13">
                  <c:v>30751</c:v>
                </c:pt>
                <c:pt idx="14">
                  <c:v>70855</c:v>
                </c:pt>
                <c:pt idx="15">
                  <c:v>3182357</c:v>
                </c:pt>
                <c:pt idx="16">
                  <c:v>855466</c:v>
                </c:pt>
                <c:pt idx="17">
                  <c:v>0</c:v>
                </c:pt>
                <c:pt idx="18">
                  <c:v>651068</c:v>
                </c:pt>
                <c:pt idx="19">
                  <c:v>225659</c:v>
                </c:pt>
                <c:pt idx="20">
                  <c:v>935</c:v>
                </c:pt>
                <c:pt idx="21">
                  <c:v>6731473</c:v>
                </c:pt>
                <c:pt idx="22">
                  <c:v>252843</c:v>
                </c:pt>
                <c:pt idx="23">
                  <c:v>19655</c:v>
                </c:pt>
                <c:pt idx="24">
                  <c:v>114592</c:v>
                </c:pt>
                <c:pt idx="25">
                  <c:v>1563488</c:v>
                </c:pt>
                <c:pt idx="26">
                  <c:v>219300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222723</c:v>
                </c:pt>
                <c:pt idx="1">
                  <c:v>244182</c:v>
                </c:pt>
                <c:pt idx="2">
                  <c:v>712546</c:v>
                </c:pt>
                <c:pt idx="3">
                  <c:v>166</c:v>
                </c:pt>
                <c:pt idx="4">
                  <c:v>4387073</c:v>
                </c:pt>
                <c:pt idx="5">
                  <c:v>416095</c:v>
                </c:pt>
                <c:pt idx="6">
                  <c:v>8748532</c:v>
                </c:pt>
                <c:pt idx="7">
                  <c:v>3930572</c:v>
                </c:pt>
                <c:pt idx="8">
                  <c:v>214028</c:v>
                </c:pt>
                <c:pt idx="9">
                  <c:v>175706</c:v>
                </c:pt>
                <c:pt idx="10">
                  <c:v>633</c:v>
                </c:pt>
                <c:pt idx="11">
                  <c:v>1818459</c:v>
                </c:pt>
                <c:pt idx="12">
                  <c:v>13244</c:v>
                </c:pt>
                <c:pt idx="13">
                  <c:v>25441</c:v>
                </c:pt>
                <c:pt idx="14">
                  <c:v>71621</c:v>
                </c:pt>
                <c:pt idx="15">
                  <c:v>2680720</c:v>
                </c:pt>
                <c:pt idx="16">
                  <c:v>690530</c:v>
                </c:pt>
                <c:pt idx="17">
                  <c:v>0</c:v>
                </c:pt>
                <c:pt idx="18">
                  <c:v>641263</c:v>
                </c:pt>
                <c:pt idx="19">
                  <c:v>132999</c:v>
                </c:pt>
                <c:pt idx="20">
                  <c:v>1480</c:v>
                </c:pt>
                <c:pt idx="21">
                  <c:v>5981426</c:v>
                </c:pt>
                <c:pt idx="22">
                  <c:v>259448</c:v>
                </c:pt>
                <c:pt idx="23">
                  <c:v>18384</c:v>
                </c:pt>
                <c:pt idx="24">
                  <c:v>64122</c:v>
                </c:pt>
                <c:pt idx="25">
                  <c:v>1373552</c:v>
                </c:pt>
                <c:pt idx="26">
                  <c:v>173220</c:v>
                </c:pt>
                <c:pt idx="27">
                  <c:v>2076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697670"/>
        <c:axId val="53486773"/>
      </c:barChart>
      <c:catAx>
        <c:axId val="466976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486773"/>
        <c:crosses val="autoZero"/>
        <c:auto val="1"/>
        <c:lblAlgn val="ctr"/>
        <c:lblOffset val="100"/>
        <c:noMultiLvlLbl val="0"/>
      </c:catAx>
      <c:valAx>
        <c:axId val="5348677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69767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162952</c:v>
                </c:pt>
                <c:pt idx="2">
                  <c:v>833744</c:v>
                </c:pt>
                <c:pt idx="3">
                  <c:v>0</c:v>
                </c:pt>
                <c:pt idx="4">
                  <c:v>5541615</c:v>
                </c:pt>
                <c:pt idx="5">
                  <c:v>25547</c:v>
                </c:pt>
                <c:pt idx="6">
                  <c:v>7372113</c:v>
                </c:pt>
                <c:pt idx="7">
                  <c:v>1735243</c:v>
                </c:pt>
                <c:pt idx="8">
                  <c:v>121739</c:v>
                </c:pt>
                <c:pt idx="9">
                  <c:v>7854</c:v>
                </c:pt>
                <c:pt idx="10">
                  <c:v>0</c:v>
                </c:pt>
                <c:pt idx="11">
                  <c:v>1877844</c:v>
                </c:pt>
                <c:pt idx="12">
                  <c:v>0</c:v>
                </c:pt>
                <c:pt idx="13">
                  <c:v>0</c:v>
                </c:pt>
                <c:pt idx="14">
                  <c:v>68831</c:v>
                </c:pt>
                <c:pt idx="15">
                  <c:v>1670614</c:v>
                </c:pt>
                <c:pt idx="16">
                  <c:v>351568</c:v>
                </c:pt>
                <c:pt idx="17">
                  <c:v>0</c:v>
                </c:pt>
                <c:pt idx="18">
                  <c:v>646836</c:v>
                </c:pt>
                <c:pt idx="19">
                  <c:v>191050</c:v>
                </c:pt>
                <c:pt idx="20">
                  <c:v>0</c:v>
                </c:pt>
                <c:pt idx="21">
                  <c:v>5625300</c:v>
                </c:pt>
                <c:pt idx="22">
                  <c:v>229010</c:v>
                </c:pt>
                <c:pt idx="23">
                  <c:v>0</c:v>
                </c:pt>
                <c:pt idx="24">
                  <c:v>12</c:v>
                </c:pt>
                <c:pt idx="25">
                  <c:v>776900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126748</c:v>
                </c:pt>
                <c:pt idx="2">
                  <c:v>705508</c:v>
                </c:pt>
                <c:pt idx="3">
                  <c:v>0</c:v>
                </c:pt>
                <c:pt idx="4">
                  <c:v>4387073</c:v>
                </c:pt>
                <c:pt idx="5">
                  <c:v>21819</c:v>
                </c:pt>
                <c:pt idx="6">
                  <c:v>7021054</c:v>
                </c:pt>
                <c:pt idx="7">
                  <c:v>1596267</c:v>
                </c:pt>
                <c:pt idx="8">
                  <c:v>104680</c:v>
                </c:pt>
                <c:pt idx="9">
                  <c:v>0</c:v>
                </c:pt>
                <c:pt idx="10">
                  <c:v>0</c:v>
                </c:pt>
                <c:pt idx="11">
                  <c:v>1814939</c:v>
                </c:pt>
                <c:pt idx="12">
                  <c:v>0</c:v>
                </c:pt>
                <c:pt idx="13">
                  <c:v>0</c:v>
                </c:pt>
                <c:pt idx="14">
                  <c:v>69665</c:v>
                </c:pt>
                <c:pt idx="15">
                  <c:v>1645068</c:v>
                </c:pt>
                <c:pt idx="16">
                  <c:v>348485</c:v>
                </c:pt>
                <c:pt idx="17">
                  <c:v>0</c:v>
                </c:pt>
                <c:pt idx="18">
                  <c:v>636235</c:v>
                </c:pt>
                <c:pt idx="19">
                  <c:v>126604</c:v>
                </c:pt>
                <c:pt idx="20">
                  <c:v>0</c:v>
                </c:pt>
                <c:pt idx="21">
                  <c:v>5221508</c:v>
                </c:pt>
                <c:pt idx="22">
                  <c:v>239291</c:v>
                </c:pt>
                <c:pt idx="23">
                  <c:v>0</c:v>
                </c:pt>
                <c:pt idx="24">
                  <c:v>639</c:v>
                </c:pt>
                <c:pt idx="25">
                  <c:v>750499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825305"/>
        <c:axId val="29763628"/>
      </c:barChart>
      <c:catAx>
        <c:axId val="298253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763628"/>
        <c:crosses val="autoZero"/>
        <c:auto val="1"/>
        <c:lblAlgn val="ctr"/>
        <c:lblOffset val="100"/>
        <c:noMultiLvlLbl val="0"/>
      </c:catAx>
      <c:valAx>
        <c:axId val="297636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8253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323991</c:v>
                </c:pt>
                <c:pt idx="1">
                  <c:v>196058</c:v>
                </c:pt>
                <c:pt idx="2">
                  <c:v>8881</c:v>
                </c:pt>
                <c:pt idx="3">
                  <c:v>0</c:v>
                </c:pt>
                <c:pt idx="4">
                  <c:v>24</c:v>
                </c:pt>
                <c:pt idx="5">
                  <c:v>679541</c:v>
                </c:pt>
                <c:pt idx="6">
                  <c:v>2517294</c:v>
                </c:pt>
                <c:pt idx="7">
                  <c:v>3568901</c:v>
                </c:pt>
                <c:pt idx="8">
                  <c:v>149032</c:v>
                </c:pt>
                <c:pt idx="9">
                  <c:v>176441</c:v>
                </c:pt>
                <c:pt idx="10">
                  <c:v>170</c:v>
                </c:pt>
                <c:pt idx="11">
                  <c:v>26108</c:v>
                </c:pt>
                <c:pt idx="12">
                  <c:v>6571</c:v>
                </c:pt>
                <c:pt idx="13">
                  <c:v>30751</c:v>
                </c:pt>
                <c:pt idx="14">
                  <c:v>2024</c:v>
                </c:pt>
                <c:pt idx="15">
                  <c:v>1511743</c:v>
                </c:pt>
                <c:pt idx="16">
                  <c:v>503898</c:v>
                </c:pt>
                <c:pt idx="17">
                  <c:v>0</c:v>
                </c:pt>
                <c:pt idx="18">
                  <c:v>4232</c:v>
                </c:pt>
                <c:pt idx="19">
                  <c:v>34609</c:v>
                </c:pt>
                <c:pt idx="20">
                  <c:v>935</c:v>
                </c:pt>
                <c:pt idx="21">
                  <c:v>1106173</c:v>
                </c:pt>
                <c:pt idx="22">
                  <c:v>23833</c:v>
                </c:pt>
                <c:pt idx="23">
                  <c:v>19655</c:v>
                </c:pt>
                <c:pt idx="24">
                  <c:v>114580</c:v>
                </c:pt>
                <c:pt idx="25">
                  <c:v>786588</c:v>
                </c:pt>
                <c:pt idx="26">
                  <c:v>219298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222723</c:v>
                </c:pt>
                <c:pt idx="1">
                  <c:v>117434</c:v>
                </c:pt>
                <c:pt idx="2">
                  <c:v>7038</c:v>
                </c:pt>
                <c:pt idx="3">
                  <c:v>166</c:v>
                </c:pt>
                <c:pt idx="4">
                  <c:v>0</c:v>
                </c:pt>
                <c:pt idx="5">
                  <c:v>394276</c:v>
                </c:pt>
                <c:pt idx="6">
                  <c:v>1727478</c:v>
                </c:pt>
                <c:pt idx="7">
                  <c:v>2334305</c:v>
                </c:pt>
                <c:pt idx="8">
                  <c:v>109348</c:v>
                </c:pt>
                <c:pt idx="9">
                  <c:v>175706</c:v>
                </c:pt>
                <c:pt idx="10">
                  <c:v>633</c:v>
                </c:pt>
                <c:pt idx="11">
                  <c:v>3520</c:v>
                </c:pt>
                <c:pt idx="12">
                  <c:v>13244</c:v>
                </c:pt>
                <c:pt idx="13">
                  <c:v>25441</c:v>
                </c:pt>
                <c:pt idx="14">
                  <c:v>1956</c:v>
                </c:pt>
                <c:pt idx="15">
                  <c:v>1035652</c:v>
                </c:pt>
                <c:pt idx="16">
                  <c:v>342045</c:v>
                </c:pt>
                <c:pt idx="17">
                  <c:v>0</c:v>
                </c:pt>
                <c:pt idx="18">
                  <c:v>5028</c:v>
                </c:pt>
                <c:pt idx="19">
                  <c:v>6395</c:v>
                </c:pt>
                <c:pt idx="20">
                  <c:v>1480</c:v>
                </c:pt>
                <c:pt idx="21">
                  <c:v>759918</c:v>
                </c:pt>
                <c:pt idx="22">
                  <c:v>20157</c:v>
                </c:pt>
                <c:pt idx="23">
                  <c:v>18384</c:v>
                </c:pt>
                <c:pt idx="24">
                  <c:v>63483</c:v>
                </c:pt>
                <c:pt idx="25">
                  <c:v>623053</c:v>
                </c:pt>
                <c:pt idx="26">
                  <c:v>173220</c:v>
                </c:pt>
                <c:pt idx="27">
                  <c:v>2076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711054"/>
        <c:axId val="66246023"/>
      </c:barChart>
      <c:catAx>
        <c:axId val="487110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246023"/>
        <c:crosses val="autoZero"/>
        <c:auto val="1"/>
        <c:lblAlgn val="ctr"/>
        <c:lblOffset val="100"/>
        <c:noMultiLvlLbl val="0"/>
      </c:catAx>
      <c:valAx>
        <c:axId val="6624602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71105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41432</c:v>
                </c:pt>
                <c:pt idx="2">
                  <c:v>217896</c:v>
                </c:pt>
                <c:pt idx="3">
                  <c:v>0</c:v>
                </c:pt>
                <c:pt idx="4">
                  <c:v>1191181</c:v>
                </c:pt>
                <c:pt idx="5">
                  <c:v>14225</c:v>
                </c:pt>
                <c:pt idx="6">
                  <c:v>1253139</c:v>
                </c:pt>
                <c:pt idx="7">
                  <c:v>515256</c:v>
                </c:pt>
                <c:pt idx="8">
                  <c:v>51562</c:v>
                </c:pt>
                <c:pt idx="9">
                  <c:v>0</c:v>
                </c:pt>
                <c:pt idx="10">
                  <c:v>0</c:v>
                </c:pt>
                <c:pt idx="11">
                  <c:v>440330</c:v>
                </c:pt>
                <c:pt idx="12">
                  <c:v>0</c:v>
                </c:pt>
                <c:pt idx="13">
                  <c:v>0</c:v>
                </c:pt>
                <c:pt idx="14">
                  <c:v>39683</c:v>
                </c:pt>
                <c:pt idx="15">
                  <c:v>699443</c:v>
                </c:pt>
                <c:pt idx="16">
                  <c:v>75177</c:v>
                </c:pt>
                <c:pt idx="17">
                  <c:v>0</c:v>
                </c:pt>
                <c:pt idx="18">
                  <c:v>147396</c:v>
                </c:pt>
                <c:pt idx="19">
                  <c:v>48017</c:v>
                </c:pt>
                <c:pt idx="20">
                  <c:v>0</c:v>
                </c:pt>
                <c:pt idx="21">
                  <c:v>1804954</c:v>
                </c:pt>
                <c:pt idx="22">
                  <c:v>103924</c:v>
                </c:pt>
                <c:pt idx="23">
                  <c:v>0</c:v>
                </c:pt>
                <c:pt idx="24">
                  <c:v>0</c:v>
                </c:pt>
                <c:pt idx="25">
                  <c:v>211933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31819</c:v>
                </c:pt>
                <c:pt idx="2">
                  <c:v>169494</c:v>
                </c:pt>
                <c:pt idx="3">
                  <c:v>0</c:v>
                </c:pt>
                <c:pt idx="4">
                  <c:v>926760</c:v>
                </c:pt>
                <c:pt idx="5">
                  <c:v>12350</c:v>
                </c:pt>
                <c:pt idx="6">
                  <c:v>1167200</c:v>
                </c:pt>
                <c:pt idx="7">
                  <c:v>484993</c:v>
                </c:pt>
                <c:pt idx="8">
                  <c:v>44358</c:v>
                </c:pt>
                <c:pt idx="9">
                  <c:v>0</c:v>
                </c:pt>
                <c:pt idx="10">
                  <c:v>0</c:v>
                </c:pt>
                <c:pt idx="11">
                  <c:v>418435</c:v>
                </c:pt>
                <c:pt idx="12">
                  <c:v>0</c:v>
                </c:pt>
                <c:pt idx="13">
                  <c:v>0</c:v>
                </c:pt>
                <c:pt idx="14">
                  <c:v>39531</c:v>
                </c:pt>
                <c:pt idx="15">
                  <c:v>695231</c:v>
                </c:pt>
                <c:pt idx="16">
                  <c:v>66914</c:v>
                </c:pt>
                <c:pt idx="17">
                  <c:v>0</c:v>
                </c:pt>
                <c:pt idx="18">
                  <c:v>135189</c:v>
                </c:pt>
                <c:pt idx="19">
                  <c:v>31673</c:v>
                </c:pt>
                <c:pt idx="20">
                  <c:v>0</c:v>
                </c:pt>
                <c:pt idx="21">
                  <c:v>1715012</c:v>
                </c:pt>
                <c:pt idx="22">
                  <c:v>109602</c:v>
                </c:pt>
                <c:pt idx="23">
                  <c:v>0</c:v>
                </c:pt>
                <c:pt idx="24">
                  <c:v>44</c:v>
                </c:pt>
                <c:pt idx="25">
                  <c:v>200464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289960"/>
        <c:axId val="7078481"/>
      </c:barChart>
      <c:catAx>
        <c:axId val="92899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078481"/>
        <c:crosses val="autoZero"/>
        <c:auto val="1"/>
        <c:lblAlgn val="ctr"/>
        <c:lblOffset val="100"/>
        <c:noMultiLvlLbl val="0"/>
      </c:catAx>
      <c:valAx>
        <c:axId val="707848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28996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2426</c:v>
                </c:pt>
                <c:pt idx="2">
                  <c:v>2466</c:v>
                </c:pt>
                <c:pt idx="3">
                  <c:v>0</c:v>
                </c:pt>
                <c:pt idx="4">
                  <c:v>3766</c:v>
                </c:pt>
                <c:pt idx="5">
                  <c:v>19600</c:v>
                </c:pt>
                <c:pt idx="6">
                  <c:v>127162</c:v>
                </c:pt>
                <c:pt idx="7">
                  <c:v>790319</c:v>
                </c:pt>
                <c:pt idx="8">
                  <c:v>130085</c:v>
                </c:pt>
                <c:pt idx="9">
                  <c:v>35</c:v>
                </c:pt>
                <c:pt idx="10">
                  <c:v>1089</c:v>
                </c:pt>
                <c:pt idx="11">
                  <c:v>2650</c:v>
                </c:pt>
                <c:pt idx="12">
                  <c:v>128</c:v>
                </c:pt>
                <c:pt idx="13">
                  <c:v>23</c:v>
                </c:pt>
                <c:pt idx="14">
                  <c:v>20876</c:v>
                </c:pt>
                <c:pt idx="15">
                  <c:v>386357</c:v>
                </c:pt>
                <c:pt idx="16">
                  <c:v>67566</c:v>
                </c:pt>
                <c:pt idx="17">
                  <c:v>272</c:v>
                </c:pt>
                <c:pt idx="18">
                  <c:v>2183</c:v>
                </c:pt>
                <c:pt idx="19">
                  <c:v>1300</c:v>
                </c:pt>
                <c:pt idx="20">
                  <c:v>287050</c:v>
                </c:pt>
                <c:pt idx="21">
                  <c:v>79468</c:v>
                </c:pt>
                <c:pt idx="22">
                  <c:v>447006</c:v>
                </c:pt>
                <c:pt idx="23">
                  <c:v>6424</c:v>
                </c:pt>
                <c:pt idx="24">
                  <c:v>218771</c:v>
                </c:pt>
                <c:pt idx="25">
                  <c:v>642561</c:v>
                </c:pt>
                <c:pt idx="26">
                  <c:v>654030</c:v>
                </c:pt>
                <c:pt idx="27">
                  <c:v>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2646</c:v>
                </c:pt>
                <c:pt idx="2">
                  <c:v>2537</c:v>
                </c:pt>
                <c:pt idx="3">
                  <c:v>0</c:v>
                </c:pt>
                <c:pt idx="4">
                  <c:v>2980</c:v>
                </c:pt>
                <c:pt idx="5">
                  <c:v>11257</c:v>
                </c:pt>
                <c:pt idx="6">
                  <c:v>99813</c:v>
                </c:pt>
                <c:pt idx="7">
                  <c:v>591186</c:v>
                </c:pt>
                <c:pt idx="8">
                  <c:v>110899</c:v>
                </c:pt>
                <c:pt idx="9">
                  <c:v>12</c:v>
                </c:pt>
                <c:pt idx="10">
                  <c:v>872</c:v>
                </c:pt>
                <c:pt idx="11">
                  <c:v>2219</c:v>
                </c:pt>
                <c:pt idx="12">
                  <c:v>837</c:v>
                </c:pt>
                <c:pt idx="13">
                  <c:v>0</c:v>
                </c:pt>
                <c:pt idx="14">
                  <c:v>16985</c:v>
                </c:pt>
                <c:pt idx="15">
                  <c:v>361643</c:v>
                </c:pt>
                <c:pt idx="16">
                  <c:v>100033</c:v>
                </c:pt>
                <c:pt idx="17">
                  <c:v>61</c:v>
                </c:pt>
                <c:pt idx="18">
                  <c:v>4748</c:v>
                </c:pt>
                <c:pt idx="19">
                  <c:v>143</c:v>
                </c:pt>
                <c:pt idx="20">
                  <c:v>239984</c:v>
                </c:pt>
                <c:pt idx="21">
                  <c:v>68216</c:v>
                </c:pt>
                <c:pt idx="22">
                  <c:v>379766</c:v>
                </c:pt>
                <c:pt idx="23">
                  <c:v>4274</c:v>
                </c:pt>
                <c:pt idx="24">
                  <c:v>174697</c:v>
                </c:pt>
                <c:pt idx="25">
                  <c:v>603573</c:v>
                </c:pt>
                <c:pt idx="26">
                  <c:v>474805</c:v>
                </c:pt>
                <c:pt idx="27">
                  <c:v>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854793"/>
        <c:axId val="6045351"/>
      </c:barChart>
      <c:catAx>
        <c:axId val="368547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45351"/>
        <c:crosses val="autoZero"/>
        <c:auto val="1"/>
        <c:lblAlgn val="ctr"/>
        <c:lblOffset val="100"/>
        <c:noMultiLvlLbl val="0"/>
      </c:catAx>
      <c:valAx>
        <c:axId val="604535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8547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136375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868252"/>
          <a:ext cx="4951904" cy="3883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9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50" kern="1200">
              <a:solidFill>
                <a:srgbClr val="0A0943"/>
              </a:solidFill>
              <a:latin typeface="Gambetta" pitchFamily="2" charset="77"/>
              <a:ea typeface="+mn-ea"/>
              <a:cs typeface="Archivo" pitchFamily="2" charset="77"/>
            </a:rPr>
            <a:t>Datos mensuales facilitados por las AA.PP., sujetos a posibles modificaciones</a:t>
          </a:r>
        </a:p>
        <a:p>
          <a:pPr>
            <a:lnSpc>
              <a:spcPct val="90000"/>
            </a:lnSpc>
          </a:pPr>
          <a:endParaRPr lang="es-ES" sz="1050">
            <a:solidFill>
              <a:srgbClr val="0A0943"/>
            </a:solidFill>
            <a:latin typeface="Gambetta" pitchFamily="2" charset="77"/>
            <a:cs typeface="Archivo" pitchFamily="2" charset="77"/>
          </a:endParaRP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11</xdr:col>
      <xdr:colOff>2430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5">
      <c r="A28" s="29" t="s">
        <v>169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 ht="23.25">
      <c r="A29" s="190" t="s">
        <v>184</v>
      </c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148"/>
      <c r="B48" s="149"/>
      <c r="C48" s="149"/>
      <c r="D48" s="25"/>
      <c r="E48" s="19"/>
      <c r="F48" s="19"/>
      <c r="G48" s="149"/>
      <c r="H48" s="149"/>
      <c r="I48" s="149"/>
      <c r="J48" s="149"/>
      <c r="K48" s="149"/>
    </row>
    <row r="51" spans="8:8">
      <c r="H51" s="150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>
      <c r="E1" s="5"/>
      <c r="H1" s="191"/>
      <c r="I1" s="191"/>
      <c r="J1" s="191"/>
      <c r="K1" s="191"/>
      <c r="L1" s="191"/>
      <c r="M1" s="191"/>
    </row>
    <row r="2" spans="2:13" ht="18.75">
      <c r="H2" s="192"/>
      <c r="I2" s="192"/>
      <c r="J2" s="192"/>
      <c r="K2" s="192"/>
      <c r="L2" s="192"/>
      <c r="M2" s="192"/>
    </row>
    <row r="5" spans="2:13" ht="15.75">
      <c r="F5" s="11"/>
    </row>
    <row r="7" spans="2:13" ht="15.75">
      <c r="B7" s="9"/>
      <c r="C7" s="9"/>
    </row>
    <row r="8" spans="2:13" ht="15.75">
      <c r="B8" s="9"/>
      <c r="C8" s="9"/>
    </row>
    <row r="9" spans="2:13" ht="15.75">
      <c r="B9" s="9"/>
      <c r="C9" s="9"/>
    </row>
    <row r="10" spans="2:13" ht="15.75">
      <c r="B10" s="10"/>
      <c r="C10" s="10"/>
    </row>
    <row r="11" spans="2:13" ht="15.75">
      <c r="B11" s="9"/>
      <c r="C11" s="9"/>
    </row>
    <row r="12" spans="2:13" ht="15.75">
      <c r="B12" s="9"/>
      <c r="C12" s="9"/>
    </row>
    <row r="13" spans="2:13" ht="15.75">
      <c r="B13" s="9"/>
      <c r="C13" s="9"/>
    </row>
    <row r="14" spans="2:13" ht="15.75">
      <c r="B14" s="10"/>
      <c r="C14" s="10"/>
    </row>
    <row r="15" spans="2:13" ht="17.45" customHeight="1">
      <c r="B15" s="9"/>
      <c r="C15" s="9"/>
    </row>
    <row r="16" spans="2:13" ht="16.149999999999999" customHeight="1">
      <c r="B16" s="9"/>
      <c r="C16" s="12"/>
      <c r="G16" s="1"/>
    </row>
    <row r="17" spans="2:13" ht="17.45" customHeight="1">
      <c r="B17" s="10"/>
      <c r="C17" s="10"/>
      <c r="G17" s="2"/>
    </row>
    <row r="18" spans="2:13" ht="15.75">
      <c r="B18" s="9"/>
      <c r="C18" s="9"/>
    </row>
    <row r="19" spans="2:13" ht="15.75">
      <c r="B19" s="9"/>
      <c r="C19" s="9"/>
    </row>
    <row r="20" spans="2:13" ht="15.75">
      <c r="B20" s="10"/>
      <c r="C20" s="10"/>
    </row>
    <row r="21" spans="2:13" ht="15.75">
      <c r="B21" s="9"/>
      <c r="C21" s="9"/>
    </row>
    <row r="22" spans="2:13" ht="15.75">
      <c r="B22" s="10"/>
      <c r="C22" s="10"/>
    </row>
    <row r="23" spans="2:13" ht="15.75">
      <c r="B23" s="9"/>
      <c r="C23" s="9"/>
    </row>
    <row r="24" spans="2:13" ht="15.75">
      <c r="B24" s="10"/>
      <c r="C24" s="10"/>
    </row>
    <row r="25" spans="2:13" ht="15.75">
      <c r="B25" s="10"/>
      <c r="C25" s="10"/>
    </row>
    <row r="26" spans="2:13" ht="15.75">
      <c r="B26" s="10"/>
      <c r="C26" s="10"/>
    </row>
    <row r="27" spans="2:13" ht="15.75">
      <c r="B27" s="10"/>
      <c r="C27" s="10"/>
    </row>
    <row r="28" spans="2:13" ht="15.75">
      <c r="B28" s="9"/>
      <c r="C28" s="9"/>
    </row>
    <row r="29" spans="2:13" ht="15.75">
      <c r="B29" s="10"/>
      <c r="C29" s="10"/>
      <c r="M29" s="8"/>
    </row>
    <row r="30" spans="2:13" ht="15.75">
      <c r="B30" s="9"/>
      <c r="C30" s="9"/>
    </row>
    <row r="31" spans="2:13" ht="15.75">
      <c r="B31" s="9"/>
      <c r="C31" s="9"/>
    </row>
    <row r="32" spans="2:13" ht="15.75">
      <c r="B32" s="9"/>
      <c r="C32" s="9"/>
    </row>
    <row r="33" spans="2:3" ht="15.75">
      <c r="B33" s="10"/>
      <c r="C33" s="10"/>
    </row>
    <row r="34" spans="2:3" ht="15.75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>
      <c r="A1" s="31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>
      <c r="A4" s="30" t="s">
        <v>19</v>
      </c>
      <c r="B4" s="13"/>
      <c r="C4" s="13"/>
      <c r="D4" s="13"/>
      <c r="E4" s="13"/>
      <c r="F4" s="13"/>
      <c r="G4" s="13"/>
      <c r="H4" s="32"/>
      <c r="I4" s="33" t="s">
        <v>172</v>
      </c>
      <c r="J4" s="13"/>
      <c r="K4" s="13"/>
    </row>
    <row r="5" spans="1:15" ht="15" customHeight="1">
      <c r="A5" s="195" t="s">
        <v>15</v>
      </c>
      <c r="B5" s="195"/>
      <c r="C5" s="195"/>
      <c r="D5" s="193" t="s">
        <v>159</v>
      </c>
      <c r="E5" s="193"/>
      <c r="F5" s="194" t="s">
        <v>0</v>
      </c>
      <c r="G5" s="194"/>
      <c r="H5" s="193" t="s">
        <v>12</v>
      </c>
      <c r="I5" s="193"/>
      <c r="J5" s="36"/>
      <c r="K5" s="7"/>
    </row>
    <row r="6" spans="1:15" ht="15" customHeight="1">
      <c r="A6" s="195"/>
      <c r="B6" s="195"/>
      <c r="C6" s="195"/>
      <c r="D6" s="163">
        <v>2022</v>
      </c>
      <c r="E6" s="163">
        <v>2023</v>
      </c>
      <c r="F6" s="163">
        <v>2022</v>
      </c>
      <c r="G6" s="163">
        <v>2023</v>
      </c>
      <c r="H6" s="163" t="s">
        <v>13</v>
      </c>
      <c r="I6" s="169" t="s">
        <v>14</v>
      </c>
      <c r="J6" s="165"/>
      <c r="K6" s="13"/>
    </row>
    <row r="7" spans="1:15" ht="15" customHeight="1">
      <c r="A7" s="197" t="s">
        <v>16</v>
      </c>
      <c r="B7" s="154" t="s">
        <v>21</v>
      </c>
      <c r="C7" s="147" t="s">
        <v>2</v>
      </c>
      <c r="D7" s="52" cm="1">
        <f t="array" ref="D7:G7">Líquidos!B35:E35</f>
        <v>16189700</v>
      </c>
      <c r="E7" s="52">
        <v>14468456</v>
      </c>
      <c r="F7" s="52">
        <v>181729345</v>
      </c>
      <c r="G7" s="52">
        <v>175064398</v>
      </c>
      <c r="H7" s="164">
        <f>G7-F7</f>
        <v>-6664947</v>
      </c>
      <c r="I7" s="141">
        <f>((G7*100/F7)-100)</f>
        <v>-3.6675128059257531</v>
      </c>
      <c r="J7" s="170"/>
      <c r="K7" s="13"/>
    </row>
    <row r="8" spans="1:15" ht="15" customHeight="1">
      <c r="A8" s="197"/>
      <c r="B8" s="41" t="s">
        <v>22</v>
      </c>
      <c r="C8" s="41" t="s">
        <v>2</v>
      </c>
      <c r="D8" s="52" cm="1">
        <f t="array" ref="D8:G8">Sólidos!B35:E35</f>
        <v>8294581</v>
      </c>
      <c r="E8" s="52">
        <v>6942790</v>
      </c>
      <c r="F8" s="54">
        <v>93967441</v>
      </c>
      <c r="G8" s="52">
        <v>90448050</v>
      </c>
      <c r="H8" s="46">
        <f t="shared" ref="H8:H18" si="0">G8-F8</f>
        <v>-3519391</v>
      </c>
      <c r="I8" s="140">
        <f>((G8*100/F8)-100)</f>
        <v>-3.7453302575303695</v>
      </c>
      <c r="J8" s="36"/>
      <c r="K8" s="13"/>
    </row>
    <row r="9" spans="1:15" ht="15" customHeight="1">
      <c r="A9" s="197"/>
      <c r="B9" s="196" t="s">
        <v>23</v>
      </c>
      <c r="C9" s="42" t="s">
        <v>2</v>
      </c>
      <c r="D9" s="52" cm="1">
        <f t="array" ref="D9:G9">'Mercancía general'!B35:E35</f>
        <v>20556956</v>
      </c>
      <c r="E9" s="65">
        <v>20879482</v>
      </c>
      <c r="F9" s="52">
        <v>270498630</v>
      </c>
      <c r="G9" s="66">
        <v>262691590</v>
      </c>
      <c r="H9" s="46">
        <f t="shared" si="0"/>
        <v>-7807040</v>
      </c>
      <c r="I9" s="141">
        <f t="shared" ref="I9:I30" si="1">((G9*100/F9)-100)</f>
        <v>-2.8861661887160039</v>
      </c>
      <c r="J9" s="36"/>
      <c r="K9" s="13"/>
    </row>
    <row r="10" spans="1:15" ht="15" customHeight="1">
      <c r="A10" s="197"/>
      <c r="B10" s="196"/>
      <c r="C10" s="35" t="s">
        <v>24</v>
      </c>
      <c r="D10" s="55" cm="1">
        <f t="array" ref="D10:G10">'Mercancías contenedores'!B35:E35</f>
        <v>14209052</v>
      </c>
      <c r="E10" s="55">
        <v>14692203</v>
      </c>
      <c r="F10" s="67">
        <v>187552519</v>
      </c>
      <c r="G10" s="55">
        <v>178730566</v>
      </c>
      <c r="H10" s="47">
        <f t="shared" si="0"/>
        <v>-8821953</v>
      </c>
      <c r="I10" s="142">
        <f t="shared" si="1"/>
        <v>-4.7037240806133838</v>
      </c>
      <c r="J10" s="36"/>
      <c r="K10" s="13"/>
    </row>
    <row r="11" spans="1:15" ht="15" customHeight="1">
      <c r="A11" s="197"/>
      <c r="B11" s="196"/>
      <c r="C11" s="35" t="s">
        <v>25</v>
      </c>
      <c r="D11" s="68">
        <f>D9-D10</f>
        <v>6347904</v>
      </c>
      <c r="E11" s="68">
        <f t="shared" ref="E11:G11" si="2">E9-E10</f>
        <v>6187279</v>
      </c>
      <c r="F11" s="69">
        <f t="shared" si="2"/>
        <v>82946111</v>
      </c>
      <c r="G11" s="70">
        <f t="shared" si="2"/>
        <v>83961024</v>
      </c>
      <c r="H11" s="47">
        <f t="shared" si="0"/>
        <v>1014913</v>
      </c>
      <c r="I11" s="143">
        <f t="shared" si="1"/>
        <v>1.2235811754935639</v>
      </c>
      <c r="J11" s="36"/>
      <c r="K11" s="13"/>
    </row>
    <row r="12" spans="1:15" ht="15" customHeight="1">
      <c r="A12" s="197"/>
      <c r="B12" s="39"/>
      <c r="C12" s="40" t="s">
        <v>26</v>
      </c>
      <c r="D12" s="48">
        <f>SUM(D7,D8,D9)</f>
        <v>45041237</v>
      </c>
      <c r="E12" s="48">
        <f>SUM(E7,E8,E9)</f>
        <v>42290728</v>
      </c>
      <c r="F12" s="48">
        <f>SUM(F7,F8,F9)</f>
        <v>546195416</v>
      </c>
      <c r="G12" s="48">
        <f>SUM(G7,G8,G9)</f>
        <v>528204038</v>
      </c>
      <c r="H12" s="49">
        <f t="shared" si="0"/>
        <v>-17991378</v>
      </c>
      <c r="I12" s="144">
        <f t="shared" si="1"/>
        <v>-3.2939452571311989</v>
      </c>
      <c r="J12" s="36"/>
      <c r="K12" s="13"/>
    </row>
    <row r="13" spans="1:15" ht="15" customHeight="1">
      <c r="A13" s="198" t="s">
        <v>17</v>
      </c>
      <c r="B13" s="41" t="s">
        <v>27</v>
      </c>
      <c r="C13" s="42" t="s">
        <v>2</v>
      </c>
      <c r="D13" s="50" cm="1">
        <f t="array" ref="D13:G13">Pesca!B35:E35</f>
        <v>9771.3749999999982</v>
      </c>
      <c r="E13" s="51">
        <v>6971.8739999999998</v>
      </c>
      <c r="F13" s="52">
        <v>147502.144</v>
      </c>
      <c r="G13" s="53">
        <v>130545.34599999998</v>
      </c>
      <c r="H13" s="52">
        <f>G13-F13</f>
        <v>-16956.798000000024</v>
      </c>
      <c r="I13" s="145">
        <f t="shared" si="1"/>
        <v>-11.495967136586174</v>
      </c>
      <c r="J13" s="37"/>
      <c r="K13" s="13"/>
    </row>
    <row r="14" spans="1:15" ht="15" customHeight="1">
      <c r="A14" s="198"/>
      <c r="B14" s="196" t="s">
        <v>28</v>
      </c>
      <c r="C14" s="42" t="s">
        <v>2</v>
      </c>
      <c r="D14" s="54" cm="1">
        <f t="array" ref="D14:G14">Avituallamiento!B35:E35</f>
        <v>912865</v>
      </c>
      <c r="E14" s="52">
        <v>891221</v>
      </c>
      <c r="F14" s="52">
        <v>11578513</v>
      </c>
      <c r="G14" s="51">
        <v>10894322</v>
      </c>
      <c r="H14" s="52">
        <f>G14-F14</f>
        <v>-684191</v>
      </c>
      <c r="I14" s="141">
        <f t="shared" si="1"/>
        <v>-5.9091439462044946</v>
      </c>
      <c r="J14" s="13"/>
      <c r="K14" s="13"/>
    </row>
    <row r="15" spans="1:15" ht="15" customHeight="1">
      <c r="A15" s="198"/>
      <c r="B15" s="196"/>
      <c r="C15" s="35" t="s">
        <v>29</v>
      </c>
      <c r="D15" s="55" cm="1">
        <f t="array" ref="D15:G15">'Avi. combustibles'!B35:E35</f>
        <v>752718</v>
      </c>
      <c r="E15" s="56">
        <v>735124</v>
      </c>
      <c r="F15" s="57">
        <v>9808592</v>
      </c>
      <c r="G15" s="57">
        <v>9009166</v>
      </c>
      <c r="H15" s="55">
        <f>G15-F15</f>
        <v>-799426</v>
      </c>
      <c r="I15" s="146">
        <f t="shared" si="1"/>
        <v>-8.1502625453276067</v>
      </c>
      <c r="J15" s="13"/>
      <c r="K15" s="13"/>
      <c r="L15" s="38"/>
      <c r="O15" s="38"/>
    </row>
    <row r="16" spans="1:15" ht="15" customHeight="1">
      <c r="A16" s="198"/>
      <c r="B16" s="41" t="s">
        <v>30</v>
      </c>
      <c r="C16" s="42" t="s">
        <v>2</v>
      </c>
      <c r="D16" s="58" cm="1">
        <f t="array" ref="D16:G16">'Tráfico interior'!B35:E35</f>
        <v>273634</v>
      </c>
      <c r="E16" s="59">
        <v>379237</v>
      </c>
      <c r="F16" s="50">
        <v>3819339</v>
      </c>
      <c r="G16" s="51">
        <v>4078841</v>
      </c>
      <c r="H16" s="52">
        <f>G16-F16</f>
        <v>259502</v>
      </c>
      <c r="I16" s="140">
        <f t="shared" si="1"/>
        <v>6.7944217572726586</v>
      </c>
      <c r="J16" s="13"/>
      <c r="K16" s="13"/>
    </row>
    <row r="17" spans="1:14" ht="15" customHeight="1">
      <c r="A17" s="198"/>
      <c r="B17" s="44"/>
      <c r="C17" s="44" t="s">
        <v>26</v>
      </c>
      <c r="D17" s="156">
        <f>SUM(D13,D14,D16)</f>
        <v>1196270.375</v>
      </c>
      <c r="E17" s="157">
        <f t="shared" ref="E17:G17" si="3">SUM(E13,E14,E16)</f>
        <v>1277429.8739999998</v>
      </c>
      <c r="F17" s="157">
        <f t="shared" si="3"/>
        <v>15545354.143999999</v>
      </c>
      <c r="G17" s="157">
        <f t="shared" si="3"/>
        <v>15103708.346000001</v>
      </c>
      <c r="H17" s="158">
        <f>G17-F17</f>
        <v>-441645.79799999855</v>
      </c>
      <c r="I17" s="144">
        <f t="shared" si="1"/>
        <v>-2.8410147103046768</v>
      </c>
      <c r="J17" s="13"/>
      <c r="K17" s="13"/>
    </row>
    <row r="18" spans="1:14" ht="15" customHeight="1">
      <c r="A18" s="199" t="s">
        <v>31</v>
      </c>
      <c r="B18" s="199"/>
      <c r="C18" s="199"/>
      <c r="D18" s="152">
        <f>D12+D17</f>
        <v>46237507.375</v>
      </c>
      <c r="E18" s="171">
        <f>E12+E17</f>
        <v>43568157.873999998</v>
      </c>
      <c r="F18" s="171">
        <f>F12+F17</f>
        <v>561740770.14400005</v>
      </c>
      <c r="G18" s="171">
        <f>G12+G17</f>
        <v>543307746.34599996</v>
      </c>
      <c r="H18" s="173">
        <f t="shared" si="0"/>
        <v>-18433023.798000097</v>
      </c>
      <c r="I18" s="172">
        <f t="shared" si="1"/>
        <v>-3.2814110667585794</v>
      </c>
      <c r="J18" s="36"/>
      <c r="K18" s="13"/>
    </row>
    <row r="19" spans="1:14" ht="15" customHeight="1">
      <c r="A19" s="160"/>
      <c r="B19" s="162"/>
      <c r="C19" s="159"/>
      <c r="D19" s="161"/>
      <c r="E19" s="166"/>
      <c r="F19" s="167"/>
      <c r="G19" s="167"/>
      <c r="H19" s="168"/>
      <c r="I19" s="168"/>
      <c r="J19" s="36"/>
      <c r="K19" s="13"/>
      <c r="N19" s="38"/>
    </row>
    <row r="20" spans="1:14" ht="15" customHeight="1">
      <c r="A20" s="200" t="s">
        <v>50</v>
      </c>
      <c r="B20" s="196" t="s">
        <v>32</v>
      </c>
      <c r="C20" s="41" t="s">
        <v>2</v>
      </c>
      <c r="D20" s="52" cm="1">
        <f t="array" ref="D20:G20">'Mercancías tránsito'!B35:E35</f>
        <v>12473622</v>
      </c>
      <c r="E20" s="52">
        <v>11306371</v>
      </c>
      <c r="F20" s="52">
        <v>147516410</v>
      </c>
      <c r="G20" s="52">
        <v>141954932</v>
      </c>
      <c r="H20" s="60">
        <f>G20-F20</f>
        <v>-5561478</v>
      </c>
      <c r="I20" s="61">
        <f t="shared" si="1"/>
        <v>-3.7700741226010024</v>
      </c>
      <c r="J20" s="13"/>
      <c r="K20" s="13"/>
      <c r="L20" s="13"/>
      <c r="M20" s="13"/>
    </row>
    <row r="21" spans="1:14" ht="15" customHeight="1">
      <c r="A21" s="200"/>
      <c r="B21" s="196"/>
      <c r="C21" s="34" t="s">
        <v>24</v>
      </c>
      <c r="D21" s="62" cm="1">
        <f t="array" ref="D21:G21">'Mercan. contene. tránsito'!B35:E35</f>
        <v>8348845</v>
      </c>
      <c r="E21" s="62">
        <v>8897854</v>
      </c>
      <c r="F21" s="62">
        <v>110847932</v>
      </c>
      <c r="G21" s="62">
        <v>106513959</v>
      </c>
      <c r="H21" s="63">
        <f>G21-F21</f>
        <v>-4333973</v>
      </c>
      <c r="I21" s="64">
        <f t="shared" si="1"/>
        <v>-3.9098365858553024</v>
      </c>
      <c r="J21" s="13"/>
      <c r="K21" s="13"/>
      <c r="L21" s="13"/>
      <c r="M21" s="13"/>
    </row>
    <row r="22" spans="1:14" ht="15" customHeight="1">
      <c r="A22" s="200"/>
      <c r="B22" s="196" t="s">
        <v>33</v>
      </c>
      <c r="C22" s="41" t="s">
        <v>34</v>
      </c>
      <c r="D22" s="52" cm="1">
        <f t="array" ref="D22:G22">'Ro-Ro'!B35:E35</f>
        <v>5369834</v>
      </c>
      <c r="E22" s="52">
        <v>5310487</v>
      </c>
      <c r="F22" s="52">
        <v>70957341</v>
      </c>
      <c r="G22" s="52">
        <v>71862083</v>
      </c>
      <c r="H22" s="60">
        <f t="shared" ref="H22:H30" si="4">G22-F22</f>
        <v>904742</v>
      </c>
      <c r="I22" s="61">
        <f t="shared" si="1"/>
        <v>1.2750505969495123</v>
      </c>
      <c r="J22" s="13"/>
      <c r="K22" s="13"/>
      <c r="L22" s="13"/>
      <c r="M22" s="13"/>
    </row>
    <row r="23" spans="1:14" ht="15" customHeight="1">
      <c r="A23" s="200"/>
      <c r="B23" s="196"/>
      <c r="C23" s="43" t="s">
        <v>35</v>
      </c>
      <c r="D23" s="62" cm="1">
        <f t="array" ref="D23:G23">'Ro-Ro UTIS'!B35:E35</f>
        <v>218944</v>
      </c>
      <c r="E23" s="62">
        <v>220729</v>
      </c>
      <c r="F23" s="62">
        <v>2957190</v>
      </c>
      <c r="G23" s="62">
        <v>2996069</v>
      </c>
      <c r="H23" s="63">
        <f t="shared" si="4"/>
        <v>38879</v>
      </c>
      <c r="I23" s="64">
        <f t="shared" si="1"/>
        <v>1.3147278328413137</v>
      </c>
      <c r="J23" s="13"/>
      <c r="K23" s="13"/>
      <c r="L23" s="13"/>
      <c r="M23" s="13"/>
    </row>
    <row r="24" spans="1:14" ht="15" customHeight="1">
      <c r="A24" s="200"/>
      <c r="B24" s="196" t="s">
        <v>36</v>
      </c>
      <c r="C24" s="41" t="s">
        <v>2</v>
      </c>
      <c r="D24" s="52" cm="1">
        <f t="array" ref="D24:G24">TEUS!B35:E35</f>
        <v>1298609.25</v>
      </c>
      <c r="E24" s="52">
        <v>1345795</v>
      </c>
      <c r="F24" s="52">
        <v>17151467.75</v>
      </c>
      <c r="G24" s="52">
        <v>16379280.25</v>
      </c>
      <c r="H24" s="60">
        <f t="shared" si="4"/>
        <v>-772187.5</v>
      </c>
      <c r="I24" s="61">
        <f t="shared" si="1"/>
        <v>-4.5021657111532107</v>
      </c>
      <c r="J24" s="13"/>
      <c r="K24" s="13"/>
      <c r="L24" s="13"/>
      <c r="M24" s="13"/>
    </row>
    <row r="25" spans="1:14" ht="15" customHeight="1">
      <c r="A25" s="200"/>
      <c r="B25" s="196"/>
      <c r="C25" s="34" t="s">
        <v>40</v>
      </c>
      <c r="D25" s="62" cm="1">
        <f t="array" ref="D25:G25">'TEUS tránsito'!B35:E35</f>
        <v>657595.25</v>
      </c>
      <c r="E25" s="62">
        <v>692929</v>
      </c>
      <c r="F25" s="62">
        <v>8827317.4199999999</v>
      </c>
      <c r="G25" s="62">
        <v>8396940.25</v>
      </c>
      <c r="H25" s="63">
        <f t="shared" si="4"/>
        <v>-430377.16999999993</v>
      </c>
      <c r="I25" s="64">
        <f t="shared" si="1"/>
        <v>-4.8755148310957708</v>
      </c>
      <c r="J25" s="13"/>
      <c r="K25" s="13"/>
      <c r="L25" s="13"/>
      <c r="M25" s="13"/>
    </row>
    <row r="26" spans="1:14" ht="15" customHeight="1">
      <c r="A26" s="200"/>
      <c r="B26" s="196"/>
      <c r="C26" s="34" t="s">
        <v>41</v>
      </c>
      <c r="D26" s="62" cm="1">
        <f t="array" ref="D26:G26">'TEUS nacional'!B35:E35</f>
        <v>170936.75</v>
      </c>
      <c r="E26" s="62">
        <v>176033.5</v>
      </c>
      <c r="F26" s="62">
        <v>2097270.5</v>
      </c>
      <c r="G26" s="62">
        <v>2084703.75</v>
      </c>
      <c r="H26" s="63">
        <f t="shared" si="4"/>
        <v>-12566.75</v>
      </c>
      <c r="I26" s="64">
        <f t="shared" si="1"/>
        <v>-0.59919547812263829</v>
      </c>
      <c r="J26" s="13"/>
      <c r="K26" s="13"/>
      <c r="L26" s="13"/>
      <c r="M26" s="13"/>
    </row>
    <row r="27" spans="1:14" ht="15" customHeight="1">
      <c r="A27" s="200"/>
      <c r="B27" s="196"/>
      <c r="C27" s="34" t="s">
        <v>42</v>
      </c>
      <c r="D27" s="62" cm="1">
        <f t="array" ref="D27:G27">'TEUS exterior'!B35:E35</f>
        <v>470077.25</v>
      </c>
      <c r="E27" s="62">
        <v>476832.5</v>
      </c>
      <c r="F27" s="62">
        <v>6226879.8300000001</v>
      </c>
      <c r="G27" s="62">
        <v>5897636.25</v>
      </c>
      <c r="H27" s="63">
        <f t="shared" si="4"/>
        <v>-329243.58000000007</v>
      </c>
      <c r="I27" s="64">
        <f t="shared" si="1"/>
        <v>-5.2874567839540276</v>
      </c>
      <c r="J27" s="13"/>
      <c r="K27" s="13"/>
      <c r="L27" s="13"/>
      <c r="M27" s="13"/>
    </row>
    <row r="28" spans="1:14" ht="15" customHeight="1">
      <c r="A28" s="200"/>
      <c r="B28" s="196" t="s">
        <v>37</v>
      </c>
      <c r="C28" s="41" t="s">
        <v>43</v>
      </c>
      <c r="D28" s="52" cm="1">
        <f t="array" ref="D28:G28">'Buques número'!B35:E35</f>
        <v>12009</v>
      </c>
      <c r="E28" s="52">
        <v>12134</v>
      </c>
      <c r="F28" s="52">
        <v>157105</v>
      </c>
      <c r="G28" s="52">
        <v>164215</v>
      </c>
      <c r="H28" s="60">
        <f t="shared" si="4"/>
        <v>7110</v>
      </c>
      <c r="I28" s="61">
        <f t="shared" si="1"/>
        <v>4.5256357213328613</v>
      </c>
      <c r="J28" s="13"/>
      <c r="K28" s="13"/>
      <c r="L28" s="13"/>
      <c r="M28" s="13"/>
    </row>
    <row r="29" spans="1:14" ht="15" customHeight="1">
      <c r="A29" s="200"/>
      <c r="B29" s="196"/>
      <c r="C29" s="41" t="s">
        <v>44</v>
      </c>
      <c r="D29" s="52" cm="1">
        <f t="array" ref="D29:G29">'Buques GT'!B35:E35</f>
        <v>204842808</v>
      </c>
      <c r="E29" s="52">
        <v>210478608</v>
      </c>
      <c r="F29" s="52">
        <v>2489579430</v>
      </c>
      <c r="G29" s="52">
        <v>2638995864</v>
      </c>
      <c r="H29" s="60">
        <f t="shared" si="4"/>
        <v>149416434</v>
      </c>
      <c r="I29" s="61">
        <f t="shared" si="1"/>
        <v>6.0016737043814601</v>
      </c>
      <c r="J29" s="13"/>
      <c r="K29" s="13"/>
      <c r="L29" s="13"/>
      <c r="M29" s="13"/>
    </row>
    <row r="30" spans="1:14" ht="15" customHeight="1">
      <c r="A30" s="200"/>
      <c r="B30" s="196"/>
      <c r="C30" s="34" t="s">
        <v>45</v>
      </c>
      <c r="D30" s="62" cm="1">
        <f t="array" ref="D30:G30">Cruceros!B35:E35</f>
        <v>303</v>
      </c>
      <c r="E30" s="62">
        <v>295</v>
      </c>
      <c r="F30" s="62">
        <v>4528</v>
      </c>
      <c r="G30" s="62">
        <v>4501</v>
      </c>
      <c r="H30" s="63">
        <f t="shared" si="4"/>
        <v>-27</v>
      </c>
      <c r="I30" s="64">
        <f t="shared" si="1"/>
        <v>-0.59628975265017914</v>
      </c>
      <c r="J30" s="13"/>
      <c r="K30" s="13"/>
      <c r="L30" s="13"/>
      <c r="M30" s="13"/>
    </row>
    <row r="31" spans="1:14" ht="15" customHeight="1">
      <c r="A31" s="200"/>
      <c r="B31" s="196" t="s">
        <v>38</v>
      </c>
      <c r="C31" s="41" t="s">
        <v>2</v>
      </c>
      <c r="D31" s="52" cm="1">
        <f t="array" ref="D31:G31">'Pasajeros total'!B35:E35</f>
        <v>2254768</v>
      </c>
      <c r="E31" s="52">
        <v>2480603</v>
      </c>
      <c r="F31" s="52">
        <v>33000241</v>
      </c>
      <c r="G31" s="52">
        <v>39251480</v>
      </c>
      <c r="H31" s="60">
        <f>G31-F31</f>
        <v>6251239</v>
      </c>
      <c r="I31" s="61">
        <f>((G31*100/F31)-100)</f>
        <v>18.943010143471383</v>
      </c>
      <c r="J31" s="13"/>
      <c r="K31" s="13"/>
      <c r="L31" s="13"/>
      <c r="M31" s="13"/>
    </row>
    <row r="32" spans="1:14" ht="15" customHeight="1">
      <c r="A32" s="200"/>
      <c r="B32" s="196"/>
      <c r="C32" s="34" t="s">
        <v>46</v>
      </c>
      <c r="D32" s="62" cm="1">
        <f t="array" ref="D32:G32">'Pasajeros regulares'!B35:E35</f>
        <v>1594629</v>
      </c>
      <c r="E32" s="62">
        <v>1741436</v>
      </c>
      <c r="F32" s="62">
        <v>24816082</v>
      </c>
      <c r="G32" s="62">
        <v>27238774</v>
      </c>
      <c r="H32" s="63">
        <f>G32-F32</f>
        <v>2422692</v>
      </c>
      <c r="I32" s="64">
        <f>((G32*100/F32)-100)</f>
        <v>9.7625886310336938</v>
      </c>
      <c r="J32" s="13"/>
      <c r="K32" s="13"/>
      <c r="L32" s="13"/>
      <c r="M32" s="13"/>
    </row>
    <row r="33" spans="1:13" ht="15" customHeight="1">
      <c r="A33" s="200"/>
      <c r="B33" s="196"/>
      <c r="C33" s="34" t="s">
        <v>47</v>
      </c>
      <c r="D33" s="62" cm="1">
        <f t="array" ref="D33:G33">'Pasajeros crucero'!B35:E35</f>
        <v>660139</v>
      </c>
      <c r="E33" s="62">
        <v>739167</v>
      </c>
      <c r="F33" s="62">
        <v>8184159</v>
      </c>
      <c r="G33" s="62">
        <v>12012706</v>
      </c>
      <c r="H33" s="63">
        <f>G33-F33</f>
        <v>3828547</v>
      </c>
      <c r="I33" s="64">
        <f>((G33*100/F33)-100)</f>
        <v>46.779968473242036</v>
      </c>
      <c r="J33" s="13"/>
      <c r="K33" s="13"/>
      <c r="L33" s="13"/>
      <c r="M33" s="13"/>
    </row>
    <row r="34" spans="1:13" ht="15" customHeight="1">
      <c r="A34" s="200"/>
      <c r="B34" s="196" t="s">
        <v>39</v>
      </c>
      <c r="C34" s="41" t="s">
        <v>48</v>
      </c>
      <c r="D34" s="52" cm="1">
        <f t="array" ref="D34:G34">'Automóviles régimen pasaje'!B35:E35</f>
        <v>446630</v>
      </c>
      <c r="E34" s="52">
        <v>491490</v>
      </c>
      <c r="F34" s="52">
        <v>6249069</v>
      </c>
      <c r="G34" s="52">
        <v>6855548</v>
      </c>
      <c r="H34" s="60">
        <f>G34-F34</f>
        <v>606479</v>
      </c>
      <c r="I34" s="61">
        <f>((G34*100/F34)-100)</f>
        <v>9.7051096731369171</v>
      </c>
      <c r="J34" s="13"/>
      <c r="K34" s="13"/>
      <c r="L34" s="13"/>
      <c r="M34" s="13"/>
    </row>
    <row r="35" spans="1:13" ht="15" customHeight="1">
      <c r="A35" s="200"/>
      <c r="B35" s="196"/>
      <c r="C35" s="41" t="s">
        <v>170</v>
      </c>
      <c r="D35" s="52" cm="1">
        <f t="array" ref="D35:G35">'Automóviles régimen mercancía'!B35:E35</f>
        <v>363488</v>
      </c>
      <c r="E35" s="52">
        <v>318228</v>
      </c>
      <c r="F35" s="52">
        <v>3254434</v>
      </c>
      <c r="G35" s="52">
        <v>3893800</v>
      </c>
      <c r="H35" s="60">
        <f>G35-F35</f>
        <v>639366</v>
      </c>
      <c r="I35" s="61">
        <f>((G35*100/F35)-100)</f>
        <v>19.645996815421668</v>
      </c>
      <c r="J35" s="13"/>
      <c r="K35" s="13"/>
      <c r="L35" s="13"/>
      <c r="M35" s="13"/>
    </row>
    <row r="36" spans="1:13" ht="15" customHeight="1">
      <c r="A36" s="72" t="s">
        <v>51</v>
      </c>
      <c r="J36" s="13"/>
      <c r="K36" s="13"/>
      <c r="L36" s="13"/>
      <c r="M36" s="13"/>
    </row>
    <row r="37" spans="1:13">
      <c r="A37" s="4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>
      <c r="J39" s="13"/>
      <c r="K39" s="13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>
      <c r="A1" s="31" t="s">
        <v>49</v>
      </c>
      <c r="B1" s="31"/>
      <c r="C1" s="81"/>
      <c r="D1" s="31"/>
      <c r="E1" s="31"/>
      <c r="H1" s="31"/>
      <c r="I1" s="31"/>
      <c r="L1" s="31"/>
      <c r="M1" s="31"/>
    </row>
    <row r="2" spans="1:15" ht="20.25">
      <c r="A2" s="78"/>
      <c r="B2" s="78"/>
      <c r="C2" s="81"/>
    </row>
    <row r="3" spans="1:15" ht="20.25">
      <c r="A3" s="81"/>
      <c r="B3" s="81"/>
      <c r="C3" s="81"/>
    </row>
    <row r="4" spans="1:15">
      <c r="A4" s="82" t="s">
        <v>53</v>
      </c>
      <c r="B4" s="30"/>
      <c r="N4" s="112" t="s">
        <v>172</v>
      </c>
    </row>
    <row r="5" spans="1:15">
      <c r="A5" s="82"/>
      <c r="B5" s="82"/>
      <c r="C5" s="201" t="s">
        <v>3</v>
      </c>
      <c r="D5" s="201"/>
      <c r="E5" s="201"/>
      <c r="F5" s="201"/>
      <c r="G5" s="201" t="s">
        <v>4</v>
      </c>
      <c r="H5" s="201"/>
      <c r="I5" s="201"/>
      <c r="J5" s="201"/>
      <c r="K5" s="201" t="s">
        <v>5</v>
      </c>
      <c r="L5" s="201"/>
      <c r="M5" s="201"/>
      <c r="N5" s="201"/>
    </row>
    <row r="6" spans="1:15">
      <c r="A6" s="204" t="s">
        <v>93</v>
      </c>
      <c r="B6" s="204"/>
      <c r="C6" s="202" t="s">
        <v>94</v>
      </c>
      <c r="D6" s="202"/>
      <c r="E6" s="203" t="s">
        <v>12</v>
      </c>
      <c r="F6" s="203"/>
      <c r="G6" s="203" t="s">
        <v>94</v>
      </c>
      <c r="H6" s="203"/>
      <c r="I6" s="203" t="s">
        <v>12</v>
      </c>
      <c r="J6" s="203"/>
      <c r="K6" s="203" t="s">
        <v>94</v>
      </c>
      <c r="L6" s="203"/>
      <c r="M6" s="203" t="s">
        <v>12</v>
      </c>
      <c r="N6" s="203"/>
    </row>
    <row r="7" spans="1:15">
      <c r="A7" s="204"/>
      <c r="B7" s="204"/>
      <c r="C7" s="179">
        <v>2022</v>
      </c>
      <c r="D7" s="179">
        <v>2023</v>
      </c>
      <c r="E7" s="87" t="s">
        <v>13</v>
      </c>
      <c r="F7" s="87" t="s">
        <v>14</v>
      </c>
      <c r="G7" s="179">
        <v>2022</v>
      </c>
      <c r="H7" s="179">
        <v>2023</v>
      </c>
      <c r="I7" s="87" t="s">
        <v>13</v>
      </c>
      <c r="J7" s="87" t="s">
        <v>14</v>
      </c>
      <c r="K7" s="179">
        <v>2022</v>
      </c>
      <c r="L7" s="179">
        <v>2023</v>
      </c>
      <c r="M7" s="87" t="s">
        <v>13</v>
      </c>
      <c r="N7" s="87" t="s">
        <v>14</v>
      </c>
    </row>
    <row r="8" spans="1:15">
      <c r="A8" s="205" t="s">
        <v>95</v>
      </c>
      <c r="B8" s="101" t="s">
        <v>96</v>
      </c>
      <c r="C8" s="102"/>
      <c r="D8" s="91"/>
      <c r="E8" s="97">
        <f>D8-C8</f>
        <v>0</v>
      </c>
      <c r="F8" s="103" t="e">
        <f>((D8*100/C8)-100)</f>
        <v>#DIV/0!</v>
      </c>
      <c r="G8" s="90"/>
      <c r="H8" s="91"/>
      <c r="I8" s="97">
        <f>H8-G8</f>
        <v>0</v>
      </c>
      <c r="J8" s="103" t="e">
        <f>((H8*100/G8)-100)</f>
        <v>#DIV/0!</v>
      </c>
      <c r="K8" s="90"/>
      <c r="L8" s="91"/>
      <c r="M8" s="97">
        <f>L8-K8</f>
        <v>0</v>
      </c>
      <c r="N8" s="103" t="e">
        <f>((L8*100/K8)-100)</f>
        <v>#DIV/0!</v>
      </c>
      <c r="O8" s="131"/>
    </row>
    <row r="9" spans="1:15">
      <c r="A9" s="205"/>
      <c r="B9" s="115" t="s">
        <v>97</v>
      </c>
      <c r="C9" s="116"/>
      <c r="D9" s="114"/>
      <c r="E9" s="85">
        <f>D9-C9</f>
        <v>0</v>
      </c>
      <c r="F9" s="86" t="e">
        <f>((D9*100/C9)-100)</f>
        <v>#DIV/0!</v>
      </c>
      <c r="G9" s="127"/>
      <c r="H9" s="114"/>
      <c r="I9" s="85">
        <f>H9-G9</f>
        <v>0</v>
      </c>
      <c r="J9" s="86" t="e">
        <f>((H9*100/G9)-100)</f>
        <v>#DIV/0!</v>
      </c>
      <c r="K9" s="127"/>
      <c r="L9" s="114"/>
      <c r="M9" s="85">
        <f>L9-K9</f>
        <v>0</v>
      </c>
      <c r="N9" s="88" t="e">
        <f>((L9*100/K9)-100)</f>
        <v>#DIV/0!</v>
      </c>
    </row>
    <row r="10" spans="1:15">
      <c r="A10" s="205"/>
      <c r="B10" s="89" t="s">
        <v>98</v>
      </c>
      <c r="C10" s="92"/>
      <c r="D10" s="93"/>
      <c r="E10" s="85">
        <f t="shared" ref="E10:E15" si="0">D10-C10</f>
        <v>0</v>
      </c>
      <c r="F10" s="86" t="e">
        <f t="shared" ref="F10:F16" si="1">((D10*100/C10)-100)</f>
        <v>#DIV/0!</v>
      </c>
      <c r="G10" s="94"/>
      <c r="H10" s="93"/>
      <c r="I10" s="85">
        <f t="shared" ref="I10:I15" si="2">H10-G10</f>
        <v>0</v>
      </c>
      <c r="J10" s="86" t="e">
        <f t="shared" ref="J10:J16" si="3">((H10*100/G10)-100)</f>
        <v>#DIV/0!</v>
      </c>
      <c r="K10" s="94"/>
      <c r="L10" s="93"/>
      <c r="M10" s="85">
        <f t="shared" ref="M10:M15" si="4">L10-K10</f>
        <v>0</v>
      </c>
      <c r="N10" s="88" t="e">
        <f t="shared" ref="N10:N16" si="5">((L10*100/K10)-100)</f>
        <v>#DIV/0!</v>
      </c>
    </row>
    <row r="11" spans="1:15">
      <c r="A11" s="205"/>
      <c r="B11" s="115" t="s">
        <v>99</v>
      </c>
      <c r="C11" s="116"/>
      <c r="D11" s="114"/>
      <c r="E11" s="85">
        <f t="shared" si="0"/>
        <v>0</v>
      </c>
      <c r="F11" s="86" t="e">
        <f t="shared" si="1"/>
        <v>#DIV/0!</v>
      </c>
      <c r="G11" s="127"/>
      <c r="H11" s="114"/>
      <c r="I11" s="85">
        <f t="shared" si="2"/>
        <v>0</v>
      </c>
      <c r="J11" s="86" t="e">
        <f t="shared" si="3"/>
        <v>#DIV/0!</v>
      </c>
      <c r="K11" s="127"/>
      <c r="L11" s="114"/>
      <c r="M11" s="85">
        <f t="shared" si="4"/>
        <v>0</v>
      </c>
      <c r="N11" s="88" t="e">
        <f t="shared" si="5"/>
        <v>#DIV/0!</v>
      </c>
    </row>
    <row r="12" spans="1:15">
      <c r="A12" s="205"/>
      <c r="B12" s="89" t="s">
        <v>100</v>
      </c>
      <c r="C12" s="92"/>
      <c r="D12" s="93"/>
      <c r="E12" s="85">
        <f t="shared" si="0"/>
        <v>0</v>
      </c>
      <c r="F12" s="86" t="e">
        <f t="shared" si="1"/>
        <v>#DIV/0!</v>
      </c>
      <c r="G12" s="94"/>
      <c r="H12" s="93"/>
      <c r="I12" s="85">
        <f t="shared" si="2"/>
        <v>0</v>
      </c>
      <c r="J12" s="86" t="e">
        <f t="shared" si="3"/>
        <v>#DIV/0!</v>
      </c>
      <c r="K12" s="94"/>
      <c r="L12" s="93"/>
      <c r="M12" s="85">
        <f t="shared" si="4"/>
        <v>0</v>
      </c>
      <c r="N12" s="88" t="e">
        <f t="shared" si="5"/>
        <v>#DIV/0!</v>
      </c>
    </row>
    <row r="13" spans="1:15">
      <c r="A13" s="205"/>
      <c r="B13" s="115" t="s">
        <v>101</v>
      </c>
      <c r="C13" s="116"/>
      <c r="D13" s="114"/>
      <c r="E13" s="85">
        <f t="shared" si="0"/>
        <v>0</v>
      </c>
      <c r="F13" s="86" t="e">
        <f t="shared" si="1"/>
        <v>#DIV/0!</v>
      </c>
      <c r="G13" s="127"/>
      <c r="H13" s="114"/>
      <c r="I13" s="85">
        <f t="shared" si="2"/>
        <v>0</v>
      </c>
      <c r="J13" s="86" t="e">
        <f t="shared" si="3"/>
        <v>#DIV/0!</v>
      </c>
      <c r="K13" s="127"/>
      <c r="L13" s="114"/>
      <c r="M13" s="85">
        <f t="shared" si="4"/>
        <v>0</v>
      </c>
      <c r="N13" s="88" t="e">
        <f t="shared" si="5"/>
        <v>#DIV/0!</v>
      </c>
    </row>
    <row r="14" spans="1:15">
      <c r="A14" s="205"/>
      <c r="B14" s="89" t="s">
        <v>102</v>
      </c>
      <c r="C14" s="92"/>
      <c r="D14" s="93"/>
      <c r="E14" s="85">
        <f t="shared" si="0"/>
        <v>0</v>
      </c>
      <c r="F14" s="86" t="e">
        <f t="shared" si="1"/>
        <v>#DIV/0!</v>
      </c>
      <c r="G14" s="94"/>
      <c r="H14" s="93"/>
      <c r="I14" s="85">
        <f t="shared" si="2"/>
        <v>0</v>
      </c>
      <c r="J14" s="86" t="e">
        <f t="shared" si="3"/>
        <v>#DIV/0!</v>
      </c>
      <c r="K14" s="94"/>
      <c r="L14" s="93"/>
      <c r="M14" s="85">
        <f t="shared" si="4"/>
        <v>0</v>
      </c>
      <c r="N14" s="88" t="e">
        <f t="shared" si="5"/>
        <v>#DIV/0!</v>
      </c>
    </row>
    <row r="15" spans="1:15">
      <c r="A15" s="205"/>
      <c r="B15" s="115" t="s">
        <v>103</v>
      </c>
      <c r="C15" s="116"/>
      <c r="D15" s="114"/>
      <c r="E15" s="85">
        <f t="shared" si="0"/>
        <v>0</v>
      </c>
      <c r="F15" s="86" t="e">
        <f t="shared" si="1"/>
        <v>#DIV/0!</v>
      </c>
      <c r="G15" s="127"/>
      <c r="H15" s="114"/>
      <c r="I15" s="85">
        <f t="shared" si="2"/>
        <v>0</v>
      </c>
      <c r="J15" s="86" t="e">
        <f t="shared" si="3"/>
        <v>#DIV/0!</v>
      </c>
      <c r="K15" s="127"/>
      <c r="L15" s="114"/>
      <c r="M15" s="85">
        <f t="shared" si="4"/>
        <v>0</v>
      </c>
      <c r="N15" s="88" t="e">
        <f t="shared" si="5"/>
        <v>#DIV/0!</v>
      </c>
    </row>
    <row r="16" spans="1:15">
      <c r="A16" s="205"/>
      <c r="B16" s="104" t="s">
        <v>104</v>
      </c>
      <c r="C16" s="105"/>
      <c r="D16" s="96"/>
      <c r="E16" s="99">
        <f>D16-C16</f>
        <v>0</v>
      </c>
      <c r="F16" s="86" t="e">
        <f t="shared" si="1"/>
        <v>#DIV/0!</v>
      </c>
      <c r="G16" s="95"/>
      <c r="H16" s="96"/>
      <c r="I16" s="99">
        <f>H16-G16</f>
        <v>0</v>
      </c>
      <c r="J16" s="86" t="e">
        <f t="shared" si="3"/>
        <v>#DIV/0!</v>
      </c>
      <c r="K16" s="95"/>
      <c r="L16" s="96"/>
      <c r="M16" s="99">
        <f>L16-K16</f>
        <v>0</v>
      </c>
      <c r="N16" s="88" t="e">
        <f t="shared" si="5"/>
        <v>#DIV/0!</v>
      </c>
    </row>
    <row r="17" spans="1:14">
      <c r="A17" s="206" t="s">
        <v>105</v>
      </c>
      <c r="B17" s="117" t="s">
        <v>106</v>
      </c>
      <c r="C17" s="118"/>
      <c r="D17" s="119"/>
      <c r="E17" s="97">
        <f>D17-C17</f>
        <v>0</v>
      </c>
      <c r="F17" s="103" t="e">
        <f>((D17*100/C17)-100)</f>
        <v>#DIV/0!</v>
      </c>
      <c r="G17" s="128"/>
      <c r="H17" s="119"/>
      <c r="I17" s="97">
        <f>H17-G17</f>
        <v>0</v>
      </c>
      <c r="J17" s="103" t="e">
        <f>((H17*100/G17)-100)</f>
        <v>#DIV/0!</v>
      </c>
      <c r="K17" s="128"/>
      <c r="L17" s="119"/>
      <c r="M17" s="97">
        <f>L17-K17</f>
        <v>0</v>
      </c>
      <c r="N17" s="98" t="e">
        <f>((L17*100/K17)-100)</f>
        <v>#DIV/0!</v>
      </c>
    </row>
    <row r="18" spans="1:14">
      <c r="A18" s="206"/>
      <c r="B18" s="89" t="s">
        <v>107</v>
      </c>
      <c r="C18" s="92"/>
      <c r="D18" s="93"/>
      <c r="E18" s="85">
        <f>D18-C18</f>
        <v>0</v>
      </c>
      <c r="F18" s="86" t="e">
        <f>((D18*100/C18)-100)</f>
        <v>#DIV/0!</v>
      </c>
      <c r="G18" s="94"/>
      <c r="H18" s="93"/>
      <c r="I18" s="85">
        <f>H18-G18</f>
        <v>0</v>
      </c>
      <c r="J18" s="86" t="e">
        <f>((H18*100/G18)-100)</f>
        <v>#DIV/0!</v>
      </c>
      <c r="K18" s="94"/>
      <c r="L18" s="93"/>
      <c r="M18" s="85">
        <f>L18-K18</f>
        <v>0</v>
      </c>
      <c r="N18" s="88" t="e">
        <f>((L18*100/K18)-100)</f>
        <v>#DIV/0!</v>
      </c>
    </row>
    <row r="19" spans="1:14">
      <c r="A19" s="206"/>
      <c r="B19" s="115" t="s">
        <v>108</v>
      </c>
      <c r="C19" s="116"/>
      <c r="D19" s="114"/>
      <c r="E19" s="85">
        <f t="shared" ref="E19:E20" si="6">D19-C19</f>
        <v>0</v>
      </c>
      <c r="F19" s="86" t="e">
        <f t="shared" ref="F19:F20" si="7">((D19*100/C19)-100)</f>
        <v>#DIV/0!</v>
      </c>
      <c r="G19" s="127"/>
      <c r="H19" s="114"/>
      <c r="I19" s="85">
        <f t="shared" ref="I19:I20" si="8">H19-G19</f>
        <v>0</v>
      </c>
      <c r="J19" s="86" t="e">
        <f t="shared" ref="J19:J20" si="9">((H19*100/G19)-100)</f>
        <v>#DIV/0!</v>
      </c>
      <c r="K19" s="127"/>
      <c r="L19" s="114"/>
      <c r="M19" s="85">
        <f t="shared" ref="M19:M20" si="10">L19-K19</f>
        <v>0</v>
      </c>
      <c r="N19" s="88" t="e">
        <f t="shared" ref="N19:N20" si="11">((L19*100/K19)-100)</f>
        <v>#DIV/0!</v>
      </c>
    </row>
    <row r="20" spans="1:14">
      <c r="A20" s="206"/>
      <c r="B20" s="89" t="s">
        <v>109</v>
      </c>
      <c r="C20" s="92"/>
      <c r="D20" s="93"/>
      <c r="E20" s="85">
        <f t="shared" si="6"/>
        <v>0</v>
      </c>
      <c r="F20" s="86" t="e">
        <f t="shared" si="7"/>
        <v>#DIV/0!</v>
      </c>
      <c r="G20" s="94"/>
      <c r="H20" s="93"/>
      <c r="I20" s="85">
        <f t="shared" si="8"/>
        <v>0</v>
      </c>
      <c r="J20" s="86" t="e">
        <f t="shared" si="9"/>
        <v>#DIV/0!</v>
      </c>
      <c r="K20" s="94"/>
      <c r="L20" s="93"/>
      <c r="M20" s="85">
        <f t="shared" si="10"/>
        <v>0</v>
      </c>
      <c r="N20" s="88" t="e">
        <f t="shared" si="11"/>
        <v>#DIV/0!</v>
      </c>
    </row>
    <row r="21" spans="1:14">
      <c r="A21" s="206"/>
      <c r="B21" s="120" t="s">
        <v>110</v>
      </c>
      <c r="C21" s="121"/>
      <c r="D21" s="122"/>
      <c r="E21" s="99">
        <f t="shared" ref="E21:E32" si="12">D21-C21</f>
        <v>0</v>
      </c>
      <c r="F21" s="86" t="e">
        <f t="shared" ref="F21:F32" si="13">((D21*100/C21)-100)</f>
        <v>#DIV/0!</v>
      </c>
      <c r="G21" s="129"/>
      <c r="H21" s="122"/>
      <c r="I21" s="99">
        <f t="shared" ref="I21:I32" si="14">H21-G21</f>
        <v>0</v>
      </c>
      <c r="J21" s="86" t="e">
        <f t="shared" ref="J21:J32" si="15">((H21*100/G21)-100)</f>
        <v>#DIV/0!</v>
      </c>
      <c r="K21" s="129"/>
      <c r="L21" s="122"/>
      <c r="M21" s="99">
        <f t="shared" ref="M21:M32" si="16">L21-K21</f>
        <v>0</v>
      </c>
      <c r="N21" s="88" t="e">
        <f t="shared" ref="N21:N32" si="17">((L21*100/K21)-100)</f>
        <v>#DIV/0!</v>
      </c>
    </row>
    <row r="22" spans="1:14">
      <c r="A22" s="206" t="s">
        <v>111</v>
      </c>
      <c r="B22" s="101" t="s">
        <v>112</v>
      </c>
      <c r="C22" s="102"/>
      <c r="D22" s="91"/>
      <c r="E22" s="97">
        <f t="shared" si="12"/>
        <v>0</v>
      </c>
      <c r="F22" s="103" t="e">
        <f t="shared" si="13"/>
        <v>#DIV/0!</v>
      </c>
      <c r="G22" s="90"/>
      <c r="H22" s="91"/>
      <c r="I22" s="97">
        <f t="shared" si="14"/>
        <v>0</v>
      </c>
      <c r="J22" s="103" t="e">
        <f t="shared" si="15"/>
        <v>#DIV/0!</v>
      </c>
      <c r="K22" s="90"/>
      <c r="L22" s="91"/>
      <c r="M22" s="97">
        <f t="shared" si="16"/>
        <v>0</v>
      </c>
      <c r="N22" s="98" t="e">
        <f t="shared" si="17"/>
        <v>#DIV/0!</v>
      </c>
    </row>
    <row r="23" spans="1:14">
      <c r="A23" s="206"/>
      <c r="B23" s="120" t="s">
        <v>113</v>
      </c>
      <c r="C23" s="121"/>
      <c r="D23" s="122"/>
      <c r="E23" s="99">
        <f t="shared" si="12"/>
        <v>0</v>
      </c>
      <c r="F23" s="106" t="e">
        <f t="shared" si="13"/>
        <v>#DIV/0!</v>
      </c>
      <c r="G23" s="129"/>
      <c r="H23" s="122"/>
      <c r="I23" s="99">
        <f t="shared" si="14"/>
        <v>0</v>
      </c>
      <c r="J23" s="106" t="e">
        <f t="shared" si="15"/>
        <v>#DIV/0!</v>
      </c>
      <c r="K23" s="129"/>
      <c r="L23" s="122"/>
      <c r="M23" s="99">
        <f t="shared" si="16"/>
        <v>0</v>
      </c>
      <c r="N23" s="100" t="e">
        <f t="shared" si="17"/>
        <v>#DIV/0!</v>
      </c>
    </row>
    <row r="24" spans="1:14">
      <c r="A24" s="206" t="s">
        <v>114</v>
      </c>
      <c r="B24" s="101" t="s">
        <v>115</v>
      </c>
      <c r="C24" s="102"/>
      <c r="D24" s="91"/>
      <c r="E24" s="97">
        <f t="shared" si="12"/>
        <v>0</v>
      </c>
      <c r="F24" s="103" t="e">
        <f t="shared" si="13"/>
        <v>#DIV/0!</v>
      </c>
      <c r="G24" s="90"/>
      <c r="H24" s="91"/>
      <c r="I24" s="97">
        <f t="shared" si="14"/>
        <v>0</v>
      </c>
      <c r="J24" s="103" t="e">
        <f t="shared" si="15"/>
        <v>#DIV/0!</v>
      </c>
      <c r="K24" s="90"/>
      <c r="L24" s="91"/>
      <c r="M24" s="97">
        <f t="shared" si="16"/>
        <v>0</v>
      </c>
      <c r="N24" s="98" t="e">
        <f t="shared" si="17"/>
        <v>#DIV/0!</v>
      </c>
    </row>
    <row r="25" spans="1:14">
      <c r="A25" s="206"/>
      <c r="B25" s="115" t="s">
        <v>116</v>
      </c>
      <c r="C25" s="116"/>
      <c r="D25" s="114"/>
      <c r="E25" s="85">
        <f t="shared" si="12"/>
        <v>0</v>
      </c>
      <c r="F25" s="86" t="e">
        <f t="shared" si="13"/>
        <v>#DIV/0!</v>
      </c>
      <c r="G25" s="127"/>
      <c r="H25" s="114"/>
      <c r="I25" s="85">
        <f t="shared" si="14"/>
        <v>0</v>
      </c>
      <c r="J25" s="86" t="e">
        <f t="shared" si="15"/>
        <v>#DIV/0!</v>
      </c>
      <c r="K25" s="127"/>
      <c r="L25" s="114"/>
      <c r="M25" s="85">
        <f t="shared" si="16"/>
        <v>0</v>
      </c>
      <c r="N25" s="88" t="e">
        <f t="shared" si="17"/>
        <v>#DIV/0!</v>
      </c>
    </row>
    <row r="26" spans="1:14">
      <c r="A26" s="206"/>
      <c r="B26" s="107" t="s">
        <v>117</v>
      </c>
      <c r="C26" s="105"/>
      <c r="D26" s="96"/>
      <c r="E26" s="99">
        <f t="shared" si="12"/>
        <v>0</v>
      </c>
      <c r="F26" s="86" t="e">
        <f t="shared" si="13"/>
        <v>#DIV/0!</v>
      </c>
      <c r="G26" s="95"/>
      <c r="H26" s="96"/>
      <c r="I26" s="99">
        <f t="shared" si="14"/>
        <v>0</v>
      </c>
      <c r="J26" s="86" t="e">
        <f t="shared" si="15"/>
        <v>#DIV/0!</v>
      </c>
      <c r="K26" s="95"/>
      <c r="L26" s="96"/>
      <c r="M26" s="99">
        <f t="shared" si="16"/>
        <v>0</v>
      </c>
      <c r="N26" s="88" t="e">
        <f t="shared" si="17"/>
        <v>#DIV/0!</v>
      </c>
    </row>
    <row r="27" spans="1:14" ht="25.5">
      <c r="A27" s="111" t="s">
        <v>118</v>
      </c>
      <c r="B27" s="123" t="s">
        <v>119</v>
      </c>
      <c r="C27" s="124"/>
      <c r="D27" s="125"/>
      <c r="E27" s="108">
        <f t="shared" si="12"/>
        <v>0</v>
      </c>
      <c r="F27" s="109" t="e">
        <f t="shared" si="13"/>
        <v>#DIV/0!</v>
      </c>
      <c r="G27" s="130"/>
      <c r="H27" s="125"/>
      <c r="I27" s="108">
        <f t="shared" si="14"/>
        <v>0</v>
      </c>
      <c r="J27" s="109" t="e">
        <f t="shared" si="15"/>
        <v>#DIV/0!</v>
      </c>
      <c r="K27" s="130"/>
      <c r="L27" s="125"/>
      <c r="M27" s="108">
        <f t="shared" si="16"/>
        <v>0</v>
      </c>
      <c r="N27" s="110" t="e">
        <f t="shared" si="17"/>
        <v>#DIV/0!</v>
      </c>
    </row>
    <row r="28" spans="1:14">
      <c r="A28" s="206" t="s">
        <v>120</v>
      </c>
      <c r="B28" s="101" t="s">
        <v>121</v>
      </c>
      <c r="C28" s="102"/>
      <c r="D28" s="91"/>
      <c r="E28" s="85">
        <f t="shared" si="12"/>
        <v>0</v>
      </c>
      <c r="F28" s="103" t="e">
        <f t="shared" si="13"/>
        <v>#DIV/0!</v>
      </c>
      <c r="G28" s="90"/>
      <c r="H28" s="91"/>
      <c r="I28" s="85">
        <f t="shared" si="14"/>
        <v>0</v>
      </c>
      <c r="J28" s="103" t="e">
        <f t="shared" si="15"/>
        <v>#DIV/0!</v>
      </c>
      <c r="K28" s="90"/>
      <c r="L28" s="91"/>
      <c r="M28" s="85">
        <f t="shared" si="16"/>
        <v>0</v>
      </c>
      <c r="N28" s="98" t="e">
        <f t="shared" si="17"/>
        <v>#DIV/0!</v>
      </c>
    </row>
    <row r="29" spans="1:14">
      <c r="A29" s="206"/>
      <c r="B29" s="115" t="s">
        <v>122</v>
      </c>
      <c r="C29" s="116"/>
      <c r="D29" s="114"/>
      <c r="E29" s="85">
        <f t="shared" si="12"/>
        <v>0</v>
      </c>
      <c r="F29" s="86" t="e">
        <f t="shared" si="13"/>
        <v>#DIV/0!</v>
      </c>
      <c r="G29" s="127"/>
      <c r="H29" s="114"/>
      <c r="I29" s="85">
        <f t="shared" si="14"/>
        <v>0</v>
      </c>
      <c r="J29" s="86" t="e">
        <f t="shared" si="15"/>
        <v>#DIV/0!</v>
      </c>
      <c r="K29" s="127"/>
      <c r="L29" s="114"/>
      <c r="M29" s="85">
        <f t="shared" si="16"/>
        <v>0</v>
      </c>
      <c r="N29" s="88" t="e">
        <f t="shared" si="17"/>
        <v>#DIV/0!</v>
      </c>
    </row>
    <row r="30" spans="1:14">
      <c r="A30" s="206"/>
      <c r="B30" s="104" t="s">
        <v>123</v>
      </c>
      <c r="C30" s="105"/>
      <c r="D30" s="96"/>
      <c r="E30" s="99">
        <f t="shared" si="12"/>
        <v>0</v>
      </c>
      <c r="F30" s="106" t="e">
        <f t="shared" si="13"/>
        <v>#DIV/0!</v>
      </c>
      <c r="G30" s="95"/>
      <c r="H30" s="96"/>
      <c r="I30" s="99">
        <f t="shared" si="14"/>
        <v>0</v>
      </c>
      <c r="J30" s="106" t="e">
        <f t="shared" si="15"/>
        <v>#DIV/0!</v>
      </c>
      <c r="K30" s="95"/>
      <c r="L30" s="96"/>
      <c r="M30" s="99">
        <f t="shared" si="16"/>
        <v>0</v>
      </c>
      <c r="N30" s="100" t="e">
        <f t="shared" si="17"/>
        <v>#DIV/0!</v>
      </c>
    </row>
    <row r="31" spans="1:14">
      <c r="A31" s="206" t="s">
        <v>124</v>
      </c>
      <c r="B31" s="117" t="s">
        <v>125</v>
      </c>
      <c r="C31" s="118"/>
      <c r="D31" s="119"/>
      <c r="E31" s="85">
        <f t="shared" si="12"/>
        <v>0</v>
      </c>
      <c r="F31" s="103" t="e">
        <f t="shared" si="13"/>
        <v>#DIV/0!</v>
      </c>
      <c r="G31" s="128"/>
      <c r="H31" s="119"/>
      <c r="I31" s="85">
        <f t="shared" si="14"/>
        <v>0</v>
      </c>
      <c r="J31" s="103" t="e">
        <f t="shared" si="15"/>
        <v>#DIV/0!</v>
      </c>
      <c r="K31" s="128"/>
      <c r="L31" s="119"/>
      <c r="M31" s="85">
        <f t="shared" si="16"/>
        <v>0</v>
      </c>
      <c r="N31" s="98" t="e">
        <f t="shared" si="17"/>
        <v>#DIV/0!</v>
      </c>
    </row>
    <row r="32" spans="1:14">
      <c r="A32" s="206"/>
      <c r="B32" s="89" t="s">
        <v>126</v>
      </c>
      <c r="C32" s="92"/>
      <c r="D32" s="93"/>
      <c r="E32" s="85">
        <f t="shared" si="12"/>
        <v>0</v>
      </c>
      <c r="F32" s="86" t="e">
        <f t="shared" si="13"/>
        <v>#DIV/0!</v>
      </c>
      <c r="G32" s="94"/>
      <c r="H32" s="93"/>
      <c r="I32" s="85">
        <f t="shared" si="14"/>
        <v>0</v>
      </c>
      <c r="J32" s="86" t="e">
        <f t="shared" si="15"/>
        <v>#DIV/0!</v>
      </c>
      <c r="K32" s="94"/>
      <c r="L32" s="93"/>
      <c r="M32" s="85">
        <f t="shared" si="16"/>
        <v>0</v>
      </c>
      <c r="N32" s="88" t="e">
        <f t="shared" si="17"/>
        <v>#DIV/0!</v>
      </c>
    </row>
    <row r="33" spans="1:14">
      <c r="A33" s="206"/>
      <c r="B33" s="115" t="s">
        <v>127</v>
      </c>
      <c r="C33" s="116"/>
      <c r="D33" s="114"/>
      <c r="E33" s="85">
        <f t="shared" ref="E33:E39" si="18">D33-C33</f>
        <v>0</v>
      </c>
      <c r="F33" s="86" t="e">
        <f t="shared" ref="F33:F40" si="19">((D33*100/C33)-100)</f>
        <v>#DIV/0!</v>
      </c>
      <c r="G33" s="127"/>
      <c r="H33" s="114"/>
      <c r="I33" s="85">
        <f t="shared" ref="I33:I39" si="20">H33-G33</f>
        <v>0</v>
      </c>
      <c r="J33" s="86" t="e">
        <f t="shared" ref="J33:J40" si="21">((H33*100/G33)-100)</f>
        <v>#DIV/0!</v>
      </c>
      <c r="K33" s="127"/>
      <c r="L33" s="114"/>
      <c r="M33" s="85">
        <f t="shared" ref="M33:M39" si="22">L33-K33</f>
        <v>0</v>
      </c>
      <c r="N33" s="88" t="e">
        <f t="shared" ref="N33:N40" si="23">((L33*100/K33)-100)</f>
        <v>#DIV/0!</v>
      </c>
    </row>
    <row r="34" spans="1:14">
      <c r="A34" s="206"/>
      <c r="B34" s="89" t="s">
        <v>128</v>
      </c>
      <c r="C34" s="92"/>
      <c r="D34" s="93"/>
      <c r="E34" s="85">
        <f t="shared" si="18"/>
        <v>0</v>
      </c>
      <c r="F34" s="86" t="e">
        <f>((D34*100/C34)-100)</f>
        <v>#DIV/0!</v>
      </c>
      <c r="G34" s="94"/>
      <c r="H34" s="93"/>
      <c r="I34" s="85">
        <f t="shared" si="20"/>
        <v>0</v>
      </c>
      <c r="J34" s="86" t="e">
        <f>((H34*100/G34)-100)</f>
        <v>#DIV/0!</v>
      </c>
      <c r="K34" s="94"/>
      <c r="L34" s="93"/>
      <c r="M34" s="85">
        <f t="shared" si="22"/>
        <v>0</v>
      </c>
      <c r="N34" s="88" t="e">
        <f>((L34*100/K34)-100)</f>
        <v>#DIV/0!</v>
      </c>
    </row>
    <row r="35" spans="1:14">
      <c r="A35" s="206"/>
      <c r="B35" s="115" t="s">
        <v>129</v>
      </c>
      <c r="C35" s="116"/>
      <c r="D35" s="114"/>
      <c r="E35" s="85">
        <f t="shared" si="18"/>
        <v>0</v>
      </c>
      <c r="F35" s="86" t="e">
        <f t="shared" si="19"/>
        <v>#DIV/0!</v>
      </c>
      <c r="G35" s="127"/>
      <c r="H35" s="114"/>
      <c r="I35" s="85">
        <f t="shared" si="20"/>
        <v>0</v>
      </c>
      <c r="J35" s="86" t="e">
        <f t="shared" si="21"/>
        <v>#DIV/0!</v>
      </c>
      <c r="K35" s="127"/>
      <c r="L35" s="114"/>
      <c r="M35" s="85">
        <f t="shared" si="22"/>
        <v>0</v>
      </c>
      <c r="N35" s="88" t="e">
        <f t="shared" si="23"/>
        <v>#DIV/0!</v>
      </c>
    </row>
    <row r="36" spans="1:14">
      <c r="A36" s="206"/>
      <c r="B36" s="89" t="s">
        <v>130</v>
      </c>
      <c r="C36" s="92"/>
      <c r="D36" s="93"/>
      <c r="E36" s="85">
        <f t="shared" si="18"/>
        <v>0</v>
      </c>
      <c r="F36" s="86" t="e">
        <f t="shared" si="19"/>
        <v>#DIV/0!</v>
      </c>
      <c r="G36" s="94"/>
      <c r="H36" s="93"/>
      <c r="I36" s="85">
        <f t="shared" si="20"/>
        <v>0</v>
      </c>
      <c r="J36" s="86" t="e">
        <f t="shared" si="21"/>
        <v>#DIV/0!</v>
      </c>
      <c r="K36" s="94"/>
      <c r="L36" s="93"/>
      <c r="M36" s="85">
        <f t="shared" si="22"/>
        <v>0</v>
      </c>
      <c r="N36" s="88" t="e">
        <f t="shared" si="23"/>
        <v>#DIV/0!</v>
      </c>
    </row>
    <row r="37" spans="1:14">
      <c r="A37" s="206"/>
      <c r="B37" s="126" t="s">
        <v>131</v>
      </c>
      <c r="C37" s="116"/>
      <c r="D37" s="114"/>
      <c r="E37" s="85">
        <f t="shared" si="18"/>
        <v>0</v>
      </c>
      <c r="F37" s="86" t="e">
        <f t="shared" si="19"/>
        <v>#DIV/0!</v>
      </c>
      <c r="G37" s="127"/>
      <c r="H37" s="114"/>
      <c r="I37" s="85">
        <f t="shared" si="20"/>
        <v>0</v>
      </c>
      <c r="J37" s="86" t="e">
        <f t="shared" si="21"/>
        <v>#DIV/0!</v>
      </c>
      <c r="K37" s="127"/>
      <c r="L37" s="114"/>
      <c r="M37" s="85">
        <f t="shared" si="22"/>
        <v>0</v>
      </c>
      <c r="N37" s="88" t="e">
        <f t="shared" si="23"/>
        <v>#DIV/0!</v>
      </c>
    </row>
    <row r="38" spans="1:14">
      <c r="A38" s="206"/>
      <c r="B38" s="89" t="s">
        <v>132</v>
      </c>
      <c r="C38" s="92"/>
      <c r="D38" s="93"/>
      <c r="E38" s="85">
        <f t="shared" si="18"/>
        <v>0</v>
      </c>
      <c r="F38" s="86" t="e">
        <f t="shared" si="19"/>
        <v>#DIV/0!</v>
      </c>
      <c r="G38" s="94"/>
      <c r="H38" s="93"/>
      <c r="I38" s="85">
        <f t="shared" si="20"/>
        <v>0</v>
      </c>
      <c r="J38" s="86" t="e">
        <f t="shared" si="21"/>
        <v>#DIV/0!</v>
      </c>
      <c r="K38" s="94"/>
      <c r="L38" s="93"/>
      <c r="M38" s="85">
        <f t="shared" si="22"/>
        <v>0</v>
      </c>
      <c r="N38" s="88" t="e">
        <f t="shared" si="23"/>
        <v>#DIV/0!</v>
      </c>
    </row>
    <row r="39" spans="1:14">
      <c r="A39" s="206"/>
      <c r="B39" s="115" t="s">
        <v>133</v>
      </c>
      <c r="C39" s="116"/>
      <c r="D39" s="114"/>
      <c r="E39" s="85">
        <f t="shared" si="18"/>
        <v>0</v>
      </c>
      <c r="F39" s="86" t="e">
        <f t="shared" si="19"/>
        <v>#DIV/0!</v>
      </c>
      <c r="G39" s="127"/>
      <c r="H39" s="114"/>
      <c r="I39" s="85">
        <f t="shared" si="20"/>
        <v>0</v>
      </c>
      <c r="J39" s="86" t="e">
        <f t="shared" si="21"/>
        <v>#DIV/0!</v>
      </c>
      <c r="K39" s="127"/>
      <c r="L39" s="114"/>
      <c r="M39" s="85">
        <f t="shared" si="22"/>
        <v>0</v>
      </c>
      <c r="N39" s="88" t="e">
        <f t="shared" si="23"/>
        <v>#DIV/0!</v>
      </c>
    </row>
    <row r="40" spans="1:14">
      <c r="A40" s="206"/>
      <c r="B40" s="104" t="s">
        <v>134</v>
      </c>
      <c r="C40" s="105"/>
      <c r="D40" s="96"/>
      <c r="E40" s="99">
        <f>D40-C40</f>
        <v>0</v>
      </c>
      <c r="F40" s="86" t="e">
        <f t="shared" si="19"/>
        <v>#DIV/0!</v>
      </c>
      <c r="G40" s="95"/>
      <c r="H40" s="96"/>
      <c r="I40" s="99">
        <f>H40-G40</f>
        <v>0</v>
      </c>
      <c r="J40" s="86" t="e">
        <f t="shared" si="21"/>
        <v>#DIV/0!</v>
      </c>
      <c r="K40" s="95"/>
      <c r="L40" s="96"/>
      <c r="M40" s="99">
        <f>L40-K40</f>
        <v>0</v>
      </c>
      <c r="N40" s="88" t="e">
        <f t="shared" si="23"/>
        <v>#DIV/0!</v>
      </c>
    </row>
    <row r="41" spans="1:14">
      <c r="A41" s="206" t="s">
        <v>135</v>
      </c>
      <c r="B41" s="117" t="s">
        <v>136</v>
      </c>
      <c r="C41" s="118"/>
      <c r="D41" s="119"/>
      <c r="E41" s="97">
        <f>D41-C41</f>
        <v>0</v>
      </c>
      <c r="F41" s="103" t="e">
        <f t="shared" ref="F41:F48" si="24">((D41*100/C41)-100)</f>
        <v>#DIV/0!</v>
      </c>
      <c r="G41" s="128"/>
      <c r="H41" s="119"/>
      <c r="I41" s="97">
        <f>H41-G41</f>
        <v>0</v>
      </c>
      <c r="J41" s="103" t="e">
        <f t="shared" ref="J41:J48" si="25">((H41*100/G41)-100)</f>
        <v>#DIV/0!</v>
      </c>
      <c r="K41" s="128"/>
      <c r="L41" s="119"/>
      <c r="M41" s="97">
        <f>L41-K41</f>
        <v>0</v>
      </c>
      <c r="N41" s="98" t="e">
        <f t="shared" ref="N41:N48" si="26">((L41*100/K41)-100)</f>
        <v>#DIV/0!</v>
      </c>
    </row>
    <row r="42" spans="1:14">
      <c r="A42" s="206"/>
      <c r="B42" s="89" t="s">
        <v>137</v>
      </c>
      <c r="C42" s="92"/>
      <c r="D42" s="93"/>
      <c r="E42" s="85">
        <f>D42-C42</f>
        <v>0</v>
      </c>
      <c r="F42" s="86" t="e">
        <f t="shared" si="24"/>
        <v>#DIV/0!</v>
      </c>
      <c r="G42" s="94"/>
      <c r="H42" s="93"/>
      <c r="I42" s="85">
        <f>H42-G42</f>
        <v>0</v>
      </c>
      <c r="J42" s="86" t="e">
        <f t="shared" si="25"/>
        <v>#DIV/0!</v>
      </c>
      <c r="K42" s="94"/>
      <c r="L42" s="93"/>
      <c r="M42" s="85">
        <f>L42-K42</f>
        <v>0</v>
      </c>
      <c r="N42" s="88" t="e">
        <f t="shared" si="26"/>
        <v>#DIV/0!</v>
      </c>
    </row>
    <row r="43" spans="1:14">
      <c r="A43" s="206"/>
      <c r="B43" s="115" t="s">
        <v>138</v>
      </c>
      <c r="C43" s="116"/>
      <c r="D43" s="114"/>
      <c r="E43" s="85">
        <f t="shared" ref="E43:E44" si="27">D43-C43</f>
        <v>0</v>
      </c>
      <c r="F43" s="86" t="e">
        <f t="shared" si="24"/>
        <v>#DIV/0!</v>
      </c>
      <c r="G43" s="127"/>
      <c r="H43" s="114"/>
      <c r="I43" s="85">
        <f t="shared" ref="I43:I44" si="28">H43-G43</f>
        <v>0</v>
      </c>
      <c r="J43" s="86" t="e">
        <f t="shared" si="25"/>
        <v>#DIV/0!</v>
      </c>
      <c r="K43" s="127"/>
      <c r="L43" s="114"/>
      <c r="M43" s="85">
        <f t="shared" ref="M43:M44" si="29">L43-K43</f>
        <v>0</v>
      </c>
      <c r="N43" s="88" t="e">
        <f t="shared" si="26"/>
        <v>#DIV/0!</v>
      </c>
    </row>
    <row r="44" spans="1:14">
      <c r="A44" s="206"/>
      <c r="B44" s="104" t="s">
        <v>139</v>
      </c>
      <c r="C44" s="105"/>
      <c r="D44" s="96"/>
      <c r="E44" s="85">
        <f t="shared" si="27"/>
        <v>0</v>
      </c>
      <c r="F44" s="106" t="e">
        <f t="shared" si="24"/>
        <v>#DIV/0!</v>
      </c>
      <c r="G44" s="95"/>
      <c r="H44" s="96"/>
      <c r="I44" s="85">
        <f t="shared" si="28"/>
        <v>0</v>
      </c>
      <c r="J44" s="106" t="e">
        <f t="shared" si="25"/>
        <v>#DIV/0!</v>
      </c>
      <c r="K44" s="95"/>
      <c r="L44" s="96"/>
      <c r="M44" s="85">
        <f t="shared" si="29"/>
        <v>0</v>
      </c>
      <c r="N44" s="100" t="e">
        <f t="shared" si="26"/>
        <v>#DIV/0!</v>
      </c>
    </row>
    <row r="45" spans="1:14">
      <c r="A45" s="207" t="s">
        <v>140</v>
      </c>
      <c r="B45" s="117" t="s">
        <v>141</v>
      </c>
      <c r="C45" s="118"/>
      <c r="D45" s="119"/>
      <c r="E45" s="97">
        <f>D45-C45</f>
        <v>0</v>
      </c>
      <c r="F45" s="103" t="e">
        <f t="shared" si="24"/>
        <v>#DIV/0!</v>
      </c>
      <c r="G45" s="128"/>
      <c r="H45" s="119"/>
      <c r="I45" s="97">
        <f>H45-G45</f>
        <v>0</v>
      </c>
      <c r="J45" s="103" t="e">
        <f t="shared" si="25"/>
        <v>#DIV/0!</v>
      </c>
      <c r="K45" s="128"/>
      <c r="L45" s="119"/>
      <c r="M45" s="97">
        <f>L45-K45</f>
        <v>0</v>
      </c>
      <c r="N45" s="98" t="e">
        <f t="shared" si="26"/>
        <v>#DIV/0!</v>
      </c>
    </row>
    <row r="46" spans="1:14">
      <c r="A46" s="207"/>
      <c r="B46" s="89" t="s">
        <v>142</v>
      </c>
      <c r="C46" s="92"/>
      <c r="D46" s="93"/>
      <c r="E46" s="85">
        <f>D46-C46</f>
        <v>0</v>
      </c>
      <c r="F46" s="86" t="e">
        <f t="shared" si="24"/>
        <v>#DIV/0!</v>
      </c>
      <c r="G46" s="94"/>
      <c r="H46" s="93"/>
      <c r="I46" s="85">
        <f>H46-G46</f>
        <v>0</v>
      </c>
      <c r="J46" s="86" t="e">
        <f t="shared" si="25"/>
        <v>#DIV/0!</v>
      </c>
      <c r="K46" s="94"/>
      <c r="L46" s="93"/>
      <c r="M46" s="85">
        <f>L46-K46</f>
        <v>0</v>
      </c>
      <c r="N46" s="88" t="e">
        <f t="shared" si="26"/>
        <v>#DIV/0!</v>
      </c>
    </row>
    <row r="47" spans="1:14">
      <c r="A47" s="207"/>
      <c r="B47" s="120" t="s">
        <v>143</v>
      </c>
      <c r="C47" s="121"/>
      <c r="D47" s="122"/>
      <c r="E47" s="99">
        <f>D47-C47</f>
        <v>0</v>
      </c>
      <c r="F47" s="106" t="e">
        <f t="shared" si="24"/>
        <v>#DIV/0!</v>
      </c>
      <c r="G47" s="129"/>
      <c r="H47" s="122"/>
      <c r="I47" s="99">
        <f>H47-G47</f>
        <v>0</v>
      </c>
      <c r="J47" s="106" t="e">
        <f t="shared" si="25"/>
        <v>#DIV/0!</v>
      </c>
      <c r="K47" s="129"/>
      <c r="L47" s="122"/>
      <c r="M47" s="99">
        <f>L47-K47</f>
        <v>0</v>
      </c>
      <c r="N47" s="100" t="e">
        <f t="shared" si="26"/>
        <v>#DIV/0!</v>
      </c>
    </row>
    <row r="48" spans="1:14">
      <c r="A48" s="208" t="s">
        <v>144</v>
      </c>
      <c r="B48" s="208"/>
      <c r="C48" s="83">
        <f>SUM(C8:C47)</f>
        <v>0</v>
      </c>
      <c r="D48" s="83">
        <f>SUM(D8:D47)</f>
        <v>0</v>
      </c>
      <c r="E48" s="83">
        <f>D48-C48</f>
        <v>0</v>
      </c>
      <c r="F48" s="84" t="e">
        <f t="shared" si="24"/>
        <v>#DIV/0!</v>
      </c>
      <c r="G48" s="83">
        <f>SUM(G8:G47)</f>
        <v>0</v>
      </c>
      <c r="H48" s="83">
        <f>SUM(H8:H47)</f>
        <v>0</v>
      </c>
      <c r="I48" s="83">
        <f>H48-G48</f>
        <v>0</v>
      </c>
      <c r="J48" s="84" t="e">
        <f t="shared" si="25"/>
        <v>#DIV/0!</v>
      </c>
      <c r="K48" s="83">
        <f>SUM(K8:K47)</f>
        <v>0</v>
      </c>
      <c r="L48" s="83">
        <f>SUM(L8:L47)</f>
        <v>0</v>
      </c>
      <c r="M48" s="83">
        <f>L48-K48</f>
        <v>0</v>
      </c>
      <c r="N48" s="84" t="e">
        <f t="shared" si="26"/>
        <v>#DIV/0!</v>
      </c>
    </row>
    <row r="49" spans="1:14">
      <c r="A49" s="113" t="s">
        <v>51</v>
      </c>
      <c r="B49" s="80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>
      <c r="A1" s="31" t="s">
        <v>49</v>
      </c>
      <c r="B1" s="31"/>
      <c r="C1" s="81"/>
      <c r="D1" s="31"/>
      <c r="E1" s="31"/>
      <c r="H1" s="31"/>
      <c r="I1" s="31"/>
      <c r="L1" s="31"/>
      <c r="M1" s="31"/>
    </row>
    <row r="2" spans="1:15" ht="15" customHeight="1">
      <c r="A2" s="78"/>
      <c r="B2" s="78"/>
      <c r="C2" s="81"/>
    </row>
    <row r="3" spans="1:15" ht="15" customHeight="1">
      <c r="A3" s="81"/>
      <c r="B3" s="81"/>
      <c r="C3" s="81"/>
    </row>
    <row r="4" spans="1:15" ht="15" customHeight="1">
      <c r="A4" s="82" t="s">
        <v>53</v>
      </c>
      <c r="B4" s="30"/>
      <c r="N4" s="112" t="s">
        <v>172</v>
      </c>
    </row>
    <row r="5" spans="1:15" ht="19.149999999999999" customHeight="1">
      <c r="A5" s="82"/>
      <c r="B5" s="82"/>
      <c r="C5" s="201" t="s">
        <v>3</v>
      </c>
      <c r="D5" s="201"/>
      <c r="E5" s="201"/>
      <c r="F5" s="201"/>
      <c r="G5" s="201" t="s">
        <v>4</v>
      </c>
      <c r="H5" s="201"/>
      <c r="I5" s="201"/>
      <c r="J5" s="201"/>
      <c r="K5" s="201" t="s">
        <v>5</v>
      </c>
      <c r="L5" s="201"/>
      <c r="M5" s="201"/>
      <c r="N5" s="201"/>
    </row>
    <row r="6" spans="1:15" ht="19.5" customHeight="1">
      <c r="A6" s="209" t="s">
        <v>93</v>
      </c>
      <c r="B6" s="209"/>
      <c r="C6" s="202" t="s">
        <v>94</v>
      </c>
      <c r="D6" s="202"/>
      <c r="E6" s="203" t="s">
        <v>12</v>
      </c>
      <c r="F6" s="203"/>
      <c r="G6" s="203" t="s">
        <v>94</v>
      </c>
      <c r="H6" s="203"/>
      <c r="I6" s="203" t="s">
        <v>12</v>
      </c>
      <c r="J6" s="203"/>
      <c r="K6" s="203" t="s">
        <v>94</v>
      </c>
      <c r="L6" s="203"/>
      <c r="M6" s="203" t="s">
        <v>12</v>
      </c>
      <c r="N6" s="203"/>
    </row>
    <row r="7" spans="1:15" ht="19.5" customHeight="1">
      <c r="A7" s="209"/>
      <c r="B7" s="209"/>
      <c r="C7" s="179">
        <v>2022</v>
      </c>
      <c r="D7" s="179">
        <v>2023</v>
      </c>
      <c r="E7" s="87" t="s">
        <v>13</v>
      </c>
      <c r="F7" s="87" t="s">
        <v>14</v>
      </c>
      <c r="G7" s="179">
        <v>2022</v>
      </c>
      <c r="H7" s="179">
        <v>2023</v>
      </c>
      <c r="I7" s="87" t="s">
        <v>13</v>
      </c>
      <c r="J7" s="87" t="s">
        <v>14</v>
      </c>
      <c r="K7" s="179">
        <v>2022</v>
      </c>
      <c r="L7" s="179">
        <v>2023</v>
      </c>
      <c r="M7" s="87" t="s">
        <v>13</v>
      </c>
      <c r="N7" s="87" t="s">
        <v>14</v>
      </c>
    </row>
    <row r="8" spans="1:15" s="137" customFormat="1" ht="19.5" customHeight="1">
      <c r="A8" s="180" t="s">
        <v>95</v>
      </c>
      <c r="B8" s="181" t="s">
        <v>96</v>
      </c>
      <c r="C8" s="182">
        <v>63983243</v>
      </c>
      <c r="D8" s="183">
        <v>61670122</v>
      </c>
      <c r="E8" s="184">
        <v>-2313121</v>
      </c>
      <c r="F8" s="185">
        <v>-3.6151981230460559</v>
      </c>
      <c r="G8" s="186">
        <v>0</v>
      </c>
      <c r="H8" s="183">
        <v>0</v>
      </c>
      <c r="I8" s="184">
        <v>0</v>
      </c>
      <c r="J8" s="185" t="s">
        <v>156</v>
      </c>
      <c r="K8" s="186">
        <v>1169</v>
      </c>
      <c r="L8" s="183">
        <v>1130</v>
      </c>
      <c r="M8" s="184">
        <v>-39</v>
      </c>
      <c r="N8" s="185">
        <v>-3.3361847733105212</v>
      </c>
      <c r="O8" s="151"/>
    </row>
    <row r="9" spans="1:15" s="137" customFormat="1" ht="19.5" customHeight="1">
      <c r="A9" s="180" t="s">
        <v>95</v>
      </c>
      <c r="B9" s="181" t="s">
        <v>97</v>
      </c>
      <c r="C9" s="182">
        <v>24560633</v>
      </c>
      <c r="D9" s="183">
        <v>23100318</v>
      </c>
      <c r="E9" s="184">
        <v>-1460315</v>
      </c>
      <c r="F9" s="185">
        <v>-5.945754736858774</v>
      </c>
      <c r="G9" s="186">
        <v>0</v>
      </c>
      <c r="H9" s="183">
        <v>0</v>
      </c>
      <c r="I9" s="184">
        <v>0</v>
      </c>
      <c r="J9" s="185" t="s">
        <v>156</v>
      </c>
      <c r="K9" s="186">
        <v>303736</v>
      </c>
      <c r="L9" s="183">
        <v>443314</v>
      </c>
      <c r="M9" s="184">
        <v>139578</v>
      </c>
      <c r="N9" s="185">
        <v>45.953722969947592</v>
      </c>
      <c r="O9" s="151"/>
    </row>
    <row r="10" spans="1:15" s="137" customFormat="1" ht="19.5" customHeight="1">
      <c r="A10" s="180" t="s">
        <v>95</v>
      </c>
      <c r="B10" s="181" t="s">
        <v>98</v>
      </c>
      <c r="C10" s="182">
        <v>19484940</v>
      </c>
      <c r="D10" s="183">
        <v>22321649</v>
      </c>
      <c r="E10" s="184">
        <v>2836709</v>
      </c>
      <c r="F10" s="185">
        <v>14.55846925882245</v>
      </c>
      <c r="G10" s="186">
        <v>0</v>
      </c>
      <c r="H10" s="183">
        <v>0</v>
      </c>
      <c r="I10" s="184">
        <v>0</v>
      </c>
      <c r="J10" s="185" t="s">
        <v>156</v>
      </c>
      <c r="K10" s="186">
        <v>34874</v>
      </c>
      <c r="L10" s="183">
        <v>33985</v>
      </c>
      <c r="M10" s="184">
        <v>-889</v>
      </c>
      <c r="N10" s="185">
        <v>-2.549177037334402</v>
      </c>
      <c r="O10" s="151"/>
    </row>
    <row r="11" spans="1:15" s="137" customFormat="1" ht="19.5" customHeight="1">
      <c r="A11" s="180" t="s">
        <v>95</v>
      </c>
      <c r="B11" s="181" t="s">
        <v>99</v>
      </c>
      <c r="C11" s="182">
        <v>15948095</v>
      </c>
      <c r="D11" s="183">
        <v>14601516</v>
      </c>
      <c r="E11" s="184">
        <v>-1346579</v>
      </c>
      <c r="F11" s="185">
        <v>-8.4435100242380088</v>
      </c>
      <c r="G11" s="186">
        <v>0</v>
      </c>
      <c r="H11" s="183">
        <v>0</v>
      </c>
      <c r="I11" s="184">
        <v>0</v>
      </c>
      <c r="J11" s="185" t="s">
        <v>156</v>
      </c>
      <c r="K11" s="186">
        <v>24098</v>
      </c>
      <c r="L11" s="183">
        <v>19580</v>
      </c>
      <c r="M11" s="184">
        <v>-4518</v>
      </c>
      <c r="N11" s="185">
        <v>-18.748443854261769</v>
      </c>
      <c r="O11" s="151"/>
    </row>
    <row r="12" spans="1:15" s="137" customFormat="1" ht="19.5" customHeight="1">
      <c r="A12" s="180" t="s">
        <v>95</v>
      </c>
      <c r="B12" s="181" t="s">
        <v>100</v>
      </c>
      <c r="C12" s="182">
        <v>9638957</v>
      </c>
      <c r="D12" s="183">
        <v>8719393</v>
      </c>
      <c r="E12" s="184">
        <v>-919564</v>
      </c>
      <c r="F12" s="185">
        <v>-9.5400778320724982</v>
      </c>
      <c r="G12" s="186">
        <v>0</v>
      </c>
      <c r="H12" s="183">
        <v>0</v>
      </c>
      <c r="I12" s="184">
        <v>0</v>
      </c>
      <c r="J12" s="185" t="s">
        <v>156</v>
      </c>
      <c r="K12" s="186">
        <v>416935</v>
      </c>
      <c r="L12" s="183">
        <v>366642</v>
      </c>
      <c r="M12" s="184">
        <v>-50293</v>
      </c>
      <c r="N12" s="185">
        <v>-12.06255171669444</v>
      </c>
      <c r="O12" s="151"/>
    </row>
    <row r="13" spans="1:15" s="137" customFormat="1" ht="19.5" customHeight="1">
      <c r="A13" s="180" t="s">
        <v>95</v>
      </c>
      <c r="B13" s="181" t="s">
        <v>101</v>
      </c>
      <c r="C13" s="182">
        <v>2929941</v>
      </c>
      <c r="D13" s="183">
        <v>2626811</v>
      </c>
      <c r="E13" s="184">
        <v>-303130</v>
      </c>
      <c r="F13" s="185">
        <v>-10.3459421196536</v>
      </c>
      <c r="G13" s="186">
        <v>0</v>
      </c>
      <c r="H13" s="183">
        <v>0</v>
      </c>
      <c r="I13" s="184">
        <v>0</v>
      </c>
      <c r="J13" s="185" t="s">
        <v>156</v>
      </c>
      <c r="K13" s="186">
        <v>87046</v>
      </c>
      <c r="L13" s="183">
        <v>111921</v>
      </c>
      <c r="M13" s="184">
        <v>24875</v>
      </c>
      <c r="N13" s="185">
        <v>28.57684442708452</v>
      </c>
      <c r="O13" s="151"/>
    </row>
    <row r="14" spans="1:15" s="137" customFormat="1" ht="19.5" customHeight="1">
      <c r="A14" s="180" t="s">
        <v>95</v>
      </c>
      <c r="B14" s="181" t="s">
        <v>102</v>
      </c>
      <c r="C14" s="182">
        <v>0</v>
      </c>
      <c r="D14" s="183">
        <v>0</v>
      </c>
      <c r="E14" s="184">
        <v>0</v>
      </c>
      <c r="F14" s="185" t="s">
        <v>156</v>
      </c>
      <c r="G14" s="186">
        <v>19718876</v>
      </c>
      <c r="H14" s="183">
        <v>16837691</v>
      </c>
      <c r="I14" s="184">
        <v>-2881185</v>
      </c>
      <c r="J14" s="185">
        <v>-14.61130441714832</v>
      </c>
      <c r="K14" s="186">
        <v>469520</v>
      </c>
      <c r="L14" s="183">
        <v>425053</v>
      </c>
      <c r="M14" s="184">
        <v>-44467</v>
      </c>
      <c r="N14" s="185">
        <v>-9.4707360708809034</v>
      </c>
      <c r="O14" s="151"/>
    </row>
    <row r="15" spans="1:15" s="137" customFormat="1" ht="19.5" customHeight="1">
      <c r="A15" s="180" t="s">
        <v>95</v>
      </c>
      <c r="B15" s="181" t="s">
        <v>103</v>
      </c>
      <c r="C15" s="182">
        <v>22374054</v>
      </c>
      <c r="D15" s="183">
        <v>19708718</v>
      </c>
      <c r="E15" s="184">
        <v>-2665336</v>
      </c>
      <c r="F15" s="185">
        <v>-11.912619858698831</v>
      </c>
      <c r="G15" s="186">
        <v>0</v>
      </c>
      <c r="H15" s="183">
        <v>0</v>
      </c>
      <c r="I15" s="184">
        <v>0</v>
      </c>
      <c r="J15" s="185" t="s">
        <v>156</v>
      </c>
      <c r="K15" s="186">
        <v>600</v>
      </c>
      <c r="L15" s="183">
        <v>870</v>
      </c>
      <c r="M15" s="184">
        <v>270</v>
      </c>
      <c r="N15" s="185">
        <v>45</v>
      </c>
      <c r="O15" s="151"/>
    </row>
    <row r="16" spans="1:15" s="137" customFormat="1" ht="19.5" customHeight="1">
      <c r="A16" s="180" t="s">
        <v>95</v>
      </c>
      <c r="B16" s="181" t="s">
        <v>104</v>
      </c>
      <c r="C16" s="182">
        <v>6458579</v>
      </c>
      <c r="D16" s="183">
        <v>5679333</v>
      </c>
      <c r="E16" s="184">
        <v>-779246</v>
      </c>
      <c r="F16" s="185">
        <v>-12.065285568234129</v>
      </c>
      <c r="G16" s="186">
        <v>0</v>
      </c>
      <c r="H16" s="183">
        <v>0</v>
      </c>
      <c r="I16" s="184">
        <v>0</v>
      </c>
      <c r="J16" s="185" t="s">
        <v>156</v>
      </c>
      <c r="K16" s="186">
        <v>867871</v>
      </c>
      <c r="L16" s="183">
        <v>835894</v>
      </c>
      <c r="M16" s="184">
        <v>-31977</v>
      </c>
      <c r="N16" s="185">
        <v>-3.6845337613539328</v>
      </c>
      <c r="O16" s="151"/>
    </row>
    <row r="17" spans="1:15" s="137" customFormat="1" ht="19.5" customHeight="1">
      <c r="A17" s="180" t="s">
        <v>105</v>
      </c>
      <c r="B17" s="181" t="s">
        <v>106</v>
      </c>
      <c r="C17" s="182">
        <v>0</v>
      </c>
      <c r="D17" s="183">
        <v>0</v>
      </c>
      <c r="E17" s="184">
        <v>0</v>
      </c>
      <c r="F17" s="185" t="s">
        <v>156</v>
      </c>
      <c r="G17" s="186">
        <v>5379965</v>
      </c>
      <c r="H17" s="183">
        <v>4999601</v>
      </c>
      <c r="I17" s="184">
        <v>-380364</v>
      </c>
      <c r="J17" s="185">
        <v>-7.0700088197599769</v>
      </c>
      <c r="K17" s="186">
        <v>68271</v>
      </c>
      <c r="L17" s="183">
        <v>59770</v>
      </c>
      <c r="M17" s="184">
        <v>-8501</v>
      </c>
      <c r="N17" s="185">
        <v>-12.451846318348929</v>
      </c>
      <c r="O17" s="151"/>
    </row>
    <row r="18" spans="1:15" s="137" customFormat="1" ht="19.5" customHeight="1">
      <c r="A18" s="180" t="s">
        <v>105</v>
      </c>
      <c r="B18" s="181" t="s">
        <v>107</v>
      </c>
      <c r="C18" s="182">
        <v>0</v>
      </c>
      <c r="D18" s="183">
        <v>0</v>
      </c>
      <c r="E18" s="184">
        <v>0</v>
      </c>
      <c r="F18" s="185" t="s">
        <v>156</v>
      </c>
      <c r="G18" s="186">
        <v>7773460</v>
      </c>
      <c r="H18" s="183">
        <v>5084289</v>
      </c>
      <c r="I18" s="184">
        <v>-2689171</v>
      </c>
      <c r="J18" s="185">
        <v>-34.594260470884272</v>
      </c>
      <c r="K18" s="186">
        <v>1877846</v>
      </c>
      <c r="L18" s="183">
        <v>1836080</v>
      </c>
      <c r="M18" s="184">
        <v>-41766</v>
      </c>
      <c r="N18" s="185">
        <v>-2.2241440458908812</v>
      </c>
      <c r="O18" s="151"/>
    </row>
    <row r="19" spans="1:15" s="137" customFormat="1" ht="19.5" customHeight="1">
      <c r="A19" s="180" t="s">
        <v>105</v>
      </c>
      <c r="B19" s="181" t="s">
        <v>108</v>
      </c>
      <c r="C19" s="182">
        <v>0</v>
      </c>
      <c r="D19" s="183">
        <v>0</v>
      </c>
      <c r="E19" s="184">
        <v>0</v>
      </c>
      <c r="F19" s="185" t="s">
        <v>156</v>
      </c>
      <c r="G19" s="186">
        <v>1766590</v>
      </c>
      <c r="H19" s="183">
        <v>1507072</v>
      </c>
      <c r="I19" s="184">
        <v>-259518</v>
      </c>
      <c r="J19" s="185">
        <v>-14.69033561833815</v>
      </c>
      <c r="K19" s="186">
        <v>1518871</v>
      </c>
      <c r="L19" s="183">
        <v>2189171</v>
      </c>
      <c r="M19" s="184">
        <v>670300</v>
      </c>
      <c r="N19" s="185">
        <v>44.131463435670298</v>
      </c>
      <c r="O19" s="151"/>
    </row>
    <row r="20" spans="1:15" s="137" customFormat="1" ht="19.5" customHeight="1">
      <c r="A20" s="180" t="s">
        <v>105</v>
      </c>
      <c r="B20" s="181" t="s">
        <v>109</v>
      </c>
      <c r="C20" s="182">
        <v>0</v>
      </c>
      <c r="D20" s="183">
        <v>0</v>
      </c>
      <c r="E20" s="184">
        <v>0</v>
      </c>
      <c r="F20" s="185" t="s">
        <v>156</v>
      </c>
      <c r="G20" s="186">
        <v>461826</v>
      </c>
      <c r="H20" s="183">
        <v>422905</v>
      </c>
      <c r="I20" s="184">
        <v>-38921</v>
      </c>
      <c r="J20" s="185">
        <v>-8.4276329180254095</v>
      </c>
      <c r="K20" s="186">
        <v>15459470</v>
      </c>
      <c r="L20" s="183">
        <v>15525667</v>
      </c>
      <c r="M20" s="184">
        <v>66197</v>
      </c>
      <c r="N20" s="185">
        <v>0.42819708566982229</v>
      </c>
      <c r="O20" s="151"/>
    </row>
    <row r="21" spans="1:15" s="137" customFormat="1" ht="19.5" customHeight="1">
      <c r="A21" s="180" t="s">
        <v>105</v>
      </c>
      <c r="B21" s="181" t="s">
        <v>110</v>
      </c>
      <c r="C21" s="182">
        <v>0</v>
      </c>
      <c r="D21" s="183">
        <v>0</v>
      </c>
      <c r="E21" s="184">
        <v>0</v>
      </c>
      <c r="F21" s="185" t="s">
        <v>156</v>
      </c>
      <c r="G21" s="186">
        <v>0</v>
      </c>
      <c r="H21" s="183">
        <v>0</v>
      </c>
      <c r="I21" s="184">
        <v>0</v>
      </c>
      <c r="J21" s="185" t="s">
        <v>156</v>
      </c>
      <c r="K21" s="186">
        <v>4105424</v>
      </c>
      <c r="L21" s="183">
        <v>3750431</v>
      </c>
      <c r="M21" s="184">
        <v>-354993</v>
      </c>
      <c r="N21" s="185">
        <v>-8.6469266024654274</v>
      </c>
      <c r="O21" s="151"/>
    </row>
    <row r="22" spans="1:15" s="137" customFormat="1" ht="19.5" customHeight="1">
      <c r="A22" s="180" t="s">
        <v>111</v>
      </c>
      <c r="B22" s="181" t="s">
        <v>112</v>
      </c>
      <c r="C22" s="182">
        <v>0</v>
      </c>
      <c r="D22" s="183">
        <v>0</v>
      </c>
      <c r="E22" s="184">
        <v>0</v>
      </c>
      <c r="F22" s="185" t="s">
        <v>156</v>
      </c>
      <c r="G22" s="186">
        <v>792996</v>
      </c>
      <c r="H22" s="183">
        <v>850247</v>
      </c>
      <c r="I22" s="184">
        <v>57251</v>
      </c>
      <c r="J22" s="185">
        <v>7.2195824442998449</v>
      </c>
      <c r="K22" s="186">
        <v>692412</v>
      </c>
      <c r="L22" s="183">
        <v>323453</v>
      </c>
      <c r="M22" s="184">
        <v>-368959</v>
      </c>
      <c r="N22" s="185">
        <v>-53.286049346342928</v>
      </c>
      <c r="O22" s="151"/>
    </row>
    <row r="23" spans="1:15" s="137" customFormat="1" ht="19.5" customHeight="1">
      <c r="A23" s="180" t="s">
        <v>111</v>
      </c>
      <c r="B23" s="181" t="s">
        <v>113</v>
      </c>
      <c r="C23" s="182">
        <v>20874</v>
      </c>
      <c r="D23" s="183">
        <v>34838</v>
      </c>
      <c r="E23" s="184">
        <v>13964</v>
      </c>
      <c r="F23" s="185">
        <v>66.8966178020504</v>
      </c>
      <c r="G23" s="186">
        <v>16338467</v>
      </c>
      <c r="H23" s="183">
        <v>13349286</v>
      </c>
      <c r="I23" s="184">
        <v>-2989181</v>
      </c>
      <c r="J23" s="185">
        <v>-18.29535782028999</v>
      </c>
      <c r="K23" s="186">
        <v>2881093</v>
      </c>
      <c r="L23" s="183">
        <v>2993870</v>
      </c>
      <c r="M23" s="184">
        <v>112777</v>
      </c>
      <c r="N23" s="185">
        <v>3.9143824930330311</v>
      </c>
      <c r="O23" s="151"/>
    </row>
    <row r="24" spans="1:15" s="137" customFormat="1" ht="19.5" customHeight="1">
      <c r="A24" s="180" t="s">
        <v>114</v>
      </c>
      <c r="B24" s="181" t="s">
        <v>115</v>
      </c>
      <c r="C24" s="182">
        <v>0</v>
      </c>
      <c r="D24" s="183">
        <v>0</v>
      </c>
      <c r="E24" s="184">
        <v>0</v>
      </c>
      <c r="F24" s="185" t="s">
        <v>156</v>
      </c>
      <c r="G24" s="186">
        <v>603258</v>
      </c>
      <c r="H24" s="183">
        <v>765342</v>
      </c>
      <c r="I24" s="184">
        <v>162084</v>
      </c>
      <c r="J24" s="185">
        <v>26.868106183424</v>
      </c>
      <c r="K24" s="186">
        <v>18190</v>
      </c>
      <c r="L24" s="183">
        <v>11021</v>
      </c>
      <c r="M24" s="184">
        <v>-7169</v>
      </c>
      <c r="N24" s="185">
        <v>-39.411764705882362</v>
      </c>
      <c r="O24" s="151"/>
    </row>
    <row r="25" spans="1:15" s="137" customFormat="1" ht="19.5" customHeight="1">
      <c r="A25" s="180" t="s">
        <v>114</v>
      </c>
      <c r="B25" s="181" t="s">
        <v>116</v>
      </c>
      <c r="C25" s="182">
        <v>0</v>
      </c>
      <c r="D25" s="183">
        <v>0</v>
      </c>
      <c r="E25" s="184">
        <v>0</v>
      </c>
      <c r="F25" s="185" t="s">
        <v>156</v>
      </c>
      <c r="G25" s="186">
        <v>888232</v>
      </c>
      <c r="H25" s="183">
        <v>724023</v>
      </c>
      <c r="I25" s="184">
        <v>-164209</v>
      </c>
      <c r="J25" s="185">
        <v>-18.487174521971738</v>
      </c>
      <c r="K25" s="186">
        <v>136206</v>
      </c>
      <c r="L25" s="183">
        <v>101960</v>
      </c>
      <c r="M25" s="184">
        <v>-34246</v>
      </c>
      <c r="N25" s="185">
        <v>-25.14279840829332</v>
      </c>
      <c r="O25" s="151"/>
    </row>
    <row r="26" spans="1:15" s="137" customFormat="1" ht="19.5" customHeight="1">
      <c r="A26" s="180" t="s">
        <v>114</v>
      </c>
      <c r="B26" s="181" t="s">
        <v>117</v>
      </c>
      <c r="C26" s="182">
        <v>296318</v>
      </c>
      <c r="D26" s="183">
        <v>283741</v>
      </c>
      <c r="E26" s="184">
        <v>-12577</v>
      </c>
      <c r="F26" s="185">
        <v>-4.244426595751861</v>
      </c>
      <c r="G26" s="186">
        <v>2882069</v>
      </c>
      <c r="H26" s="183">
        <v>3073257</v>
      </c>
      <c r="I26" s="184">
        <v>191188</v>
      </c>
      <c r="J26" s="185">
        <v>6.633706549010455</v>
      </c>
      <c r="K26" s="186">
        <v>1893816</v>
      </c>
      <c r="L26" s="183">
        <v>1726894</v>
      </c>
      <c r="M26" s="184">
        <v>-166922</v>
      </c>
      <c r="N26" s="185">
        <v>-8.814055853366952</v>
      </c>
      <c r="O26" s="151"/>
    </row>
    <row r="27" spans="1:15" s="137" customFormat="1" ht="19.5" customHeight="1">
      <c r="A27" s="180" t="s">
        <v>118</v>
      </c>
      <c r="B27" s="181" t="s">
        <v>119</v>
      </c>
      <c r="C27" s="182">
        <v>9191958</v>
      </c>
      <c r="D27" s="183">
        <v>9219681</v>
      </c>
      <c r="E27" s="184">
        <v>27723</v>
      </c>
      <c r="F27" s="185">
        <v>0.30160059478077977</v>
      </c>
      <c r="G27" s="186">
        <v>3438294</v>
      </c>
      <c r="H27" s="183">
        <v>2382182</v>
      </c>
      <c r="I27" s="184">
        <v>-1056112</v>
      </c>
      <c r="J27" s="185">
        <v>-30.716163306570071</v>
      </c>
      <c r="K27" s="186">
        <v>21143659</v>
      </c>
      <c r="L27" s="183">
        <v>21168013</v>
      </c>
      <c r="M27" s="184">
        <v>24354</v>
      </c>
      <c r="N27" s="185">
        <v>0.1151834694269382</v>
      </c>
      <c r="O27" s="151"/>
    </row>
    <row r="28" spans="1:15" s="137" customFormat="1" ht="19.5" customHeight="1">
      <c r="A28" s="180" t="s">
        <v>120</v>
      </c>
      <c r="B28" s="181" t="s">
        <v>121</v>
      </c>
      <c r="C28" s="182">
        <v>2202693</v>
      </c>
      <c r="D28" s="183">
        <v>2378380</v>
      </c>
      <c r="E28" s="184">
        <v>175687</v>
      </c>
      <c r="F28" s="185">
        <v>7.9760093667161129</v>
      </c>
      <c r="G28" s="186">
        <v>143460</v>
      </c>
      <c r="H28" s="183">
        <v>79811</v>
      </c>
      <c r="I28" s="184">
        <v>-63649</v>
      </c>
      <c r="J28" s="185">
        <v>-44.367070960546492</v>
      </c>
      <c r="K28" s="186">
        <v>75031</v>
      </c>
      <c r="L28" s="183">
        <v>82667</v>
      </c>
      <c r="M28" s="184">
        <v>7636</v>
      </c>
      <c r="N28" s="185">
        <v>10.17712678759446</v>
      </c>
      <c r="O28" s="151"/>
    </row>
    <row r="29" spans="1:15" s="137" customFormat="1" ht="19.5" customHeight="1">
      <c r="A29" s="180" t="s">
        <v>120</v>
      </c>
      <c r="B29" s="181" t="s">
        <v>122</v>
      </c>
      <c r="C29" s="182">
        <v>0</v>
      </c>
      <c r="D29" s="183">
        <v>0</v>
      </c>
      <c r="E29" s="184">
        <v>0</v>
      </c>
      <c r="F29" s="185" t="s">
        <v>156</v>
      </c>
      <c r="G29" s="186">
        <v>7528879</v>
      </c>
      <c r="H29" s="183">
        <v>7861050</v>
      </c>
      <c r="I29" s="184">
        <v>332171</v>
      </c>
      <c r="J29" s="185">
        <v>4.4119582742663246</v>
      </c>
      <c r="K29" s="186">
        <v>912406</v>
      </c>
      <c r="L29" s="183">
        <v>946719</v>
      </c>
      <c r="M29" s="184">
        <v>34313</v>
      </c>
      <c r="N29" s="185">
        <v>3.7607161724057079</v>
      </c>
      <c r="O29" s="151"/>
    </row>
    <row r="30" spans="1:15" s="137" customFormat="1" ht="19.5" customHeight="1">
      <c r="A30" s="180" t="s">
        <v>120</v>
      </c>
      <c r="B30" s="181" t="s">
        <v>123</v>
      </c>
      <c r="C30" s="182">
        <v>0</v>
      </c>
      <c r="D30" s="183">
        <v>0</v>
      </c>
      <c r="E30" s="184">
        <v>0</v>
      </c>
      <c r="F30" s="185" t="s">
        <v>156</v>
      </c>
      <c r="G30" s="186">
        <v>357749</v>
      </c>
      <c r="H30" s="183">
        <v>1399418</v>
      </c>
      <c r="I30" s="184">
        <v>1041669</v>
      </c>
      <c r="J30" s="185">
        <v>291.17314094518792</v>
      </c>
      <c r="K30" s="186">
        <v>20192664</v>
      </c>
      <c r="L30" s="183">
        <v>18193110</v>
      </c>
      <c r="M30" s="184">
        <v>-1999554</v>
      </c>
      <c r="N30" s="185">
        <v>-9.9023784083170057</v>
      </c>
      <c r="O30" s="151"/>
    </row>
    <row r="31" spans="1:15" s="137" customFormat="1" ht="19.5" customHeight="1">
      <c r="A31" s="180" t="s">
        <v>124</v>
      </c>
      <c r="B31" s="181" t="s">
        <v>125</v>
      </c>
      <c r="C31" s="182">
        <v>0</v>
      </c>
      <c r="D31" s="183">
        <v>0</v>
      </c>
      <c r="E31" s="184">
        <v>0</v>
      </c>
      <c r="F31" s="185" t="s">
        <v>156</v>
      </c>
      <c r="G31" s="186">
        <v>16306759</v>
      </c>
      <c r="H31" s="183">
        <v>21658986</v>
      </c>
      <c r="I31" s="184">
        <v>5352227</v>
      </c>
      <c r="J31" s="185">
        <v>32.822138353795509</v>
      </c>
      <c r="K31" s="186">
        <v>2463358</v>
      </c>
      <c r="L31" s="183">
        <v>3589396</v>
      </c>
      <c r="M31" s="184">
        <v>1126038</v>
      </c>
      <c r="N31" s="185">
        <v>45.711504377358068</v>
      </c>
      <c r="O31" s="151"/>
    </row>
    <row r="32" spans="1:15" s="137" customFormat="1" ht="19.5" customHeight="1">
      <c r="A32" s="180" t="s">
        <v>124</v>
      </c>
      <c r="B32" s="181" t="s">
        <v>126</v>
      </c>
      <c r="C32" s="182">
        <v>0</v>
      </c>
      <c r="D32" s="183">
        <v>0</v>
      </c>
      <c r="E32" s="184">
        <v>0</v>
      </c>
      <c r="F32" s="185" t="s">
        <v>156</v>
      </c>
      <c r="G32" s="186">
        <v>3180789</v>
      </c>
      <c r="H32" s="183">
        <v>3454046</v>
      </c>
      <c r="I32" s="184">
        <v>273257</v>
      </c>
      <c r="J32" s="185">
        <v>8.5908559165666105</v>
      </c>
      <c r="K32" s="186">
        <v>788429</v>
      </c>
      <c r="L32" s="183">
        <v>743600</v>
      </c>
      <c r="M32" s="184">
        <v>-44829</v>
      </c>
      <c r="N32" s="185">
        <v>-5.6858639141888432</v>
      </c>
      <c r="O32" s="151"/>
    </row>
    <row r="33" spans="1:15" s="137" customFormat="1" ht="19.5" customHeight="1">
      <c r="A33" s="180" t="s">
        <v>124</v>
      </c>
      <c r="B33" s="181" t="s">
        <v>127</v>
      </c>
      <c r="C33" s="182">
        <v>0</v>
      </c>
      <c r="D33" s="183">
        <v>0</v>
      </c>
      <c r="E33" s="184">
        <v>0</v>
      </c>
      <c r="F33" s="185" t="s">
        <v>156</v>
      </c>
      <c r="G33" s="186">
        <v>94156</v>
      </c>
      <c r="H33" s="183">
        <v>662207</v>
      </c>
      <c r="I33" s="184">
        <v>568051</v>
      </c>
      <c r="J33" s="185">
        <v>603.30833935171415</v>
      </c>
      <c r="K33" s="186">
        <v>11019115</v>
      </c>
      <c r="L33" s="183">
        <v>11254983</v>
      </c>
      <c r="M33" s="184">
        <v>235868</v>
      </c>
      <c r="N33" s="185">
        <v>2.1405348796160131</v>
      </c>
      <c r="O33" s="151"/>
    </row>
    <row r="34" spans="1:15" s="137" customFormat="1" ht="19.5" customHeight="1">
      <c r="A34" s="180" t="s">
        <v>124</v>
      </c>
      <c r="B34" s="181" t="s">
        <v>128</v>
      </c>
      <c r="C34" s="182">
        <v>240471</v>
      </c>
      <c r="D34" s="183">
        <v>91156</v>
      </c>
      <c r="E34" s="184">
        <v>-149315</v>
      </c>
      <c r="F34" s="185">
        <v>-62.092726357856037</v>
      </c>
      <c r="G34" s="186">
        <v>0</v>
      </c>
      <c r="H34" s="183">
        <v>0</v>
      </c>
      <c r="I34" s="184">
        <v>0</v>
      </c>
      <c r="J34" s="185" t="s">
        <v>156</v>
      </c>
      <c r="K34" s="186">
        <v>9706522</v>
      </c>
      <c r="L34" s="183">
        <v>8708502</v>
      </c>
      <c r="M34" s="184">
        <v>-998020</v>
      </c>
      <c r="N34" s="185">
        <v>-10.281952691190529</v>
      </c>
      <c r="O34" s="151"/>
    </row>
    <row r="35" spans="1:15" s="137" customFormat="1" ht="19.5" customHeight="1">
      <c r="A35" s="180" t="s">
        <v>124</v>
      </c>
      <c r="B35" s="181" t="s">
        <v>129</v>
      </c>
      <c r="C35" s="182">
        <v>0</v>
      </c>
      <c r="D35" s="183">
        <v>0</v>
      </c>
      <c r="E35" s="184">
        <v>0</v>
      </c>
      <c r="F35" s="185" t="s">
        <v>156</v>
      </c>
      <c r="G35" s="186">
        <v>0</v>
      </c>
      <c r="H35" s="183">
        <v>0</v>
      </c>
      <c r="I35" s="184">
        <v>0</v>
      </c>
      <c r="J35" s="185" t="s">
        <v>156</v>
      </c>
      <c r="K35" s="186">
        <v>3239998</v>
      </c>
      <c r="L35" s="183">
        <v>3251911</v>
      </c>
      <c r="M35" s="184">
        <v>11913</v>
      </c>
      <c r="N35" s="185">
        <v>0.36768541215148792</v>
      </c>
      <c r="O35" s="151"/>
    </row>
    <row r="36" spans="1:15" s="137" customFormat="1" ht="19.5" customHeight="1">
      <c r="A36" s="180" t="s">
        <v>124</v>
      </c>
      <c r="B36" s="181" t="s">
        <v>130</v>
      </c>
      <c r="C36" s="182">
        <v>0</v>
      </c>
      <c r="D36" s="183">
        <v>0</v>
      </c>
      <c r="E36" s="184">
        <v>0</v>
      </c>
      <c r="F36" s="185" t="s">
        <v>156</v>
      </c>
      <c r="G36" s="186">
        <v>0</v>
      </c>
      <c r="H36" s="183">
        <v>0</v>
      </c>
      <c r="I36" s="184">
        <v>0</v>
      </c>
      <c r="J36" s="185" t="s">
        <v>156</v>
      </c>
      <c r="K36" s="186">
        <v>4174845</v>
      </c>
      <c r="L36" s="183">
        <v>3740840</v>
      </c>
      <c r="M36" s="184">
        <v>-434005</v>
      </c>
      <c r="N36" s="185">
        <v>-10.395715290028731</v>
      </c>
      <c r="O36" s="151"/>
    </row>
    <row r="37" spans="1:15" s="137" customFormat="1" ht="19.5" customHeight="1">
      <c r="A37" s="180" t="s">
        <v>124</v>
      </c>
      <c r="B37" s="181" t="s">
        <v>131</v>
      </c>
      <c r="C37" s="182">
        <v>4000075</v>
      </c>
      <c r="D37" s="183">
        <v>4064197</v>
      </c>
      <c r="E37" s="184">
        <v>64122</v>
      </c>
      <c r="F37" s="185">
        <v>1.603019943376069</v>
      </c>
      <c r="G37" s="186">
        <v>0</v>
      </c>
      <c r="H37" s="183">
        <v>0</v>
      </c>
      <c r="I37" s="184">
        <v>0</v>
      </c>
      <c r="J37" s="185" t="s">
        <v>156</v>
      </c>
      <c r="K37" s="186">
        <v>2614428</v>
      </c>
      <c r="L37" s="183">
        <v>2374001</v>
      </c>
      <c r="M37" s="184">
        <v>-240427</v>
      </c>
      <c r="N37" s="185">
        <v>-9.1961606898334907</v>
      </c>
      <c r="O37" s="151"/>
    </row>
    <row r="38" spans="1:15" s="137" customFormat="1" ht="19.5" customHeight="1">
      <c r="A38" s="180" t="s">
        <v>124</v>
      </c>
      <c r="B38" s="181" t="s">
        <v>132</v>
      </c>
      <c r="C38" s="182">
        <v>223685</v>
      </c>
      <c r="D38" s="183">
        <v>274878</v>
      </c>
      <c r="E38" s="184">
        <v>51193</v>
      </c>
      <c r="F38" s="185">
        <v>22.886201578112079</v>
      </c>
      <c r="G38" s="186">
        <v>368899</v>
      </c>
      <c r="H38" s="183">
        <v>374044</v>
      </c>
      <c r="I38" s="184">
        <v>5145</v>
      </c>
      <c r="J38" s="185">
        <v>1.394690687695004</v>
      </c>
      <c r="K38" s="186">
        <v>22329735</v>
      </c>
      <c r="L38" s="183">
        <v>21818694</v>
      </c>
      <c r="M38" s="184">
        <v>-511041</v>
      </c>
      <c r="N38" s="185">
        <v>-2.2886120233849572</v>
      </c>
      <c r="O38" s="151"/>
    </row>
    <row r="39" spans="1:15" s="137" customFormat="1" ht="19.5" customHeight="1">
      <c r="A39" s="180" t="s">
        <v>124</v>
      </c>
      <c r="B39" s="181" t="s">
        <v>133</v>
      </c>
      <c r="C39" s="182">
        <v>0</v>
      </c>
      <c r="D39" s="183">
        <v>0</v>
      </c>
      <c r="E39" s="184">
        <v>0</v>
      </c>
      <c r="F39" s="185" t="s">
        <v>156</v>
      </c>
      <c r="G39" s="186">
        <v>222</v>
      </c>
      <c r="H39" s="183">
        <v>227</v>
      </c>
      <c r="I39" s="184">
        <v>5</v>
      </c>
      <c r="J39" s="185">
        <v>2.2522522522522479</v>
      </c>
      <c r="K39" s="186">
        <v>4595577</v>
      </c>
      <c r="L39" s="183">
        <v>4144250</v>
      </c>
      <c r="M39" s="184">
        <v>-451327</v>
      </c>
      <c r="N39" s="185">
        <v>-9.8208995301351649</v>
      </c>
      <c r="O39" s="151"/>
    </row>
    <row r="40" spans="1:15" s="137" customFormat="1" ht="19.5" customHeight="1">
      <c r="A40" s="180" t="s">
        <v>124</v>
      </c>
      <c r="B40" s="181" t="s">
        <v>134</v>
      </c>
      <c r="C40" s="182">
        <v>0</v>
      </c>
      <c r="D40" s="183">
        <v>0</v>
      </c>
      <c r="E40" s="184">
        <v>0</v>
      </c>
      <c r="F40" s="185" t="s">
        <v>156</v>
      </c>
      <c r="G40" s="186">
        <v>5561317</v>
      </c>
      <c r="H40" s="183">
        <v>4491145</v>
      </c>
      <c r="I40" s="184">
        <v>-1070172</v>
      </c>
      <c r="J40" s="185">
        <v>-19.24313970953283</v>
      </c>
      <c r="K40" s="186">
        <v>4240710</v>
      </c>
      <c r="L40" s="183">
        <v>3281496</v>
      </c>
      <c r="M40" s="184">
        <v>-959214</v>
      </c>
      <c r="N40" s="185">
        <v>-22.619184051727188</v>
      </c>
      <c r="O40" s="151"/>
    </row>
    <row r="41" spans="1:15" s="137" customFormat="1" ht="19.5" customHeight="1">
      <c r="A41" s="180" t="s">
        <v>135</v>
      </c>
      <c r="B41" s="181" t="s">
        <v>136</v>
      </c>
      <c r="C41" s="182">
        <v>0</v>
      </c>
      <c r="D41" s="183">
        <v>0</v>
      </c>
      <c r="E41" s="184">
        <v>0</v>
      </c>
      <c r="F41" s="185" t="s">
        <v>156</v>
      </c>
      <c r="G41" s="186">
        <v>288391</v>
      </c>
      <c r="H41" s="183">
        <v>321083</v>
      </c>
      <c r="I41" s="184">
        <v>32692</v>
      </c>
      <c r="J41" s="185">
        <v>11.335998696214521</v>
      </c>
      <c r="K41" s="186">
        <v>5222591</v>
      </c>
      <c r="L41" s="183">
        <v>4345763</v>
      </c>
      <c r="M41" s="184">
        <v>-876828</v>
      </c>
      <c r="N41" s="185">
        <v>-16.7891378053537</v>
      </c>
      <c r="O41" s="151"/>
    </row>
    <row r="42" spans="1:15" s="137" customFormat="1" ht="19.5" customHeight="1">
      <c r="A42" s="180" t="s">
        <v>135</v>
      </c>
      <c r="B42" s="181" t="s">
        <v>137</v>
      </c>
      <c r="C42" s="182">
        <v>0</v>
      </c>
      <c r="D42" s="183">
        <v>0</v>
      </c>
      <c r="E42" s="184">
        <v>0</v>
      </c>
      <c r="F42" s="185" t="s">
        <v>156</v>
      </c>
      <c r="G42" s="186">
        <v>0</v>
      </c>
      <c r="H42" s="183">
        <v>0</v>
      </c>
      <c r="I42" s="184">
        <v>0</v>
      </c>
      <c r="J42" s="185" t="s">
        <v>156</v>
      </c>
      <c r="K42" s="186">
        <v>9796202</v>
      </c>
      <c r="L42" s="183">
        <v>10498288</v>
      </c>
      <c r="M42" s="184">
        <v>702086</v>
      </c>
      <c r="N42" s="185">
        <v>7.1669204044587929</v>
      </c>
      <c r="O42" s="151"/>
    </row>
    <row r="43" spans="1:15" s="137" customFormat="1" ht="19.5" customHeight="1">
      <c r="A43" s="180" t="s">
        <v>135</v>
      </c>
      <c r="B43" s="181" t="s">
        <v>174</v>
      </c>
      <c r="C43" s="182">
        <v>0</v>
      </c>
      <c r="D43" s="183">
        <v>0</v>
      </c>
      <c r="E43" s="184">
        <v>0</v>
      </c>
      <c r="F43" s="185" t="s">
        <v>156</v>
      </c>
      <c r="G43" s="186">
        <v>0</v>
      </c>
      <c r="H43" s="183">
        <v>0</v>
      </c>
      <c r="I43" s="184">
        <v>0</v>
      </c>
      <c r="J43" s="185" t="s">
        <v>156</v>
      </c>
      <c r="K43" s="186">
        <v>13380419</v>
      </c>
      <c r="L43" s="183">
        <v>12709846</v>
      </c>
      <c r="M43" s="184">
        <v>-670573</v>
      </c>
      <c r="N43" s="185">
        <v>-5.0115994125445553</v>
      </c>
      <c r="O43" s="151"/>
    </row>
    <row r="44" spans="1:15" s="137" customFormat="1" ht="19.5" customHeight="1">
      <c r="A44" s="180" t="s">
        <v>135</v>
      </c>
      <c r="B44" s="181" t="s">
        <v>139</v>
      </c>
      <c r="C44" s="182">
        <v>174829</v>
      </c>
      <c r="D44" s="183">
        <v>289667</v>
      </c>
      <c r="E44" s="184">
        <v>114838</v>
      </c>
      <c r="F44" s="185">
        <v>65.685898792534431</v>
      </c>
      <c r="G44" s="186">
        <v>92787</v>
      </c>
      <c r="H44" s="183">
        <v>150138</v>
      </c>
      <c r="I44" s="184">
        <v>57351</v>
      </c>
      <c r="J44" s="185">
        <v>61.809305182838102</v>
      </c>
      <c r="K44" s="186">
        <v>28513472</v>
      </c>
      <c r="L44" s="183">
        <v>26119451</v>
      </c>
      <c r="M44" s="184">
        <v>-2394021</v>
      </c>
      <c r="N44" s="185">
        <v>-8.3961048307270261</v>
      </c>
      <c r="O44" s="151"/>
    </row>
    <row r="45" spans="1:15" s="137" customFormat="1" ht="19.5" customHeight="1">
      <c r="A45" s="180" t="s">
        <v>140</v>
      </c>
      <c r="B45" s="181" t="s">
        <v>141</v>
      </c>
      <c r="C45" s="182">
        <v>0</v>
      </c>
      <c r="D45" s="183">
        <v>0</v>
      </c>
      <c r="E45" s="184">
        <v>0</v>
      </c>
      <c r="F45" s="185" t="s">
        <v>156</v>
      </c>
      <c r="G45" s="186">
        <v>0</v>
      </c>
      <c r="H45" s="183">
        <v>0</v>
      </c>
      <c r="I45" s="184">
        <v>0</v>
      </c>
      <c r="J45" s="185" t="s">
        <v>156</v>
      </c>
      <c r="K45" s="186">
        <v>8946324</v>
      </c>
      <c r="L45" s="183">
        <v>10262759</v>
      </c>
      <c r="M45" s="184">
        <v>1316435</v>
      </c>
      <c r="N45" s="185">
        <v>14.714814710488911</v>
      </c>
      <c r="O45" s="151"/>
    </row>
    <row r="46" spans="1:15" s="137" customFormat="1" ht="19.5" customHeight="1">
      <c r="A46" s="180" t="s">
        <v>140</v>
      </c>
      <c r="B46" s="181" t="s">
        <v>142</v>
      </c>
      <c r="C46" s="182">
        <v>0</v>
      </c>
      <c r="D46" s="183">
        <v>0</v>
      </c>
      <c r="E46" s="184">
        <v>0</v>
      </c>
      <c r="F46" s="185" t="s">
        <v>156</v>
      </c>
      <c r="G46" s="186">
        <v>0</v>
      </c>
      <c r="H46" s="183">
        <v>0</v>
      </c>
      <c r="I46" s="184">
        <v>0</v>
      </c>
      <c r="J46" s="185" t="s">
        <v>156</v>
      </c>
      <c r="K46" s="186">
        <v>30735341</v>
      </c>
      <c r="L46" s="183">
        <v>30763511</v>
      </c>
      <c r="M46" s="184">
        <v>28170</v>
      </c>
      <c r="N46" s="185">
        <v>9.1653448712349928E-2</v>
      </c>
      <c r="O46" s="151"/>
    </row>
    <row r="47" spans="1:15" s="137" customFormat="1" ht="19.5" customHeight="1">
      <c r="A47" s="180" t="s">
        <v>140</v>
      </c>
      <c r="B47" s="181" t="s">
        <v>55</v>
      </c>
      <c r="C47" s="182">
        <v>0</v>
      </c>
      <c r="D47" s="183">
        <v>0</v>
      </c>
      <c r="E47" s="184">
        <v>0</v>
      </c>
      <c r="F47" s="185" t="s">
        <v>156</v>
      </c>
      <c r="G47" s="186">
        <v>0</v>
      </c>
      <c r="H47" s="183">
        <v>0</v>
      </c>
      <c r="I47" s="184">
        <v>0</v>
      </c>
      <c r="J47" s="185" t="s">
        <v>156</v>
      </c>
      <c r="K47" s="186">
        <v>35550356</v>
      </c>
      <c r="L47" s="183">
        <v>33937084</v>
      </c>
      <c r="M47" s="184">
        <v>-1613272</v>
      </c>
      <c r="N47" s="185">
        <v>-4.5379911244770597</v>
      </c>
      <c r="O47" s="151"/>
    </row>
    <row r="48" spans="1:15" ht="19.5" customHeight="1">
      <c r="A48" s="208" t="s">
        <v>168</v>
      </c>
      <c r="B48" s="208"/>
      <c r="C48" s="174">
        <f>SUM(C8:C47)</f>
        <v>181729345</v>
      </c>
      <c r="D48" s="174">
        <f>SUM(D8:D47)</f>
        <v>175064398</v>
      </c>
      <c r="E48" s="174">
        <f>D48-C48</f>
        <v>-6664947</v>
      </c>
      <c r="F48" s="175">
        <f t="shared" ref="F48" si="0">((D48*100/C48)-100)</f>
        <v>-3.6675128059257531</v>
      </c>
      <c r="G48" s="174">
        <f>SUM(G8:G47)</f>
        <v>93967441</v>
      </c>
      <c r="H48" s="174">
        <f>SUM(H8:H47)</f>
        <v>90448050</v>
      </c>
      <c r="I48" s="174">
        <f>H48-G48</f>
        <v>-3519391</v>
      </c>
      <c r="J48" s="175">
        <f t="shared" ref="J48" si="1">((H48*100/G48)-100)</f>
        <v>-3.7453302575303695</v>
      </c>
      <c r="K48" s="174">
        <f>SUM(K8:K47)</f>
        <v>270498630</v>
      </c>
      <c r="L48" s="174">
        <f>SUM(L8:L47)</f>
        <v>262691590</v>
      </c>
      <c r="M48" s="174">
        <f>L48-K48</f>
        <v>-7807040</v>
      </c>
      <c r="N48" s="175">
        <f t="shared" ref="N48" si="2">((L48*100/K48)-100)</f>
        <v>-2.8861661887160039</v>
      </c>
    </row>
    <row r="49" spans="1:14" ht="15" customHeight="1">
      <c r="A49" s="113" t="s">
        <v>51</v>
      </c>
      <c r="B49" s="80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</row>
    <row r="53" spans="1:14">
      <c r="D53" s="133"/>
    </row>
    <row r="54" spans="1:14">
      <c r="C54" s="136"/>
      <c r="D54" s="132"/>
      <c r="E54" s="134"/>
    </row>
    <row r="55" spans="1:14">
      <c r="D55" s="135"/>
    </row>
    <row r="62" spans="1:14">
      <c r="D62" s="74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>
      <c r="A1" s="31" t="s">
        <v>52</v>
      </c>
      <c r="E1" s="5"/>
      <c r="H1" s="4"/>
      <c r="I1" s="4"/>
      <c r="J1" s="4"/>
      <c r="K1" s="4"/>
      <c r="L1" s="4"/>
      <c r="M1" s="4"/>
      <c r="AA1" s="38" t="str">
        <f>"Acumulado "&amp;E6</f>
        <v>Acumulado 2023</v>
      </c>
    </row>
    <row r="2" spans="1:27" ht="15.6" customHeight="1">
      <c r="A2" s="138"/>
      <c r="H2" s="3"/>
      <c r="I2" s="3"/>
      <c r="J2" s="3"/>
      <c r="K2" s="3"/>
      <c r="L2" s="3"/>
      <c r="M2" s="3"/>
      <c r="AA2" s="38" t="str">
        <f>"Acumulado "&amp;D6</f>
        <v>Acumulado 2022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0" t="s">
        <v>53</v>
      </c>
    </row>
    <row r="5" spans="1:27" ht="15.6" customHeight="1">
      <c r="A5" s="210" t="s">
        <v>1</v>
      </c>
      <c r="B5" s="193" t="s">
        <v>160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27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27" ht="15.6" customHeight="1">
      <c r="A7" s="187" t="s">
        <v>18</v>
      </c>
      <c r="B7" s="188">
        <v>1581261.3529999999</v>
      </c>
      <c r="C7" s="188">
        <v>1258100.2339999999</v>
      </c>
      <c r="D7" s="188">
        <v>14919253.6</v>
      </c>
      <c r="E7" s="188">
        <v>13986502.948000001</v>
      </c>
      <c r="F7" s="189">
        <v>-6.2519927404411249</v>
      </c>
      <c r="G7" s="36"/>
    </row>
    <row r="8" spans="1:27" ht="15.6" customHeight="1">
      <c r="A8" s="187" t="s">
        <v>11</v>
      </c>
      <c r="B8" s="188">
        <v>272313</v>
      </c>
      <c r="C8" s="188">
        <v>294565</v>
      </c>
      <c r="D8" s="188">
        <v>3235426.81</v>
      </c>
      <c r="E8" s="188">
        <v>3211196</v>
      </c>
      <c r="F8" s="189">
        <v>-0.74892159282070736</v>
      </c>
      <c r="G8" s="6"/>
    </row>
    <row r="9" spans="1:27" ht="15.6" customHeight="1">
      <c r="A9" s="187" t="s">
        <v>8</v>
      </c>
      <c r="B9" s="188">
        <v>522846.11499999999</v>
      </c>
      <c r="C9" s="188">
        <v>480021.97700000001</v>
      </c>
      <c r="D9" s="188">
        <v>5584175.1569999997</v>
      </c>
      <c r="E9" s="188">
        <v>5289706.2539999997</v>
      </c>
      <c r="F9" s="189">
        <v>-5.2732748296920988</v>
      </c>
      <c r="G9" s="6"/>
    </row>
    <row r="10" spans="1:27" ht="15.6" customHeight="1">
      <c r="A10" s="187" t="s">
        <v>10</v>
      </c>
      <c r="B10" s="188">
        <v>337273.44099999999</v>
      </c>
      <c r="C10" s="188">
        <v>270143.20299999998</v>
      </c>
      <c r="D10" s="188">
        <v>4513482.3640000001</v>
      </c>
      <c r="E10" s="188">
        <v>4579054.4160000002</v>
      </c>
      <c r="F10" s="189">
        <v>1.452803992832884</v>
      </c>
    </row>
    <row r="11" spans="1:27" ht="15.6" customHeight="1">
      <c r="A11" s="187" t="s">
        <v>9</v>
      </c>
      <c r="B11" s="188">
        <v>8478347.5899999999</v>
      </c>
      <c r="C11" s="188">
        <v>8386021.7350000003</v>
      </c>
      <c r="D11" s="188">
        <v>107250705.81</v>
      </c>
      <c r="E11" s="188">
        <v>104785501.208</v>
      </c>
      <c r="F11" s="189">
        <v>-2.2985439427943959</v>
      </c>
    </row>
    <row r="12" spans="1:27" ht="15.6" customHeight="1">
      <c r="A12" s="187" t="s">
        <v>6</v>
      </c>
      <c r="B12" s="188">
        <v>479749.34899999999</v>
      </c>
      <c r="C12" s="188">
        <v>411732.48499999999</v>
      </c>
      <c r="D12" s="188">
        <v>5717258.7650000006</v>
      </c>
      <c r="E12" s="188">
        <v>5747745.8609999996</v>
      </c>
      <c r="F12" s="189">
        <v>0.53324674031958352</v>
      </c>
    </row>
    <row r="13" spans="1:27" ht="15.6" customHeight="1">
      <c r="A13" s="187" t="s">
        <v>175</v>
      </c>
      <c r="B13" s="188">
        <v>1098785.6669999999</v>
      </c>
      <c r="C13" s="188">
        <v>1049280.334</v>
      </c>
      <c r="D13" s="188">
        <v>15520728.352</v>
      </c>
      <c r="E13" s="188">
        <v>16218030.525</v>
      </c>
      <c r="F13" s="189">
        <v>4.4927155297460359</v>
      </c>
    </row>
    <row r="14" spans="1:27" ht="15.6" customHeight="1">
      <c r="A14" s="187" t="s">
        <v>153</v>
      </c>
      <c r="B14" s="188">
        <v>6007582.4289999995</v>
      </c>
      <c r="C14" s="188">
        <v>5086519.5630000001</v>
      </c>
      <c r="D14" s="188">
        <v>70913803.291999996</v>
      </c>
      <c r="E14" s="188">
        <v>64017659.876999997</v>
      </c>
      <c r="F14" s="189">
        <v>-9.7246841868062148</v>
      </c>
    </row>
    <row r="15" spans="1:27" ht="15.6" customHeight="1">
      <c r="A15" s="187" t="s">
        <v>150</v>
      </c>
      <c r="B15" s="188">
        <v>3093789</v>
      </c>
      <c r="C15" s="188">
        <v>2537562</v>
      </c>
      <c r="D15" s="188">
        <v>32889882</v>
      </c>
      <c r="E15" s="188">
        <v>32933451</v>
      </c>
      <c r="F15" s="189">
        <v>0.13246931077466681</v>
      </c>
    </row>
    <row r="16" spans="1:27" ht="15.6" customHeight="1">
      <c r="A16" s="187" t="s">
        <v>149</v>
      </c>
      <c r="B16" s="188">
        <v>2949014.4750000001</v>
      </c>
      <c r="C16" s="188">
        <v>3144276.3250000002</v>
      </c>
      <c r="D16" s="188">
        <v>36588350.149999999</v>
      </c>
      <c r="E16" s="188">
        <v>37593050.748000003</v>
      </c>
      <c r="F16" s="189">
        <v>2.7459576446630218</v>
      </c>
      <c r="G16" s="1"/>
    </row>
    <row r="17" spans="1:7" ht="15.6" customHeight="1">
      <c r="A17" s="187" t="s">
        <v>155</v>
      </c>
      <c r="B17" s="188">
        <v>1460664.176</v>
      </c>
      <c r="C17" s="188">
        <v>1065237.436</v>
      </c>
      <c r="D17" s="188">
        <v>20942357.675999999</v>
      </c>
      <c r="E17" s="188">
        <v>15741633.306</v>
      </c>
      <c r="F17" s="189">
        <v>-24.8335189879793</v>
      </c>
      <c r="G17" s="2"/>
    </row>
    <row r="18" spans="1:7" ht="15.6" customHeight="1">
      <c r="A18" s="187" t="s">
        <v>152</v>
      </c>
      <c r="B18" s="188">
        <v>176022.43700000001</v>
      </c>
      <c r="C18" s="188">
        <v>193627</v>
      </c>
      <c r="D18" s="188">
        <v>1939899.5419999999</v>
      </c>
      <c r="E18" s="188">
        <v>1860838</v>
      </c>
      <c r="F18" s="189">
        <v>-4.0755482584674922</v>
      </c>
    </row>
    <row r="19" spans="1:7" ht="15.6" customHeight="1">
      <c r="A19" s="187" t="s">
        <v>148</v>
      </c>
      <c r="B19" s="188">
        <v>843295.68599999999</v>
      </c>
      <c r="C19" s="188">
        <v>788762</v>
      </c>
      <c r="D19" s="188">
        <v>11810612.405999999</v>
      </c>
      <c r="E19" s="188">
        <v>8451307.7080000006</v>
      </c>
      <c r="F19" s="189">
        <v>-28.443103393126449</v>
      </c>
    </row>
    <row r="20" spans="1:7" ht="15.6" customHeight="1">
      <c r="A20" s="187" t="s">
        <v>147</v>
      </c>
      <c r="B20" s="188">
        <v>2025791.8729999999</v>
      </c>
      <c r="C20" s="188">
        <v>1507311.0730000001</v>
      </c>
      <c r="D20" s="188">
        <v>19099877.300999999</v>
      </c>
      <c r="E20" s="188">
        <v>18975594.662999999</v>
      </c>
      <c r="F20" s="189">
        <v>-0.65069861989893241</v>
      </c>
    </row>
    <row r="21" spans="1:7" ht="15.6" customHeight="1">
      <c r="A21" s="187" t="s">
        <v>154</v>
      </c>
      <c r="B21" s="188">
        <v>2931216.6510000001</v>
      </c>
      <c r="C21" s="188">
        <v>2766040.1579999998</v>
      </c>
      <c r="D21" s="188">
        <v>32144186.302000001</v>
      </c>
      <c r="E21" s="188">
        <v>30074899.995000001</v>
      </c>
      <c r="F21" s="189">
        <v>-6.437513420183393</v>
      </c>
    </row>
    <row r="22" spans="1:7" ht="15.6" customHeight="1">
      <c r="A22" s="187" t="s">
        <v>151</v>
      </c>
      <c r="B22" s="188">
        <v>2451770.2009999999</v>
      </c>
      <c r="C22" s="188">
        <v>2336391.0950000002</v>
      </c>
      <c r="D22" s="188">
        <v>28288175.197999999</v>
      </c>
      <c r="E22" s="188">
        <v>27870287.892999999</v>
      </c>
      <c r="F22" s="189">
        <v>-1.477250837408363</v>
      </c>
    </row>
    <row r="23" spans="1:7" ht="15.6" customHeight="1">
      <c r="A23" s="187" t="s">
        <v>171</v>
      </c>
      <c r="B23" s="188">
        <v>202795.848</v>
      </c>
      <c r="C23" s="188">
        <v>206019.935</v>
      </c>
      <c r="D23" s="188">
        <v>4413617.2009999994</v>
      </c>
      <c r="E23" s="188">
        <v>2552603.9419999998</v>
      </c>
      <c r="F23" s="189">
        <v>-42.165262057125098</v>
      </c>
    </row>
    <row r="24" spans="1:7" ht="15.6" customHeight="1">
      <c r="A24" s="187" t="s">
        <v>146</v>
      </c>
      <c r="B24" s="188">
        <v>134468.82</v>
      </c>
      <c r="C24" s="188">
        <v>168603.44200000001</v>
      </c>
      <c r="D24" s="188">
        <v>2117895.0260000001</v>
      </c>
      <c r="E24" s="188">
        <v>2120233.5410000002</v>
      </c>
      <c r="F24" s="189">
        <v>0.1104169456602762</v>
      </c>
    </row>
    <row r="25" spans="1:7" ht="15.6" customHeight="1">
      <c r="A25" s="187" t="s">
        <v>145</v>
      </c>
      <c r="B25" s="188">
        <v>47272</v>
      </c>
      <c r="C25" s="188">
        <v>43223</v>
      </c>
      <c r="D25" s="188">
        <v>576351</v>
      </c>
      <c r="E25" s="188">
        <v>531348</v>
      </c>
      <c r="F25" s="189">
        <v>-7.8082626732668112</v>
      </c>
    </row>
    <row r="26" spans="1:7" ht="15.6" customHeight="1">
      <c r="A26" s="187" t="s">
        <v>157</v>
      </c>
      <c r="B26" s="188">
        <v>165888.04300000001</v>
      </c>
      <c r="C26" s="188">
        <v>222656.351</v>
      </c>
      <c r="D26" s="188">
        <v>2147748.8360000001</v>
      </c>
      <c r="E26" s="188">
        <v>2548176.8110000002</v>
      </c>
      <c r="F26" s="189">
        <v>18.644078315310029</v>
      </c>
    </row>
    <row r="27" spans="1:7" ht="15.6" customHeight="1">
      <c r="A27" s="187" t="s">
        <v>173</v>
      </c>
      <c r="B27" s="188">
        <v>294761.36200000002</v>
      </c>
      <c r="C27" s="188">
        <v>272267.99099999998</v>
      </c>
      <c r="D27" s="188">
        <v>3312288.5469999998</v>
      </c>
      <c r="E27" s="188">
        <v>3493338.9</v>
      </c>
      <c r="F27" s="189">
        <v>5.4660199566242653</v>
      </c>
    </row>
    <row r="28" spans="1:7" ht="15.6" customHeight="1">
      <c r="A28" s="187" t="s">
        <v>177</v>
      </c>
      <c r="B28" s="188">
        <v>1190436.4480000001</v>
      </c>
      <c r="C28" s="188">
        <v>1076123.122</v>
      </c>
      <c r="D28" s="188">
        <v>12268957.834000001</v>
      </c>
      <c r="E28" s="188">
        <v>13523951.632999999</v>
      </c>
      <c r="F28" s="189">
        <v>10.22901713397478</v>
      </c>
    </row>
    <row r="29" spans="1:7" ht="15.6" customHeight="1">
      <c r="A29" s="187" t="s">
        <v>178</v>
      </c>
      <c r="B29" s="188">
        <v>539777.61199999996</v>
      </c>
      <c r="C29" s="188">
        <v>598325.71699999995</v>
      </c>
      <c r="D29" s="188">
        <v>6455604.4759999998</v>
      </c>
      <c r="E29" s="188">
        <v>7043230.8640000001</v>
      </c>
      <c r="F29" s="189">
        <v>9.102577306038782</v>
      </c>
    </row>
    <row r="30" spans="1:7" ht="15.6" customHeight="1">
      <c r="A30" s="187" t="s">
        <v>179</v>
      </c>
      <c r="B30" s="188">
        <v>364013</v>
      </c>
      <c r="C30" s="188">
        <v>358404</v>
      </c>
      <c r="D30" s="188">
        <v>3816762</v>
      </c>
      <c r="E30" s="188">
        <v>3945542</v>
      </c>
      <c r="F30" s="189">
        <v>3.3740641936803968</v>
      </c>
    </row>
    <row r="31" spans="1:7" ht="15.6" customHeight="1">
      <c r="A31" s="187" t="s">
        <v>180</v>
      </c>
      <c r="B31" s="188">
        <v>2483341.699</v>
      </c>
      <c r="C31" s="188">
        <v>2333367.7420000001</v>
      </c>
      <c r="D31" s="188">
        <v>29694501.267999999</v>
      </c>
      <c r="E31" s="188">
        <v>32680487.423</v>
      </c>
      <c r="F31" s="189">
        <v>10.05568717268817</v>
      </c>
    </row>
    <row r="32" spans="1:7" ht="15.6" customHeight="1">
      <c r="A32" s="187" t="s">
        <v>181</v>
      </c>
      <c r="B32" s="188">
        <v>5633814.7460000003</v>
      </c>
      <c r="C32" s="188">
        <v>6164696</v>
      </c>
      <c r="D32" s="188">
        <v>79365728.884000003</v>
      </c>
      <c r="E32" s="188">
        <v>77233074.298000008</v>
      </c>
      <c r="F32" s="189">
        <v>-2.687122787112628</v>
      </c>
    </row>
    <row r="33" spans="1:6" ht="15.6" customHeight="1">
      <c r="A33" s="187" t="s">
        <v>182</v>
      </c>
      <c r="B33" s="188">
        <v>374342.35399999999</v>
      </c>
      <c r="C33" s="188">
        <v>389136.95600000001</v>
      </c>
      <c r="D33" s="188">
        <v>4715234.3470000001</v>
      </c>
      <c r="E33" s="188">
        <v>4747114.5319999997</v>
      </c>
      <c r="F33" s="189">
        <v>0.67611029810815637</v>
      </c>
    </row>
    <row r="34" spans="1:6" ht="15.6" customHeight="1">
      <c r="A34" s="187" t="s">
        <v>183</v>
      </c>
      <c r="B34" s="188">
        <v>96872</v>
      </c>
      <c r="C34" s="188">
        <v>159742</v>
      </c>
      <c r="D34" s="188">
        <v>1497906</v>
      </c>
      <c r="E34" s="188">
        <v>1552184</v>
      </c>
      <c r="F34" s="189">
        <v>3.6235918675804721</v>
      </c>
    </row>
    <row r="35" spans="1:6" ht="15.6" customHeight="1">
      <c r="A35" s="178" t="s">
        <v>158</v>
      </c>
      <c r="B35" s="177">
        <f>SUM(B7:B34)</f>
        <v>46237507.375</v>
      </c>
      <c r="C35" s="76">
        <f>SUM(C7:C34)</f>
        <v>43568157.873999998</v>
      </c>
      <c r="D35" s="75">
        <f>SUM(D7:D34)</f>
        <v>561740770.14399993</v>
      </c>
      <c r="E35" s="77">
        <f>SUM(E7:E34)</f>
        <v>543307746.34599996</v>
      </c>
      <c r="F35" s="176">
        <f>E35*100/D35-100</f>
        <v>-3.281411066758551</v>
      </c>
    </row>
    <row r="36" spans="1:6" ht="15.6" customHeight="1">
      <c r="A36" s="72" t="s">
        <v>54</v>
      </c>
      <c r="B36" s="71"/>
      <c r="D36" s="71"/>
      <c r="E36" s="2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56</v>
      </c>
      <c r="E1" s="5"/>
      <c r="H1" s="4"/>
      <c r="I1" s="4"/>
      <c r="J1" s="4"/>
      <c r="K1" s="4"/>
      <c r="L1" s="4"/>
      <c r="M1" s="4"/>
    </row>
    <row r="2" spans="1:14" ht="15.6" customHeight="1">
      <c r="A2" s="78" t="s">
        <v>161</v>
      </c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1557105</v>
      </c>
      <c r="C7" s="188">
        <v>1233398</v>
      </c>
      <c r="D7" s="188">
        <v>14817374</v>
      </c>
      <c r="E7" s="188">
        <v>13883826</v>
      </c>
      <c r="F7" s="189">
        <v>-6.3003606442005244</v>
      </c>
      <c r="G7" s="13"/>
    </row>
    <row r="8" spans="1:14" ht="15.6" customHeight="1">
      <c r="A8" s="187" t="s">
        <v>11</v>
      </c>
      <c r="B8" s="188">
        <v>270562</v>
      </c>
      <c r="C8" s="188">
        <v>293449</v>
      </c>
      <c r="D8" s="188">
        <v>3212605</v>
      </c>
      <c r="E8" s="188">
        <v>3182888</v>
      </c>
      <c r="F8" s="189">
        <v>-0.92501256768261442</v>
      </c>
      <c r="G8" s="6"/>
    </row>
    <row r="9" spans="1:14" ht="15.6" customHeight="1">
      <c r="A9" s="187" t="s">
        <v>8</v>
      </c>
      <c r="B9" s="188">
        <v>516457</v>
      </c>
      <c r="C9" s="188">
        <v>473565</v>
      </c>
      <c r="D9" s="188">
        <v>5501453</v>
      </c>
      <c r="E9" s="188">
        <v>5193184</v>
      </c>
      <c r="F9" s="189">
        <v>-5.603410589893258</v>
      </c>
      <c r="G9" s="6"/>
    </row>
    <row r="10" spans="1:14" ht="15.6" customHeight="1">
      <c r="A10" s="187" t="s">
        <v>10</v>
      </c>
      <c r="B10" s="188">
        <v>332971</v>
      </c>
      <c r="C10" s="188">
        <v>266854</v>
      </c>
      <c r="D10" s="188">
        <v>4443660</v>
      </c>
      <c r="E10" s="188">
        <v>4523429</v>
      </c>
      <c r="F10" s="189">
        <v>1.7951193385632529</v>
      </c>
    </row>
    <row r="11" spans="1:14" ht="15.6" customHeight="1">
      <c r="A11" s="187" t="s">
        <v>9</v>
      </c>
      <c r="B11" s="188">
        <v>7915809</v>
      </c>
      <c r="C11" s="188">
        <v>7684450</v>
      </c>
      <c r="D11" s="188">
        <v>99719003</v>
      </c>
      <c r="E11" s="188">
        <v>97197716</v>
      </c>
      <c r="F11" s="189">
        <v>-2.5283917048388531</v>
      </c>
    </row>
    <row r="12" spans="1:14" ht="15.6" customHeight="1">
      <c r="A12" s="187" t="s">
        <v>6</v>
      </c>
      <c r="B12" s="188">
        <v>473318</v>
      </c>
      <c r="C12" s="188">
        <v>405080</v>
      </c>
      <c r="D12" s="188">
        <v>5553229</v>
      </c>
      <c r="E12" s="188">
        <v>5620038</v>
      </c>
      <c r="F12" s="189">
        <v>1.203065819904054</v>
      </c>
    </row>
    <row r="13" spans="1:14" ht="15.6" customHeight="1">
      <c r="A13" s="187" t="s">
        <v>175</v>
      </c>
      <c r="B13" s="188">
        <v>1094648</v>
      </c>
      <c r="C13" s="188">
        <v>1042905</v>
      </c>
      <c r="D13" s="188">
        <v>15432767</v>
      </c>
      <c r="E13" s="188">
        <v>16066643</v>
      </c>
      <c r="F13" s="189">
        <v>4.1073386256657614</v>
      </c>
    </row>
    <row r="14" spans="1:14" ht="15.6" customHeight="1">
      <c r="A14" s="187" t="s">
        <v>153</v>
      </c>
      <c r="B14" s="188">
        <v>5896205</v>
      </c>
      <c r="C14" s="188">
        <v>4994266</v>
      </c>
      <c r="D14" s="188">
        <v>69088014</v>
      </c>
      <c r="E14" s="188">
        <v>62452873</v>
      </c>
      <c r="F14" s="189">
        <v>-9.6038959811465929</v>
      </c>
    </row>
    <row r="15" spans="1:14" ht="15.6" customHeight="1">
      <c r="A15" s="187" t="s">
        <v>150</v>
      </c>
      <c r="B15" s="188">
        <v>3083512</v>
      </c>
      <c r="C15" s="188">
        <v>2528467</v>
      </c>
      <c r="D15" s="188">
        <v>32766235</v>
      </c>
      <c r="E15" s="188">
        <v>32803185</v>
      </c>
      <c r="F15" s="189">
        <v>0.1127685252822062</v>
      </c>
    </row>
    <row r="16" spans="1:14" ht="15.6" customHeight="1">
      <c r="A16" s="187" t="s">
        <v>149</v>
      </c>
      <c r="B16" s="188">
        <v>2938641</v>
      </c>
      <c r="C16" s="188">
        <v>3126553</v>
      </c>
      <c r="D16" s="188">
        <v>36383639</v>
      </c>
      <c r="E16" s="188">
        <v>37329882</v>
      </c>
      <c r="F16" s="189">
        <v>2.6007376557358701</v>
      </c>
      <c r="G16" s="1"/>
    </row>
    <row r="17" spans="1:7" ht="15.6" customHeight="1">
      <c r="A17" s="187" t="s">
        <v>155</v>
      </c>
      <c r="B17" s="188">
        <v>1458181</v>
      </c>
      <c r="C17" s="188">
        <v>1063132</v>
      </c>
      <c r="D17" s="188">
        <v>20907360</v>
      </c>
      <c r="E17" s="188">
        <v>15710606</v>
      </c>
      <c r="F17" s="189">
        <v>-24.856098522242888</v>
      </c>
      <c r="G17" s="2"/>
    </row>
    <row r="18" spans="1:7" ht="15.6" customHeight="1">
      <c r="A18" s="187" t="s">
        <v>152</v>
      </c>
      <c r="B18" s="188">
        <v>118615</v>
      </c>
      <c r="C18" s="188">
        <v>128257</v>
      </c>
      <c r="D18" s="188">
        <v>1256845</v>
      </c>
      <c r="E18" s="188">
        <v>1220828</v>
      </c>
      <c r="F18" s="189">
        <v>-2.8656676041994018</v>
      </c>
    </row>
    <row r="19" spans="1:7" ht="15.6" customHeight="1">
      <c r="A19" s="187" t="s">
        <v>148</v>
      </c>
      <c r="B19" s="188">
        <v>842022</v>
      </c>
      <c r="C19" s="188">
        <v>787297</v>
      </c>
      <c r="D19" s="188">
        <v>11796215</v>
      </c>
      <c r="E19" s="188">
        <v>8436917</v>
      </c>
      <c r="F19" s="189">
        <v>-28.477761722722079</v>
      </c>
    </row>
    <row r="20" spans="1:7" ht="15.6" customHeight="1">
      <c r="A20" s="187" t="s">
        <v>147</v>
      </c>
      <c r="B20" s="188">
        <v>2025672</v>
      </c>
      <c r="C20" s="188">
        <v>1507217</v>
      </c>
      <c r="D20" s="188">
        <v>19065913</v>
      </c>
      <c r="E20" s="188">
        <v>18957054</v>
      </c>
      <c r="F20" s="189">
        <v>-0.57096138013427833</v>
      </c>
    </row>
    <row r="21" spans="1:7" ht="15.6" customHeight="1">
      <c r="A21" s="187" t="s">
        <v>154</v>
      </c>
      <c r="B21" s="188">
        <v>2911666</v>
      </c>
      <c r="C21" s="188">
        <v>2735898</v>
      </c>
      <c r="D21" s="188">
        <v>31878062</v>
      </c>
      <c r="E21" s="188">
        <v>29775497</v>
      </c>
      <c r="F21" s="189">
        <v>-6.5956487568158906</v>
      </c>
    </row>
    <row r="22" spans="1:7" ht="15.6" customHeight="1">
      <c r="A22" s="187" t="s">
        <v>151</v>
      </c>
      <c r="B22" s="188">
        <v>2253255</v>
      </c>
      <c r="C22" s="188">
        <v>2121489</v>
      </c>
      <c r="D22" s="188">
        <v>25747518</v>
      </c>
      <c r="E22" s="188">
        <v>25542079</v>
      </c>
      <c r="F22" s="189">
        <v>-0.79789826732036317</v>
      </c>
    </row>
    <row r="23" spans="1:7" ht="15.6" customHeight="1">
      <c r="A23" s="187" t="s">
        <v>171</v>
      </c>
      <c r="B23" s="188">
        <v>196471</v>
      </c>
      <c r="C23" s="188">
        <v>200687</v>
      </c>
      <c r="D23" s="188">
        <v>4338489</v>
      </c>
      <c r="E23" s="188">
        <v>2458525</v>
      </c>
      <c r="F23" s="189">
        <v>-43.332229262307678</v>
      </c>
    </row>
    <row r="24" spans="1:7" ht="15.6" customHeight="1">
      <c r="A24" s="187" t="s">
        <v>146</v>
      </c>
      <c r="B24" s="188">
        <v>130313</v>
      </c>
      <c r="C24" s="188">
        <v>165430</v>
      </c>
      <c r="D24" s="188">
        <v>2077263</v>
      </c>
      <c r="E24" s="188">
        <v>2090818</v>
      </c>
      <c r="F24" s="189">
        <v>0.65254134888071746</v>
      </c>
    </row>
    <row r="25" spans="1:7" ht="15.6" customHeight="1">
      <c r="A25" s="187" t="s">
        <v>145</v>
      </c>
      <c r="B25" s="188">
        <v>47243</v>
      </c>
      <c r="C25" s="188">
        <v>41997</v>
      </c>
      <c r="D25" s="188">
        <v>571378</v>
      </c>
      <c r="E25" s="188">
        <v>527566</v>
      </c>
      <c r="F25" s="189">
        <v>-7.6677785984059597</v>
      </c>
    </row>
    <row r="26" spans="1:7" ht="15.6" customHeight="1">
      <c r="A26" s="187" t="s">
        <v>157</v>
      </c>
      <c r="B26" s="188">
        <v>164720</v>
      </c>
      <c r="C26" s="188">
        <v>221123</v>
      </c>
      <c r="D26" s="188">
        <v>2129274</v>
      </c>
      <c r="E26" s="188">
        <v>2518152</v>
      </c>
      <c r="F26" s="189">
        <v>18.26340809120855</v>
      </c>
    </row>
    <row r="27" spans="1:7" ht="15.6" customHeight="1">
      <c r="A27" s="187" t="s">
        <v>173</v>
      </c>
      <c r="B27" s="188">
        <v>290434</v>
      </c>
      <c r="C27" s="188">
        <v>269271</v>
      </c>
      <c r="D27" s="188">
        <v>3267588</v>
      </c>
      <c r="E27" s="188">
        <v>3448088</v>
      </c>
      <c r="F27" s="189">
        <v>5.5239522240869974</v>
      </c>
    </row>
    <row r="28" spans="1:7" ht="15.6" customHeight="1">
      <c r="A28" s="187" t="s">
        <v>177</v>
      </c>
      <c r="B28" s="188">
        <v>1105409</v>
      </c>
      <c r="C28" s="188">
        <v>1021905</v>
      </c>
      <c r="D28" s="188">
        <v>11650937</v>
      </c>
      <c r="E28" s="188">
        <v>12885028</v>
      </c>
      <c r="F28" s="189">
        <v>10.59220387167144</v>
      </c>
    </row>
    <row r="29" spans="1:7" ht="15.6" customHeight="1">
      <c r="A29" s="187" t="s">
        <v>178</v>
      </c>
      <c r="B29" s="188">
        <v>536737</v>
      </c>
      <c r="C29" s="188">
        <v>592706</v>
      </c>
      <c r="D29" s="188">
        <v>6414799</v>
      </c>
      <c r="E29" s="188">
        <v>6989465</v>
      </c>
      <c r="F29" s="189">
        <v>8.9584412543557477</v>
      </c>
    </row>
    <row r="30" spans="1:7" ht="15.6" customHeight="1">
      <c r="A30" s="187" t="s">
        <v>179</v>
      </c>
      <c r="B30" s="188">
        <v>361897</v>
      </c>
      <c r="C30" s="188">
        <v>355455</v>
      </c>
      <c r="D30" s="188">
        <v>3784478</v>
      </c>
      <c r="E30" s="188">
        <v>3915363</v>
      </c>
      <c r="F30" s="189">
        <v>3.458469041172918</v>
      </c>
    </row>
    <row r="31" spans="1:7" ht="15.6" customHeight="1">
      <c r="A31" s="187" t="s">
        <v>180</v>
      </c>
      <c r="B31" s="188">
        <v>2467636</v>
      </c>
      <c r="C31" s="188">
        <v>2324298</v>
      </c>
      <c r="D31" s="188">
        <v>29385916</v>
      </c>
      <c r="E31" s="188">
        <v>32473758</v>
      </c>
      <c r="F31" s="189">
        <v>10.50789772896648</v>
      </c>
    </row>
    <row r="32" spans="1:7" ht="15.6" customHeight="1">
      <c r="A32" s="187" t="s">
        <v>181</v>
      </c>
      <c r="B32" s="188">
        <v>5597064</v>
      </c>
      <c r="C32" s="188">
        <v>6164696</v>
      </c>
      <c r="D32" s="188">
        <v>78962958</v>
      </c>
      <c r="E32" s="188">
        <v>76801135</v>
      </c>
      <c r="F32" s="189">
        <v>-2.737768511660875</v>
      </c>
    </row>
    <row r="33" spans="1:6" ht="15.6" customHeight="1">
      <c r="A33" s="187" t="s">
        <v>182</v>
      </c>
      <c r="B33" s="188">
        <v>358328</v>
      </c>
      <c r="C33" s="188">
        <v>381678</v>
      </c>
      <c r="D33" s="188">
        <v>4552312</v>
      </c>
      <c r="E33" s="188">
        <v>4654720</v>
      </c>
      <c r="F33" s="189">
        <v>2.2495821903243889</v>
      </c>
    </row>
    <row r="34" spans="1:6" ht="15.6" customHeight="1">
      <c r="A34" s="187" t="s">
        <v>183</v>
      </c>
      <c r="B34" s="188">
        <v>96346</v>
      </c>
      <c r="C34" s="188">
        <v>159205</v>
      </c>
      <c r="D34" s="188">
        <v>1490132</v>
      </c>
      <c r="E34" s="188">
        <v>1544775</v>
      </c>
      <c r="F34" s="189">
        <v>3.6669905753315808</v>
      </c>
    </row>
    <row r="35" spans="1:6" ht="15.6" customHeight="1">
      <c r="A35" s="155" t="s">
        <v>158</v>
      </c>
      <c r="B35" s="177">
        <f>SUM(B7:B34)</f>
        <v>45041237</v>
      </c>
      <c r="C35" s="177">
        <f>SUM(C7:C34)</f>
        <v>42290728</v>
      </c>
      <c r="D35" s="75">
        <f>SUM(D7:D34)</f>
        <v>546195416</v>
      </c>
      <c r="E35" s="77">
        <f>SUM(E7:E34)</f>
        <v>528204038</v>
      </c>
      <c r="F35" s="139">
        <f>E35*100/D35-100</f>
        <v>-3.2939452571311989</v>
      </c>
    </row>
    <row r="36" spans="1:6" ht="15.6" customHeight="1">
      <c r="A36" s="72" t="s">
        <v>54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57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1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1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802841</v>
      </c>
      <c r="C7" s="188">
        <v>794732</v>
      </c>
      <c r="D7" s="188">
        <v>8528278</v>
      </c>
      <c r="E7" s="188">
        <v>8078306</v>
      </c>
      <c r="F7" s="189">
        <v>-5.2762351321099032</v>
      </c>
      <c r="G7" s="36"/>
    </row>
    <row r="8" spans="1:14" ht="15.6" customHeight="1">
      <c r="A8" s="187" t="s">
        <v>11</v>
      </c>
      <c r="B8" s="188">
        <v>0</v>
      </c>
      <c r="C8" s="188">
        <v>3992</v>
      </c>
      <c r="D8" s="188">
        <v>30420</v>
      </c>
      <c r="E8" s="188">
        <v>46725</v>
      </c>
      <c r="F8" s="189">
        <v>53.599605522682452</v>
      </c>
      <c r="G8" s="6"/>
    </row>
    <row r="9" spans="1:14" ht="15.6" customHeight="1">
      <c r="A9" s="187" t="s">
        <v>8</v>
      </c>
      <c r="B9" s="188">
        <v>7824</v>
      </c>
      <c r="C9" s="188">
        <v>11998</v>
      </c>
      <c r="D9" s="188">
        <v>104483</v>
      </c>
      <c r="E9" s="188">
        <v>33261</v>
      </c>
      <c r="F9" s="189">
        <v>-68.166113147593393</v>
      </c>
      <c r="G9" s="6"/>
    </row>
    <row r="10" spans="1:14" ht="15.6" customHeight="1">
      <c r="A10" s="187" t="s">
        <v>10</v>
      </c>
      <c r="B10" s="188">
        <v>74694</v>
      </c>
      <c r="C10" s="188">
        <v>36077</v>
      </c>
      <c r="D10" s="188">
        <v>651467</v>
      </c>
      <c r="E10" s="188">
        <v>657301</v>
      </c>
      <c r="F10" s="189">
        <v>0.89551734777049319</v>
      </c>
    </row>
    <row r="11" spans="1:14" ht="15.6" customHeight="1">
      <c r="A11" s="187" t="s">
        <v>9</v>
      </c>
      <c r="B11" s="188">
        <v>2216780</v>
      </c>
      <c r="C11" s="188">
        <v>2294738</v>
      </c>
      <c r="D11" s="188">
        <v>27286694</v>
      </c>
      <c r="E11" s="188">
        <v>26493869</v>
      </c>
      <c r="F11" s="189">
        <v>-2.9055370357435071</v>
      </c>
    </row>
    <row r="12" spans="1:14" ht="15.6" customHeight="1">
      <c r="A12" s="187" t="s">
        <v>6</v>
      </c>
      <c r="B12" s="188">
        <v>136745</v>
      </c>
      <c r="C12" s="188">
        <v>22075</v>
      </c>
      <c r="D12" s="188">
        <v>1472287</v>
      </c>
      <c r="E12" s="188">
        <v>1255019</v>
      </c>
      <c r="F12" s="189">
        <v>-14.75717709930197</v>
      </c>
    </row>
    <row r="13" spans="1:14" ht="15.6" customHeight="1">
      <c r="A13" s="187" t="s">
        <v>175</v>
      </c>
      <c r="B13" s="188">
        <v>114581</v>
      </c>
      <c r="C13" s="188">
        <v>84111</v>
      </c>
      <c r="D13" s="188">
        <v>1547976</v>
      </c>
      <c r="E13" s="188">
        <v>1482600</v>
      </c>
      <c r="F13" s="189">
        <v>-4.223321291802975</v>
      </c>
    </row>
    <row r="14" spans="1:14" ht="15.6" customHeight="1">
      <c r="A14" s="187" t="s">
        <v>153</v>
      </c>
      <c r="B14" s="188">
        <v>1738260</v>
      </c>
      <c r="C14" s="188">
        <v>1025011</v>
      </c>
      <c r="D14" s="188">
        <v>15530495</v>
      </c>
      <c r="E14" s="188">
        <v>12914650</v>
      </c>
      <c r="F14" s="189">
        <v>-16.843281556705051</v>
      </c>
    </row>
    <row r="15" spans="1:14" ht="15.6" customHeight="1">
      <c r="A15" s="187" t="s">
        <v>150</v>
      </c>
      <c r="B15" s="188">
        <v>2125365</v>
      </c>
      <c r="C15" s="188">
        <v>1642934</v>
      </c>
      <c r="D15" s="188">
        <v>20452536</v>
      </c>
      <c r="E15" s="188">
        <v>20644498</v>
      </c>
      <c r="F15" s="189">
        <v>0.93857309430967462</v>
      </c>
    </row>
    <row r="16" spans="1:14" ht="15.6" customHeight="1">
      <c r="A16" s="187" t="s">
        <v>149</v>
      </c>
      <c r="B16" s="188">
        <v>2172412</v>
      </c>
      <c r="C16" s="188">
        <v>2472797</v>
      </c>
      <c r="D16" s="188">
        <v>28011190</v>
      </c>
      <c r="E16" s="188">
        <v>27653463</v>
      </c>
      <c r="F16" s="189">
        <v>-1.2770860502534871</v>
      </c>
      <c r="G16" s="1"/>
    </row>
    <row r="17" spans="1:7" ht="15.6" customHeight="1">
      <c r="A17" s="187" t="s">
        <v>155</v>
      </c>
      <c r="B17" s="188">
        <v>945407</v>
      </c>
      <c r="C17" s="188">
        <v>514845</v>
      </c>
      <c r="D17" s="188">
        <v>10263676</v>
      </c>
      <c r="E17" s="188">
        <v>8150344</v>
      </c>
      <c r="F17" s="189">
        <v>-20.590400554343301</v>
      </c>
      <c r="G17" s="2"/>
    </row>
    <row r="18" spans="1:7" ht="15.6" customHeight="1">
      <c r="A18" s="187" t="s">
        <v>152</v>
      </c>
      <c r="B18" s="188">
        <v>78664</v>
      </c>
      <c r="C18" s="188">
        <v>81887</v>
      </c>
      <c r="D18" s="188">
        <v>681899</v>
      </c>
      <c r="E18" s="188">
        <v>677160</v>
      </c>
      <c r="F18" s="189">
        <v>-0.69497095610933002</v>
      </c>
    </row>
    <row r="19" spans="1:7" ht="15.6" customHeight="1">
      <c r="A19" s="187" t="s">
        <v>148</v>
      </c>
      <c r="B19" s="188">
        <v>280938</v>
      </c>
      <c r="C19" s="188">
        <v>363453</v>
      </c>
      <c r="D19" s="188">
        <v>3961856</v>
      </c>
      <c r="E19" s="188">
        <v>3641605</v>
      </c>
      <c r="F19" s="189">
        <v>-8.0833579009433976</v>
      </c>
    </row>
    <row r="20" spans="1:7" ht="15.6" customHeight="1">
      <c r="A20" s="187" t="s">
        <v>147</v>
      </c>
      <c r="B20" s="188">
        <v>51343</v>
      </c>
      <c r="C20" s="188">
        <v>133764</v>
      </c>
      <c r="D20" s="188">
        <v>843782</v>
      </c>
      <c r="E20" s="188">
        <v>1297603</v>
      </c>
      <c r="F20" s="189">
        <v>53.784152778798301</v>
      </c>
    </row>
    <row r="21" spans="1:7" ht="15.6" customHeight="1">
      <c r="A21" s="187" t="s">
        <v>154</v>
      </c>
      <c r="B21" s="188">
        <v>2221720</v>
      </c>
      <c r="C21" s="188">
        <v>2019325</v>
      </c>
      <c r="D21" s="188">
        <v>24871254</v>
      </c>
      <c r="E21" s="188">
        <v>22582477</v>
      </c>
      <c r="F21" s="189">
        <v>-9.202499399507559</v>
      </c>
    </row>
    <row r="22" spans="1:7" ht="15.6" customHeight="1">
      <c r="A22" s="187" t="s">
        <v>151</v>
      </c>
      <c r="B22" s="188">
        <v>608249</v>
      </c>
      <c r="C22" s="188">
        <v>551273</v>
      </c>
      <c r="D22" s="188">
        <v>7808545</v>
      </c>
      <c r="E22" s="188">
        <v>6904879</v>
      </c>
      <c r="F22" s="189">
        <v>-11.572783405871389</v>
      </c>
    </row>
    <row r="23" spans="1:7" ht="15.6" customHeight="1">
      <c r="A23" s="187" t="s">
        <v>171</v>
      </c>
      <c r="B23" s="188">
        <v>7680</v>
      </c>
      <c r="C23" s="188">
        <v>23997</v>
      </c>
      <c r="D23" s="188">
        <v>112637</v>
      </c>
      <c r="E23" s="188">
        <v>138560</v>
      </c>
      <c r="F23" s="189">
        <v>23.01463994957253</v>
      </c>
    </row>
    <row r="24" spans="1:7" ht="15.6" customHeight="1">
      <c r="A24" s="187" t="s">
        <v>146</v>
      </c>
      <c r="B24" s="188">
        <v>0</v>
      </c>
      <c r="C24" s="188">
        <v>0</v>
      </c>
      <c r="D24" s="188">
        <v>2</v>
      </c>
      <c r="E24" s="188">
        <v>0</v>
      </c>
      <c r="F24" s="189">
        <v>-100</v>
      </c>
    </row>
    <row r="25" spans="1:7" ht="15.6" customHeight="1">
      <c r="A25" s="187" t="s">
        <v>145</v>
      </c>
      <c r="B25" s="188">
        <v>6507</v>
      </c>
      <c r="C25" s="188">
        <v>4139</v>
      </c>
      <c r="D25" s="188">
        <v>64169</v>
      </c>
      <c r="E25" s="188">
        <v>63617</v>
      </c>
      <c r="F25" s="189">
        <v>-0.86022845922485658</v>
      </c>
    </row>
    <row r="26" spans="1:7" ht="15.6" customHeight="1">
      <c r="A26" s="187" t="s">
        <v>157</v>
      </c>
      <c r="B26" s="188">
        <v>132905</v>
      </c>
      <c r="C26" s="188">
        <v>117529</v>
      </c>
      <c r="D26" s="188">
        <v>1333637</v>
      </c>
      <c r="E26" s="188">
        <v>1274826</v>
      </c>
      <c r="F26" s="189">
        <v>-4.4098206633439219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>
      <c r="A28" s="187" t="s">
        <v>177</v>
      </c>
      <c r="B28" s="188">
        <v>388302</v>
      </c>
      <c r="C28" s="188">
        <v>328760</v>
      </c>
      <c r="D28" s="188">
        <v>3690475</v>
      </c>
      <c r="E28" s="188">
        <v>4223204</v>
      </c>
      <c r="F28" s="189">
        <v>14.43524207588454</v>
      </c>
    </row>
    <row r="29" spans="1:7" ht="15.6" customHeight="1">
      <c r="A29" s="187" t="s">
        <v>178</v>
      </c>
      <c r="B29" s="188">
        <v>25106</v>
      </c>
      <c r="C29" s="188">
        <v>11782</v>
      </c>
      <c r="D29" s="188">
        <v>242311</v>
      </c>
      <c r="E29" s="188">
        <v>211896</v>
      </c>
      <c r="F29" s="189">
        <v>-12.552050876765801</v>
      </c>
    </row>
    <row r="30" spans="1:7" ht="15.6" customHeight="1">
      <c r="A30" s="187" t="s">
        <v>179</v>
      </c>
      <c r="B30" s="188">
        <v>51969</v>
      </c>
      <c r="C30" s="188">
        <v>38190</v>
      </c>
      <c r="D30" s="188">
        <v>420741</v>
      </c>
      <c r="E30" s="188">
        <v>440125</v>
      </c>
      <c r="F30" s="189">
        <v>4.6071098371682382</v>
      </c>
    </row>
    <row r="31" spans="1:7" ht="15.6" customHeight="1">
      <c r="A31" s="187" t="s">
        <v>180</v>
      </c>
      <c r="B31" s="188">
        <v>1543352</v>
      </c>
      <c r="C31" s="188">
        <v>1615477</v>
      </c>
      <c r="D31" s="188">
        <v>17667762</v>
      </c>
      <c r="E31" s="188">
        <v>20567769</v>
      </c>
      <c r="F31" s="189">
        <v>16.414116287054359</v>
      </c>
    </row>
    <row r="32" spans="1:7" ht="15.6" customHeight="1">
      <c r="A32" s="187" t="s">
        <v>181</v>
      </c>
      <c r="B32" s="188">
        <v>449252</v>
      </c>
      <c r="C32" s="188">
        <v>242576</v>
      </c>
      <c r="D32" s="188">
        <v>5819229</v>
      </c>
      <c r="E32" s="188">
        <v>5296190</v>
      </c>
      <c r="F32" s="189">
        <v>-8.9881150922226993</v>
      </c>
    </row>
    <row r="33" spans="1:6" ht="15.6" customHeight="1">
      <c r="A33" s="187" t="s">
        <v>182</v>
      </c>
      <c r="B33" s="188">
        <v>0</v>
      </c>
      <c r="C33" s="188">
        <v>2000</v>
      </c>
      <c r="D33" s="188">
        <v>31975</v>
      </c>
      <c r="E33" s="188">
        <v>36033</v>
      </c>
      <c r="F33" s="189">
        <v>12.691164972634869</v>
      </c>
    </row>
    <row r="34" spans="1:6" ht="15.6" customHeight="1">
      <c r="A34" s="187" t="s">
        <v>183</v>
      </c>
      <c r="B34" s="188">
        <v>8804</v>
      </c>
      <c r="C34" s="188">
        <v>30994</v>
      </c>
      <c r="D34" s="188">
        <v>299569</v>
      </c>
      <c r="E34" s="188">
        <v>298418</v>
      </c>
      <c r="F34" s="189">
        <v>-0.38421866080936701</v>
      </c>
    </row>
    <row r="35" spans="1:6" ht="15.6" customHeight="1">
      <c r="A35" s="155" t="s">
        <v>158</v>
      </c>
      <c r="B35" s="75">
        <f>SUM(B7:B34)</f>
        <v>16189700</v>
      </c>
      <c r="C35" s="76">
        <f>SUM(C7:C34)</f>
        <v>14468456</v>
      </c>
      <c r="D35" s="75">
        <f>SUM(D7:D34)</f>
        <v>181729345</v>
      </c>
      <c r="E35" s="77">
        <f>SUM(E7:E34)</f>
        <v>175064398</v>
      </c>
      <c r="F35" s="139">
        <f>E35*100/D35-100</f>
        <v>-3.6675128059257531</v>
      </c>
    </row>
    <row r="36" spans="1:6" ht="15.6" customHeight="1">
      <c r="A36" s="72" t="s">
        <v>58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59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726454</v>
      </c>
      <c r="C7" s="188">
        <v>360235</v>
      </c>
      <c r="D7" s="188">
        <v>5392363</v>
      </c>
      <c r="E7" s="188">
        <v>5183353</v>
      </c>
      <c r="F7" s="189">
        <v>-3.8760372771640168</v>
      </c>
      <c r="G7" s="36"/>
    </row>
    <row r="8" spans="1:14" ht="15.6" customHeight="1">
      <c r="A8" s="187" t="s">
        <v>11</v>
      </c>
      <c r="B8" s="188">
        <v>140621</v>
      </c>
      <c r="C8" s="188">
        <v>196105</v>
      </c>
      <c r="D8" s="188">
        <v>1659168</v>
      </c>
      <c r="E8" s="188">
        <v>1832995</v>
      </c>
      <c r="F8" s="189">
        <v>10.476757025207821</v>
      </c>
      <c r="G8" s="6"/>
    </row>
    <row r="9" spans="1:14" ht="15.6" customHeight="1">
      <c r="A9" s="187" t="s">
        <v>8</v>
      </c>
      <c r="B9" s="188">
        <v>384542</v>
      </c>
      <c r="C9" s="188">
        <v>344197</v>
      </c>
      <c r="D9" s="188">
        <v>3914006</v>
      </c>
      <c r="E9" s="188">
        <v>3903275</v>
      </c>
      <c r="F9" s="189">
        <v>-0.27416922712944819</v>
      </c>
      <c r="G9" s="6"/>
    </row>
    <row r="10" spans="1:14" ht="15.6" customHeight="1">
      <c r="A10" s="187" t="s">
        <v>10</v>
      </c>
      <c r="B10" s="188">
        <v>193046</v>
      </c>
      <c r="C10" s="188">
        <v>171400</v>
      </c>
      <c r="D10" s="188">
        <v>2795249</v>
      </c>
      <c r="E10" s="188">
        <v>2746097</v>
      </c>
      <c r="F10" s="189">
        <v>-1.7584122201635639</v>
      </c>
    </row>
    <row r="11" spans="1:14" ht="15.6" customHeight="1">
      <c r="A11" s="187" t="s">
        <v>9</v>
      </c>
      <c r="B11" s="188">
        <v>88569</v>
      </c>
      <c r="C11" s="188">
        <v>38684</v>
      </c>
      <c r="D11" s="188">
        <v>1376371</v>
      </c>
      <c r="E11" s="188">
        <v>447847</v>
      </c>
      <c r="F11" s="189">
        <v>-67.461752681508102</v>
      </c>
    </row>
    <row r="12" spans="1:14" ht="15.6" customHeight="1">
      <c r="A12" s="187" t="s">
        <v>6</v>
      </c>
      <c r="B12" s="188">
        <v>166995</v>
      </c>
      <c r="C12" s="188">
        <v>192303</v>
      </c>
      <c r="D12" s="188">
        <v>1878021</v>
      </c>
      <c r="E12" s="188">
        <v>2226894</v>
      </c>
      <c r="F12" s="189">
        <v>18.576629334815749</v>
      </c>
    </row>
    <row r="13" spans="1:14" ht="15.6" customHeight="1">
      <c r="A13" s="187" t="s">
        <v>175</v>
      </c>
      <c r="B13" s="188">
        <v>35122</v>
      </c>
      <c r="C13" s="188">
        <v>36382</v>
      </c>
      <c r="D13" s="188">
        <v>382227</v>
      </c>
      <c r="E13" s="188">
        <v>393267</v>
      </c>
      <c r="F13" s="189">
        <v>2.8883359888234001</v>
      </c>
    </row>
    <row r="14" spans="1:14" ht="15.6" customHeight="1">
      <c r="A14" s="187" t="s">
        <v>153</v>
      </c>
      <c r="B14" s="188">
        <v>460189</v>
      </c>
      <c r="C14" s="188">
        <v>361708</v>
      </c>
      <c r="D14" s="188">
        <v>4539863</v>
      </c>
      <c r="E14" s="188">
        <v>4794906</v>
      </c>
      <c r="F14" s="189">
        <v>5.6178567503028214</v>
      </c>
    </row>
    <row r="15" spans="1:14" ht="15.6" customHeight="1">
      <c r="A15" s="187" t="s">
        <v>150</v>
      </c>
      <c r="B15" s="188">
        <v>317634</v>
      </c>
      <c r="C15" s="188">
        <v>321453</v>
      </c>
      <c r="D15" s="188">
        <v>3752884</v>
      </c>
      <c r="E15" s="188">
        <v>3918705</v>
      </c>
      <c r="F15" s="189">
        <v>4.4184952159459243</v>
      </c>
    </row>
    <row r="16" spans="1:14" ht="15.6" customHeight="1">
      <c r="A16" s="187" t="s">
        <v>149</v>
      </c>
      <c r="B16" s="188">
        <v>688423</v>
      </c>
      <c r="C16" s="188">
        <v>578719</v>
      </c>
      <c r="D16" s="188">
        <v>7367619</v>
      </c>
      <c r="E16" s="188">
        <v>8689819</v>
      </c>
      <c r="F16" s="189">
        <v>17.946096289724</v>
      </c>
      <c r="G16" s="1"/>
    </row>
    <row r="17" spans="1:7" ht="15.6" customHeight="1">
      <c r="A17" s="187" t="s">
        <v>155</v>
      </c>
      <c r="B17" s="188">
        <v>397210</v>
      </c>
      <c r="C17" s="188">
        <v>490681</v>
      </c>
      <c r="D17" s="188">
        <v>9156395</v>
      </c>
      <c r="E17" s="188">
        <v>6477575</v>
      </c>
      <c r="F17" s="189">
        <v>-29.256273893819561</v>
      </c>
      <c r="G17" s="2"/>
    </row>
    <row r="18" spans="1:7" ht="15.6" customHeight="1">
      <c r="A18" s="187" t="s">
        <v>152</v>
      </c>
      <c r="B18" s="188">
        <v>0</v>
      </c>
      <c r="C18" s="188">
        <v>1300</v>
      </c>
      <c r="D18" s="188">
        <v>5856</v>
      </c>
      <c r="E18" s="188">
        <v>7476</v>
      </c>
      <c r="F18" s="189">
        <v>27.663934426229499</v>
      </c>
    </row>
    <row r="19" spans="1:7" ht="15.6" customHeight="1">
      <c r="A19" s="187" t="s">
        <v>148</v>
      </c>
      <c r="B19" s="188">
        <v>489178</v>
      </c>
      <c r="C19" s="188">
        <v>341545</v>
      </c>
      <c r="D19" s="188">
        <v>6856470</v>
      </c>
      <c r="E19" s="188">
        <v>3800846</v>
      </c>
      <c r="F19" s="189">
        <v>-44.56555632854807</v>
      </c>
    </row>
    <row r="20" spans="1:7" ht="15.6" customHeight="1">
      <c r="A20" s="187" t="s">
        <v>147</v>
      </c>
      <c r="B20" s="188">
        <v>1821197</v>
      </c>
      <c r="C20" s="188">
        <v>1249510</v>
      </c>
      <c r="D20" s="188">
        <v>16938911</v>
      </c>
      <c r="E20" s="188">
        <v>16111830</v>
      </c>
      <c r="F20" s="189">
        <v>-4.8827282934540506</v>
      </c>
    </row>
    <row r="21" spans="1:7" ht="15.6" customHeight="1">
      <c r="A21" s="187" t="s">
        <v>154</v>
      </c>
      <c r="B21" s="188">
        <v>570079</v>
      </c>
      <c r="C21" s="188">
        <v>562932</v>
      </c>
      <c r="D21" s="188">
        <v>5711619</v>
      </c>
      <c r="E21" s="188">
        <v>5701002</v>
      </c>
      <c r="F21" s="189">
        <v>-0.1858842475312201</v>
      </c>
    </row>
    <row r="22" spans="1:7" ht="15.6" customHeight="1">
      <c r="A22" s="187" t="s">
        <v>151</v>
      </c>
      <c r="B22" s="188">
        <v>20477</v>
      </c>
      <c r="C22" s="188">
        <v>51103</v>
      </c>
      <c r="D22" s="188">
        <v>362686</v>
      </c>
      <c r="E22" s="188">
        <v>379653</v>
      </c>
      <c r="F22" s="189">
        <v>4.6781513485494344</v>
      </c>
    </row>
    <row r="23" spans="1:7" ht="15.6" customHeight="1">
      <c r="A23" s="187" t="s">
        <v>171</v>
      </c>
      <c r="B23" s="188">
        <v>128236</v>
      </c>
      <c r="C23" s="188">
        <v>93364</v>
      </c>
      <c r="D23" s="188">
        <v>1374382</v>
      </c>
      <c r="E23" s="188">
        <v>1351764</v>
      </c>
      <c r="F23" s="189">
        <v>-1.645685115200862</v>
      </c>
    </row>
    <row r="24" spans="1:7" ht="15.6" customHeight="1">
      <c r="A24" s="187" t="s">
        <v>146</v>
      </c>
      <c r="B24" s="188">
        <v>59049</v>
      </c>
      <c r="C24" s="188">
        <v>70054</v>
      </c>
      <c r="D24" s="188">
        <v>1039593</v>
      </c>
      <c r="E24" s="188">
        <v>1029914</v>
      </c>
      <c r="F24" s="189">
        <v>-0.9310374348422954</v>
      </c>
    </row>
    <row r="25" spans="1:7" ht="15.6" customHeight="1">
      <c r="A25" s="187" t="s">
        <v>145</v>
      </c>
      <c r="B25" s="188">
        <v>4135</v>
      </c>
      <c r="C25" s="188">
        <v>1400</v>
      </c>
      <c r="D25" s="188">
        <v>27554</v>
      </c>
      <c r="E25" s="188">
        <v>11851</v>
      </c>
      <c r="F25" s="189">
        <v>-56.989910720766503</v>
      </c>
    </row>
    <row r="26" spans="1:7" ht="15.6" customHeight="1">
      <c r="A26" s="187" t="s">
        <v>157</v>
      </c>
      <c r="B26" s="188">
        <v>19130</v>
      </c>
      <c r="C26" s="188">
        <v>60302</v>
      </c>
      <c r="D26" s="188">
        <v>650394</v>
      </c>
      <c r="E26" s="188">
        <v>698751</v>
      </c>
      <c r="F26" s="189">
        <v>7.4350316884842167</v>
      </c>
    </row>
    <row r="27" spans="1:7" ht="15.6" customHeight="1">
      <c r="A27" s="187" t="s">
        <v>173</v>
      </c>
      <c r="B27" s="188">
        <v>102478</v>
      </c>
      <c r="C27" s="188">
        <v>71282</v>
      </c>
      <c r="D27" s="188">
        <v>904064</v>
      </c>
      <c r="E27" s="188">
        <v>1064263</v>
      </c>
      <c r="F27" s="189">
        <v>17.71987381424324</v>
      </c>
    </row>
    <row r="28" spans="1:7" ht="15.6" customHeight="1">
      <c r="A28" s="187" t="s">
        <v>177</v>
      </c>
      <c r="B28" s="188">
        <v>41013</v>
      </c>
      <c r="C28" s="188">
        <v>20270</v>
      </c>
      <c r="D28" s="188">
        <v>408552</v>
      </c>
      <c r="E28" s="188">
        <v>376407</v>
      </c>
      <c r="F28" s="189">
        <v>-7.8680314868119581</v>
      </c>
    </row>
    <row r="29" spans="1:7" ht="15.6" customHeight="1">
      <c r="A29" s="187" t="s">
        <v>178</v>
      </c>
      <c r="B29" s="188">
        <v>300078</v>
      </c>
      <c r="C29" s="188">
        <v>299985</v>
      </c>
      <c r="D29" s="188">
        <v>3410484</v>
      </c>
      <c r="E29" s="188">
        <v>3832666</v>
      </c>
      <c r="F29" s="189">
        <v>12.378946800512781</v>
      </c>
    </row>
    <row r="30" spans="1:7" ht="15.6" customHeight="1">
      <c r="A30" s="187" t="s">
        <v>179</v>
      </c>
      <c r="B30" s="188">
        <v>182749</v>
      </c>
      <c r="C30" s="188">
        <v>180907</v>
      </c>
      <c r="D30" s="188">
        <v>1769916</v>
      </c>
      <c r="E30" s="188">
        <v>1950973</v>
      </c>
      <c r="F30" s="189">
        <v>10.229694516575931</v>
      </c>
    </row>
    <row r="31" spans="1:7" ht="15.6" customHeight="1">
      <c r="A31" s="187" t="s">
        <v>180</v>
      </c>
      <c r="B31" s="188">
        <v>796007</v>
      </c>
      <c r="C31" s="188">
        <v>570518</v>
      </c>
      <c r="D31" s="188">
        <v>9332310</v>
      </c>
      <c r="E31" s="188">
        <v>10161373</v>
      </c>
      <c r="F31" s="189">
        <v>8.8837919014691948</v>
      </c>
    </row>
    <row r="32" spans="1:7" ht="15.6" customHeight="1">
      <c r="A32" s="187" t="s">
        <v>181</v>
      </c>
      <c r="B32" s="188">
        <v>105512</v>
      </c>
      <c r="C32" s="188">
        <v>160371</v>
      </c>
      <c r="D32" s="188">
        <v>2255164</v>
      </c>
      <c r="E32" s="188">
        <v>2466174</v>
      </c>
      <c r="F32" s="189">
        <v>9.3567474471923049</v>
      </c>
    </row>
    <row r="33" spans="1:6" ht="15.6" customHeight="1">
      <c r="A33" s="187" t="s">
        <v>182</v>
      </c>
      <c r="B33" s="188">
        <v>17530</v>
      </c>
      <c r="C33" s="188">
        <v>32011</v>
      </c>
      <c r="D33" s="188">
        <v>304134</v>
      </c>
      <c r="E33" s="188">
        <v>316724</v>
      </c>
      <c r="F33" s="189">
        <v>4.139622666324712</v>
      </c>
    </row>
    <row r="34" spans="1:6" ht="15.6" customHeight="1">
      <c r="A34" s="187" t="s">
        <v>183</v>
      </c>
      <c r="B34" s="188">
        <v>38928</v>
      </c>
      <c r="C34" s="188">
        <v>84069</v>
      </c>
      <c r="D34" s="188">
        <v>401186</v>
      </c>
      <c r="E34" s="188">
        <v>571650</v>
      </c>
      <c r="F34" s="189">
        <v>42.490017099300587</v>
      </c>
    </row>
    <row r="35" spans="1:6" ht="15.6" customHeight="1">
      <c r="A35" s="155" t="s">
        <v>158</v>
      </c>
      <c r="B35" s="75">
        <f>SUM(B7:B34)</f>
        <v>8294581</v>
      </c>
      <c r="C35" s="76">
        <f>SUM(C7:C34)</f>
        <v>6942790</v>
      </c>
      <c r="D35" s="75">
        <f>SUM(D7:D34)</f>
        <v>93967441</v>
      </c>
      <c r="E35" s="77">
        <f>SUM(E7:E34)</f>
        <v>90448050</v>
      </c>
      <c r="F35" s="139">
        <f>E35*100/D35-100</f>
        <v>-3.7453302575303695</v>
      </c>
    </row>
    <row r="36" spans="1:6" ht="15.6" customHeight="1">
      <c r="A36" s="72" t="s">
        <v>58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60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27810</v>
      </c>
      <c r="C7" s="188">
        <v>78431</v>
      </c>
      <c r="D7" s="188">
        <v>896733</v>
      </c>
      <c r="E7" s="188">
        <v>622167</v>
      </c>
      <c r="F7" s="189">
        <v>-30.618478409961501</v>
      </c>
      <c r="G7" s="13"/>
    </row>
    <row r="8" spans="1:14" ht="15.6" customHeight="1">
      <c r="A8" s="187" t="s">
        <v>11</v>
      </c>
      <c r="B8" s="188">
        <v>129941</v>
      </c>
      <c r="C8" s="188">
        <v>93352</v>
      </c>
      <c r="D8" s="188">
        <v>1523017</v>
      </c>
      <c r="E8" s="188">
        <v>1303168</v>
      </c>
      <c r="F8" s="189">
        <v>-14.43509822936973</v>
      </c>
      <c r="G8" s="6"/>
    </row>
    <row r="9" spans="1:14" ht="15.6" customHeight="1">
      <c r="A9" s="187" t="s">
        <v>8</v>
      </c>
      <c r="B9" s="188">
        <v>124091</v>
      </c>
      <c r="C9" s="188">
        <v>117370</v>
      </c>
      <c r="D9" s="188">
        <v>1482964</v>
      </c>
      <c r="E9" s="188">
        <v>1256648</v>
      </c>
      <c r="F9" s="189">
        <v>-15.261058259000221</v>
      </c>
      <c r="G9" s="6"/>
    </row>
    <row r="10" spans="1:14" ht="15.6" customHeight="1">
      <c r="A10" s="187" t="s">
        <v>10</v>
      </c>
      <c r="B10" s="188">
        <v>65231</v>
      </c>
      <c r="C10" s="188">
        <v>59377</v>
      </c>
      <c r="D10" s="188">
        <v>996944</v>
      </c>
      <c r="E10" s="188">
        <v>1120031</v>
      </c>
      <c r="F10" s="189">
        <v>12.34643069219536</v>
      </c>
    </row>
    <row r="11" spans="1:14" ht="15.6" customHeight="1">
      <c r="A11" s="187" t="s">
        <v>9</v>
      </c>
      <c r="B11" s="188">
        <v>5610460</v>
      </c>
      <c r="C11" s="188">
        <v>5351028</v>
      </c>
      <c r="D11" s="188">
        <v>71055938</v>
      </c>
      <c r="E11" s="188">
        <v>70256000</v>
      </c>
      <c r="F11" s="189">
        <v>-1.125786278410686</v>
      </c>
    </row>
    <row r="12" spans="1:14" ht="15.6" customHeight="1">
      <c r="A12" s="187" t="s">
        <v>6</v>
      </c>
      <c r="B12" s="188">
        <v>169578</v>
      </c>
      <c r="C12" s="188">
        <v>190702</v>
      </c>
      <c r="D12" s="188">
        <v>2202921</v>
      </c>
      <c r="E12" s="188">
        <v>2138125</v>
      </c>
      <c r="F12" s="189">
        <v>-2.941367393565173</v>
      </c>
    </row>
    <row r="13" spans="1:14" ht="15.6" customHeight="1">
      <c r="A13" s="187" t="s">
        <v>175</v>
      </c>
      <c r="B13" s="188">
        <v>944945</v>
      </c>
      <c r="C13" s="188">
        <v>922412</v>
      </c>
      <c r="D13" s="188">
        <v>13502564</v>
      </c>
      <c r="E13" s="188">
        <v>14190776</v>
      </c>
      <c r="F13" s="189">
        <v>5.0968986334743533</v>
      </c>
    </row>
    <row r="14" spans="1:14" ht="15.6" customHeight="1">
      <c r="A14" s="187" t="s">
        <v>153</v>
      </c>
      <c r="B14" s="188">
        <v>3697756</v>
      </c>
      <c r="C14" s="188">
        <v>3607547</v>
      </c>
      <c r="D14" s="188">
        <v>49017656</v>
      </c>
      <c r="E14" s="188">
        <v>44743317</v>
      </c>
      <c r="F14" s="189">
        <v>-8.7199987694230003</v>
      </c>
    </row>
    <row r="15" spans="1:14" ht="15.6" customHeight="1">
      <c r="A15" s="187" t="s">
        <v>150</v>
      </c>
      <c r="B15" s="188">
        <v>640513</v>
      </c>
      <c r="C15" s="188">
        <v>564080</v>
      </c>
      <c r="D15" s="188">
        <v>8560815</v>
      </c>
      <c r="E15" s="188">
        <v>8239982</v>
      </c>
      <c r="F15" s="189">
        <v>-3.747692246591015</v>
      </c>
    </row>
    <row r="16" spans="1:14" ht="15.6" customHeight="1">
      <c r="A16" s="187" t="s">
        <v>149</v>
      </c>
      <c r="B16" s="188">
        <v>77806</v>
      </c>
      <c r="C16" s="188">
        <v>75037</v>
      </c>
      <c r="D16" s="188">
        <v>1004830</v>
      </c>
      <c r="E16" s="188">
        <v>986600</v>
      </c>
      <c r="F16" s="189">
        <v>-1.8142372341590089</v>
      </c>
      <c r="G16" s="1"/>
    </row>
    <row r="17" spans="1:7" ht="15.6" customHeight="1">
      <c r="A17" s="187" t="s">
        <v>155</v>
      </c>
      <c r="B17" s="188">
        <v>115564</v>
      </c>
      <c r="C17" s="188">
        <v>57606</v>
      </c>
      <c r="D17" s="188">
        <v>1487289</v>
      </c>
      <c r="E17" s="188">
        <v>1082687</v>
      </c>
      <c r="F17" s="189">
        <v>-27.203993305941211</v>
      </c>
      <c r="G17" s="2"/>
    </row>
    <row r="18" spans="1:7" ht="15.6" customHeight="1">
      <c r="A18" s="187" t="s">
        <v>152</v>
      </c>
      <c r="B18" s="188">
        <v>39951</v>
      </c>
      <c r="C18" s="188">
        <v>45070</v>
      </c>
      <c r="D18" s="188">
        <v>569090</v>
      </c>
      <c r="E18" s="188">
        <v>536192</v>
      </c>
      <c r="F18" s="189">
        <v>-5.7808079565622288</v>
      </c>
    </row>
    <row r="19" spans="1:7" ht="15.6" customHeight="1">
      <c r="A19" s="187" t="s">
        <v>148</v>
      </c>
      <c r="B19" s="188">
        <v>71906</v>
      </c>
      <c r="C19" s="188">
        <v>82299</v>
      </c>
      <c r="D19" s="188">
        <v>977889</v>
      </c>
      <c r="E19" s="188">
        <v>994466</v>
      </c>
      <c r="F19" s="189">
        <v>1.6951821730278169</v>
      </c>
    </row>
    <row r="20" spans="1:7" ht="15.6" customHeight="1">
      <c r="A20" s="187" t="s">
        <v>147</v>
      </c>
      <c r="B20" s="188">
        <v>153132</v>
      </c>
      <c r="C20" s="188">
        <v>123943</v>
      </c>
      <c r="D20" s="188">
        <v>1283220</v>
      </c>
      <c r="E20" s="188">
        <v>1547621</v>
      </c>
      <c r="F20" s="189">
        <v>20.604494942410501</v>
      </c>
    </row>
    <row r="21" spans="1:7" ht="15.6" customHeight="1">
      <c r="A21" s="187" t="s">
        <v>154</v>
      </c>
      <c r="B21" s="188">
        <v>119867</v>
      </c>
      <c r="C21" s="188">
        <v>153641</v>
      </c>
      <c r="D21" s="188">
        <v>1295189</v>
      </c>
      <c r="E21" s="188">
        <v>1492018</v>
      </c>
      <c r="F21" s="189">
        <v>15.196932648439731</v>
      </c>
    </row>
    <row r="22" spans="1:7" ht="15.6" customHeight="1">
      <c r="A22" s="187" t="s">
        <v>151</v>
      </c>
      <c r="B22" s="188">
        <v>1624529</v>
      </c>
      <c r="C22" s="188">
        <v>1519113</v>
      </c>
      <c r="D22" s="188">
        <v>17576287</v>
      </c>
      <c r="E22" s="188">
        <v>18257547</v>
      </c>
      <c r="F22" s="189">
        <v>3.87601772774876</v>
      </c>
    </row>
    <row r="23" spans="1:7" ht="15.6" customHeight="1">
      <c r="A23" s="187" t="s">
        <v>171</v>
      </c>
      <c r="B23" s="188">
        <v>60555</v>
      </c>
      <c r="C23" s="188">
        <v>83326</v>
      </c>
      <c r="D23" s="188">
        <v>2851470</v>
      </c>
      <c r="E23" s="188">
        <v>968201</v>
      </c>
      <c r="F23" s="189">
        <v>-66.045548436420518</v>
      </c>
    </row>
    <row r="24" spans="1:7" ht="15.6" customHeight="1">
      <c r="A24" s="187" t="s">
        <v>146</v>
      </c>
      <c r="B24" s="188">
        <v>71264</v>
      </c>
      <c r="C24" s="188">
        <v>95376</v>
      </c>
      <c r="D24" s="188">
        <v>1037668</v>
      </c>
      <c r="E24" s="188">
        <v>1060904</v>
      </c>
      <c r="F24" s="189">
        <v>2.2392518609034942</v>
      </c>
    </row>
    <row r="25" spans="1:7" ht="15.6" customHeight="1">
      <c r="A25" s="187" t="s">
        <v>145</v>
      </c>
      <c r="B25" s="188">
        <v>36601</v>
      </c>
      <c r="C25" s="188">
        <v>36458</v>
      </c>
      <c r="D25" s="188">
        <v>479655</v>
      </c>
      <c r="E25" s="188">
        <v>452098</v>
      </c>
      <c r="F25" s="189">
        <v>-5.74517100832891</v>
      </c>
    </row>
    <row r="26" spans="1:7" ht="15.6" customHeight="1">
      <c r="A26" s="187" t="s">
        <v>157</v>
      </c>
      <c r="B26" s="188">
        <v>12685</v>
      </c>
      <c r="C26" s="188">
        <v>43292</v>
      </c>
      <c r="D26" s="188">
        <v>145243</v>
      </c>
      <c r="E26" s="188">
        <v>544575</v>
      </c>
      <c r="F26" s="189">
        <v>274.94061675949962</v>
      </c>
    </row>
    <row r="27" spans="1:7" ht="15.6" customHeight="1">
      <c r="A27" s="187" t="s">
        <v>173</v>
      </c>
      <c r="B27" s="188">
        <v>187956</v>
      </c>
      <c r="C27" s="188">
        <v>197989</v>
      </c>
      <c r="D27" s="188">
        <v>2363524</v>
      </c>
      <c r="E27" s="188">
        <v>2383825</v>
      </c>
      <c r="F27" s="189">
        <v>0.8589292937156614</v>
      </c>
    </row>
    <row r="28" spans="1:7" ht="15.6" customHeight="1">
      <c r="A28" s="187" t="s">
        <v>177</v>
      </c>
      <c r="B28" s="188">
        <v>676094</v>
      </c>
      <c r="C28" s="188">
        <v>672875</v>
      </c>
      <c r="D28" s="188">
        <v>7551910</v>
      </c>
      <c r="E28" s="188">
        <v>8285417</v>
      </c>
      <c r="F28" s="189">
        <v>9.7128673408448947</v>
      </c>
    </row>
    <row r="29" spans="1:7" ht="15.6" customHeight="1">
      <c r="A29" s="187" t="s">
        <v>178</v>
      </c>
      <c r="B29" s="188">
        <v>211553</v>
      </c>
      <c r="C29" s="188">
        <v>280939</v>
      </c>
      <c r="D29" s="188">
        <v>2762004</v>
      </c>
      <c r="E29" s="188">
        <v>2944903</v>
      </c>
      <c r="F29" s="189">
        <v>6.6219672382806039</v>
      </c>
    </row>
    <row r="30" spans="1:7" ht="15.6" customHeight="1">
      <c r="A30" s="187" t="s">
        <v>179</v>
      </c>
      <c r="B30" s="188">
        <v>127179</v>
      </c>
      <c r="C30" s="188">
        <v>136358</v>
      </c>
      <c r="D30" s="188">
        <v>1593821</v>
      </c>
      <c r="E30" s="188">
        <v>1524265</v>
      </c>
      <c r="F30" s="189">
        <v>-4.3641036226778311</v>
      </c>
    </row>
    <row r="31" spans="1:7" ht="15.6" customHeight="1">
      <c r="A31" s="187" t="s">
        <v>180</v>
      </c>
      <c r="B31" s="188">
        <v>128277</v>
      </c>
      <c r="C31" s="188">
        <v>138303</v>
      </c>
      <c r="D31" s="188">
        <v>2385844</v>
      </c>
      <c r="E31" s="188">
        <v>1744616</v>
      </c>
      <c r="F31" s="189">
        <v>-26.876359057842851</v>
      </c>
    </row>
    <row r="32" spans="1:7" ht="15.6" customHeight="1">
      <c r="A32" s="187" t="s">
        <v>181</v>
      </c>
      <c r="B32" s="188">
        <v>5042300</v>
      </c>
      <c r="C32" s="188">
        <v>5761749</v>
      </c>
      <c r="D32" s="188">
        <v>70888565</v>
      </c>
      <c r="E32" s="188">
        <v>69038771</v>
      </c>
      <c r="F32" s="189">
        <v>-2.6094391951649811</v>
      </c>
    </row>
    <row r="33" spans="1:6" ht="15.6" customHeight="1">
      <c r="A33" s="187" t="s">
        <v>182</v>
      </c>
      <c r="B33" s="188">
        <v>340798</v>
      </c>
      <c r="C33" s="188">
        <v>347667</v>
      </c>
      <c r="D33" s="188">
        <v>4216203</v>
      </c>
      <c r="E33" s="188">
        <v>4301963</v>
      </c>
      <c r="F33" s="189">
        <v>2.0340576580397141</v>
      </c>
    </row>
    <row r="34" spans="1:6" ht="15.6" customHeight="1">
      <c r="A34" s="187" t="s">
        <v>183</v>
      </c>
      <c r="B34" s="188">
        <v>48614</v>
      </c>
      <c r="C34" s="188">
        <v>44142</v>
      </c>
      <c r="D34" s="188">
        <v>789377</v>
      </c>
      <c r="E34" s="188">
        <v>674707</v>
      </c>
      <c r="F34" s="189">
        <v>-14.526645696542969</v>
      </c>
    </row>
    <row r="35" spans="1:6" ht="15.6" customHeight="1">
      <c r="A35" s="155" t="s">
        <v>158</v>
      </c>
      <c r="B35" s="75">
        <f>SUM(B7:B34)</f>
        <v>20556956</v>
      </c>
      <c r="C35" s="76">
        <f>SUM(C7:C34)</f>
        <v>20879482</v>
      </c>
      <c r="D35" s="75">
        <f>SUM(D7:D34)</f>
        <v>270498630</v>
      </c>
      <c r="E35" s="77">
        <f>SUM(E7:E34)</f>
        <v>262691590</v>
      </c>
      <c r="F35" s="176">
        <f>E35*100/D35-100</f>
        <v>-2.8861661887160039</v>
      </c>
    </row>
    <row r="36" spans="1:6" ht="15.6" customHeight="1">
      <c r="A36" s="72" t="s">
        <v>54</v>
      </c>
      <c r="B36" s="71"/>
      <c r="D36" s="71"/>
      <c r="E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61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113</v>
      </c>
      <c r="E7" s="188">
        <v>174</v>
      </c>
      <c r="F7" s="189">
        <v>53.982300884955748</v>
      </c>
      <c r="G7" s="13"/>
    </row>
    <row r="8" spans="1:14" ht="15.6" customHeight="1">
      <c r="A8" s="187" t="s">
        <v>11</v>
      </c>
      <c r="B8" s="188">
        <v>101752</v>
      </c>
      <c r="C8" s="188">
        <v>86589</v>
      </c>
      <c r="D8" s="188">
        <v>1359128</v>
      </c>
      <c r="E8" s="188">
        <v>1095190</v>
      </c>
      <c r="F8" s="189">
        <v>-19.419657309686801</v>
      </c>
      <c r="G8" s="6"/>
    </row>
    <row r="9" spans="1:14" ht="15.6" customHeight="1">
      <c r="A9" s="187" t="s">
        <v>8</v>
      </c>
      <c r="B9" s="188">
        <v>19195</v>
      </c>
      <c r="C9" s="188">
        <v>20078</v>
      </c>
      <c r="D9" s="188">
        <v>373247</v>
      </c>
      <c r="E9" s="188">
        <v>214412</v>
      </c>
      <c r="F9" s="189">
        <v>-42.554930113302987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0</v>
      </c>
      <c r="E10" s="188">
        <v>9</v>
      </c>
      <c r="F10" s="189" t="s">
        <v>156</v>
      </c>
    </row>
    <row r="11" spans="1:14" ht="15.6" customHeight="1">
      <c r="A11" s="187" t="s">
        <v>9</v>
      </c>
      <c r="B11" s="188">
        <v>4461674</v>
      </c>
      <c r="C11" s="188">
        <v>4298530</v>
      </c>
      <c r="D11" s="188">
        <v>56434334</v>
      </c>
      <c r="E11" s="188">
        <v>56641395</v>
      </c>
      <c r="F11" s="189">
        <v>0.3669060752980613</v>
      </c>
    </row>
    <row r="12" spans="1:14" ht="15.6" customHeight="1">
      <c r="A12" s="187" t="s">
        <v>6</v>
      </c>
      <c r="B12" s="188">
        <v>120520</v>
      </c>
      <c r="C12" s="188">
        <v>137356</v>
      </c>
      <c r="D12" s="188">
        <v>1593314</v>
      </c>
      <c r="E12" s="188">
        <v>1504945</v>
      </c>
      <c r="F12" s="189">
        <v>-5.5462388455759566</v>
      </c>
    </row>
    <row r="13" spans="1:14" ht="15.6" customHeight="1">
      <c r="A13" s="187" t="s">
        <v>175</v>
      </c>
      <c r="B13" s="188">
        <v>21865</v>
      </c>
      <c r="C13" s="188">
        <v>20325</v>
      </c>
      <c r="D13" s="188">
        <v>362498</v>
      </c>
      <c r="E13" s="188">
        <v>334795</v>
      </c>
      <c r="F13" s="189">
        <v>-7.6422490606844784</v>
      </c>
    </row>
    <row r="14" spans="1:14" ht="15.6" customHeight="1">
      <c r="A14" s="187" t="s">
        <v>153</v>
      </c>
      <c r="B14" s="188">
        <v>2837101</v>
      </c>
      <c r="C14" s="188">
        <v>2827043</v>
      </c>
      <c r="D14" s="188">
        <v>37620594</v>
      </c>
      <c r="E14" s="188">
        <v>33520083</v>
      </c>
      <c r="F14" s="189">
        <v>-10.899644487272059</v>
      </c>
    </row>
    <row r="15" spans="1:14" ht="15.6" customHeight="1">
      <c r="A15" s="187" t="s">
        <v>150</v>
      </c>
      <c r="B15" s="188">
        <v>392512</v>
      </c>
      <c r="C15" s="188">
        <v>432805</v>
      </c>
      <c r="D15" s="188">
        <v>5399875</v>
      </c>
      <c r="E15" s="188">
        <v>5230041</v>
      </c>
      <c r="F15" s="189">
        <v>-3.1451468783999559</v>
      </c>
    </row>
    <row r="16" spans="1:14" ht="15.6" customHeight="1">
      <c r="A16" s="187" t="s">
        <v>149</v>
      </c>
      <c r="B16" s="188">
        <v>34074</v>
      </c>
      <c r="C16" s="188">
        <v>52789</v>
      </c>
      <c r="D16" s="188">
        <v>628494</v>
      </c>
      <c r="E16" s="188">
        <v>643757</v>
      </c>
      <c r="F16" s="189">
        <v>2.4285036929549051</v>
      </c>
      <c r="G16" s="1"/>
    </row>
    <row r="17" spans="1:7" ht="15.6" customHeight="1">
      <c r="A17" s="187" t="s">
        <v>155</v>
      </c>
      <c r="B17" s="188">
        <v>108687</v>
      </c>
      <c r="C17" s="188">
        <v>54104</v>
      </c>
      <c r="D17" s="188">
        <v>1372496</v>
      </c>
      <c r="E17" s="188">
        <v>1001571</v>
      </c>
      <c r="F17" s="189">
        <v>-27.025579673820541</v>
      </c>
      <c r="G17" s="2"/>
    </row>
    <row r="18" spans="1:7" ht="15.6" customHeight="1">
      <c r="A18" s="187" t="s">
        <v>152</v>
      </c>
      <c r="B18" s="188">
        <v>5117</v>
      </c>
      <c r="C18" s="188">
        <v>5678</v>
      </c>
      <c r="D18" s="188">
        <v>67456</v>
      </c>
      <c r="E18" s="188">
        <v>64625</v>
      </c>
      <c r="F18" s="189">
        <v>-4.1968097722960209</v>
      </c>
    </row>
    <row r="19" spans="1:7" ht="15.6" customHeight="1">
      <c r="A19" s="187" t="s">
        <v>148</v>
      </c>
      <c r="B19" s="188">
        <v>28716</v>
      </c>
      <c r="C19" s="188">
        <v>8735</v>
      </c>
      <c r="D19" s="188">
        <v>411630</v>
      </c>
      <c r="E19" s="188">
        <v>304973</v>
      </c>
      <c r="F19" s="189">
        <v>-25.910890848577608</v>
      </c>
    </row>
    <row r="20" spans="1:7" ht="15.6" customHeight="1">
      <c r="A20" s="187" t="s">
        <v>147</v>
      </c>
      <c r="B20" s="188">
        <v>55917</v>
      </c>
      <c r="C20" s="188">
        <v>83683</v>
      </c>
      <c r="D20" s="188">
        <v>630135</v>
      </c>
      <c r="E20" s="188">
        <v>865042</v>
      </c>
      <c r="F20" s="189">
        <v>37.278837074595117</v>
      </c>
    </row>
    <row r="21" spans="1:7" ht="15.6" customHeight="1">
      <c r="A21" s="187" t="s">
        <v>154</v>
      </c>
      <c r="B21" s="188">
        <v>49915</v>
      </c>
      <c r="C21" s="188">
        <v>67025</v>
      </c>
      <c r="D21" s="188">
        <v>579715</v>
      </c>
      <c r="E21" s="188">
        <v>647075</v>
      </c>
      <c r="F21" s="189">
        <v>11.619502686664999</v>
      </c>
    </row>
    <row r="22" spans="1:7" ht="15.6" customHeight="1">
      <c r="A22" s="187" t="s">
        <v>151</v>
      </c>
      <c r="B22" s="188">
        <v>1200467</v>
      </c>
      <c r="C22" s="188">
        <v>1105656</v>
      </c>
      <c r="D22" s="188">
        <v>12794405</v>
      </c>
      <c r="E22" s="188">
        <v>13397240</v>
      </c>
      <c r="F22" s="189">
        <v>4.7117079692256141</v>
      </c>
    </row>
    <row r="23" spans="1:7" ht="15.6" customHeight="1">
      <c r="A23" s="187" t="s">
        <v>171</v>
      </c>
      <c r="B23" s="188">
        <v>20093</v>
      </c>
      <c r="C23" s="188">
        <v>22806</v>
      </c>
      <c r="D23" s="188">
        <v>2395915</v>
      </c>
      <c r="E23" s="188">
        <v>308807</v>
      </c>
      <c r="F23" s="189">
        <v>-87.111103691074177</v>
      </c>
    </row>
    <row r="24" spans="1:7" ht="15.6" customHeight="1">
      <c r="A24" s="187" t="s">
        <v>146</v>
      </c>
      <c r="B24" s="188">
        <v>39693</v>
      </c>
      <c r="C24" s="188">
        <v>33246</v>
      </c>
      <c r="D24" s="188">
        <v>542555</v>
      </c>
      <c r="E24" s="188">
        <v>498154</v>
      </c>
      <c r="F24" s="189">
        <v>-8.1836864465353756</v>
      </c>
    </row>
    <row r="25" spans="1:7" ht="15.6" customHeight="1">
      <c r="A25" s="187" t="s">
        <v>145</v>
      </c>
      <c r="B25" s="188">
        <v>3516</v>
      </c>
      <c r="C25" s="188">
        <v>3356</v>
      </c>
      <c r="D25" s="188">
        <v>40698</v>
      </c>
      <c r="E25" s="188">
        <v>46524</v>
      </c>
      <c r="F25" s="189">
        <v>14.315199764116169</v>
      </c>
    </row>
    <row r="26" spans="1:7" ht="15.6" customHeight="1">
      <c r="A26" s="187" t="s">
        <v>157</v>
      </c>
      <c r="B26" s="188">
        <v>88</v>
      </c>
      <c r="C26" s="188">
        <v>170</v>
      </c>
      <c r="D26" s="188">
        <v>88</v>
      </c>
      <c r="E26" s="188">
        <v>4562</v>
      </c>
      <c r="F26" s="189">
        <v>5084.090909090909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>
      <c r="A28" s="187" t="s">
        <v>177</v>
      </c>
      <c r="B28" s="188">
        <v>355450</v>
      </c>
      <c r="C28" s="188">
        <v>336072</v>
      </c>
      <c r="D28" s="188">
        <v>3737740</v>
      </c>
      <c r="E28" s="188">
        <v>3955220</v>
      </c>
      <c r="F28" s="189">
        <v>5.8184892475131997</v>
      </c>
    </row>
    <row r="29" spans="1:7" ht="15.6" customHeight="1">
      <c r="A29" s="187" t="s">
        <v>178</v>
      </c>
      <c r="B29" s="188">
        <v>26178</v>
      </c>
      <c r="C29" s="188">
        <v>72893</v>
      </c>
      <c r="D29" s="188">
        <v>352408</v>
      </c>
      <c r="E29" s="188">
        <v>573087</v>
      </c>
      <c r="F29" s="189">
        <v>62.620315089328273</v>
      </c>
    </row>
    <row r="30" spans="1:7" ht="15.6" customHeight="1">
      <c r="A30" s="187" t="s">
        <v>179</v>
      </c>
      <c r="B30" s="188">
        <v>86066</v>
      </c>
      <c r="C30" s="188">
        <v>86224</v>
      </c>
      <c r="D30" s="188">
        <v>1009259</v>
      </c>
      <c r="E30" s="188">
        <v>1028814</v>
      </c>
      <c r="F30" s="189">
        <v>1.937560130749389</v>
      </c>
    </row>
    <row r="31" spans="1:7" ht="15.6" customHeight="1">
      <c r="A31" s="187" t="s">
        <v>180</v>
      </c>
      <c r="B31" s="188">
        <v>34074</v>
      </c>
      <c r="C31" s="188">
        <v>16610</v>
      </c>
      <c r="D31" s="188">
        <v>775612</v>
      </c>
      <c r="E31" s="188">
        <v>276213</v>
      </c>
      <c r="F31" s="189">
        <v>-64.387735104665737</v>
      </c>
    </row>
    <row r="32" spans="1:7" ht="15.6" customHeight="1">
      <c r="A32" s="187" t="s">
        <v>181</v>
      </c>
      <c r="B32" s="188">
        <v>3979226</v>
      </c>
      <c r="C32" s="188">
        <v>4663904</v>
      </c>
      <c r="D32" s="188">
        <v>56125555</v>
      </c>
      <c r="E32" s="188">
        <v>53715555</v>
      </c>
      <c r="F32" s="189">
        <v>-4.2939441756967938</v>
      </c>
    </row>
    <row r="33" spans="1:6" ht="15.6" customHeight="1">
      <c r="A33" s="187" t="s">
        <v>182</v>
      </c>
      <c r="B33" s="188">
        <v>206317</v>
      </c>
      <c r="C33" s="188">
        <v>232726</v>
      </c>
      <c r="D33" s="188">
        <v>2658409</v>
      </c>
      <c r="E33" s="188">
        <v>2613146</v>
      </c>
      <c r="F33" s="189">
        <v>-1.7026349218649131</v>
      </c>
    </row>
    <row r="34" spans="1:6" ht="15.6" customHeight="1">
      <c r="A34" s="187" t="s">
        <v>183</v>
      </c>
      <c r="B34" s="188">
        <v>20839</v>
      </c>
      <c r="C34" s="188">
        <v>23800</v>
      </c>
      <c r="D34" s="188">
        <v>286846</v>
      </c>
      <c r="E34" s="188">
        <v>245157</v>
      </c>
      <c r="F34" s="189">
        <v>-14.53358247979752</v>
      </c>
    </row>
    <row r="35" spans="1:6" ht="15.6" customHeight="1">
      <c r="A35" s="155" t="s">
        <v>158</v>
      </c>
      <c r="B35" s="75">
        <f>SUM(B7:B34)</f>
        <v>14209052</v>
      </c>
      <c r="C35" s="76">
        <f>SUM(C7:C34)</f>
        <v>14692203</v>
      </c>
      <c r="D35" s="177">
        <f>SUM(D7:D34)</f>
        <v>187552519</v>
      </c>
      <c r="E35" s="77">
        <f>SUM(E7:E34)</f>
        <v>178730566</v>
      </c>
      <c r="F35" s="139">
        <f>E35*100/D35-100</f>
        <v>-4.7037240806133838</v>
      </c>
    </row>
    <row r="36" spans="1:6" ht="15.6" customHeight="1">
      <c r="A36" s="72" t="s">
        <v>54</v>
      </c>
      <c r="B36" s="71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62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1918.3530000000001</v>
      </c>
      <c r="C7" s="188">
        <v>1119.2339999999999</v>
      </c>
      <c r="D7" s="188">
        <v>28130.599999999991</v>
      </c>
      <c r="E7" s="188">
        <v>27229.947999999989</v>
      </c>
      <c r="F7" s="189">
        <v>-3.2016807320142529</v>
      </c>
      <c r="G7" s="36"/>
    </row>
    <row r="8" spans="1:14" ht="15.6" customHeight="1">
      <c r="A8" s="187" t="s">
        <v>11</v>
      </c>
      <c r="B8" s="188">
        <v>0</v>
      </c>
      <c r="C8" s="188">
        <v>0</v>
      </c>
      <c r="D8" s="188">
        <v>377.81</v>
      </c>
      <c r="E8" s="188">
        <v>0</v>
      </c>
      <c r="F8" s="189">
        <v>-100</v>
      </c>
      <c r="G8" s="6"/>
    </row>
    <row r="9" spans="1:14" ht="15.6" customHeight="1">
      <c r="A9" s="187" t="s">
        <v>8</v>
      </c>
      <c r="B9" s="188">
        <v>145.11500000000001</v>
      </c>
      <c r="C9" s="188">
        <v>257.97699999999998</v>
      </c>
      <c r="D9" s="188">
        <v>3064.1570000000002</v>
      </c>
      <c r="E9" s="188">
        <v>3561.2540000000008</v>
      </c>
      <c r="F9" s="189">
        <v>16.222961160280011</v>
      </c>
      <c r="G9" s="6"/>
    </row>
    <row r="10" spans="1:14" ht="15.6" customHeight="1">
      <c r="A10" s="187" t="s">
        <v>10</v>
      </c>
      <c r="B10" s="188">
        <v>528.44100000000003</v>
      </c>
      <c r="C10" s="188">
        <v>310.20299999999997</v>
      </c>
      <c r="D10" s="188">
        <v>14045.364</v>
      </c>
      <c r="E10" s="188">
        <v>7455.4159999999983</v>
      </c>
      <c r="F10" s="189">
        <v>-46.919026092880188</v>
      </c>
    </row>
    <row r="11" spans="1:14" ht="15.6" customHeight="1">
      <c r="A11" s="187" t="s">
        <v>9</v>
      </c>
      <c r="B11" s="188">
        <v>104.59</v>
      </c>
      <c r="C11" s="188">
        <v>89.735000000000014</v>
      </c>
      <c r="D11" s="188">
        <v>1060.81</v>
      </c>
      <c r="E11" s="188">
        <v>1023.208</v>
      </c>
      <c r="F11" s="189">
        <v>-3.5446498430444109</v>
      </c>
    </row>
    <row r="12" spans="1:14" ht="15.6" customHeight="1">
      <c r="A12" s="187" t="s">
        <v>6</v>
      </c>
      <c r="B12" s="188">
        <v>903.34899999999982</v>
      </c>
      <c r="C12" s="188">
        <v>721.4849999999999</v>
      </c>
      <c r="D12" s="188">
        <v>13452.764999999999</v>
      </c>
      <c r="E12" s="188">
        <v>12199.861000000001</v>
      </c>
      <c r="F12" s="189">
        <v>-9.3133567708943303</v>
      </c>
    </row>
    <row r="13" spans="1:14" ht="15.6" customHeight="1">
      <c r="A13" s="187" t="s">
        <v>175</v>
      </c>
      <c r="B13" s="188">
        <v>114.667</v>
      </c>
      <c r="C13" s="188">
        <v>90.333999999999989</v>
      </c>
      <c r="D13" s="188">
        <v>1888.3520000000001</v>
      </c>
      <c r="E13" s="188">
        <v>1494.5250000000001</v>
      </c>
      <c r="F13" s="189">
        <v>-20.855592601379389</v>
      </c>
    </row>
    <row r="14" spans="1:14" ht="15.6" customHeight="1">
      <c r="A14" s="187" t="s">
        <v>153</v>
      </c>
      <c r="B14" s="188">
        <v>84.429000000000002</v>
      </c>
      <c r="C14" s="188">
        <v>25.562999999999999</v>
      </c>
      <c r="D14" s="188">
        <v>3201.2919999999999</v>
      </c>
      <c r="E14" s="188">
        <v>1544.877</v>
      </c>
      <c r="F14" s="189">
        <v>-51.742077886053501</v>
      </c>
    </row>
    <row r="15" spans="1:14" ht="15.6" customHeight="1">
      <c r="A15" s="187" t="s">
        <v>150</v>
      </c>
      <c r="B15" s="188">
        <v>0</v>
      </c>
      <c r="C15" s="188">
        <v>0</v>
      </c>
      <c r="D15" s="188">
        <v>0</v>
      </c>
      <c r="E15" s="188">
        <v>0</v>
      </c>
      <c r="F15" s="189" t="s">
        <v>156</v>
      </c>
    </row>
    <row r="16" spans="1:14" ht="15.6" customHeight="1">
      <c r="A16" s="187" t="s">
        <v>149</v>
      </c>
      <c r="B16" s="188">
        <v>15.475</v>
      </c>
      <c r="C16" s="188">
        <v>18.324999999999999</v>
      </c>
      <c r="D16" s="188">
        <v>379.15000000000009</v>
      </c>
      <c r="E16" s="188">
        <v>250.74799999999999</v>
      </c>
      <c r="F16" s="189">
        <v>-33.865752340762228</v>
      </c>
      <c r="G16" s="1"/>
    </row>
    <row r="17" spans="1:7" ht="15.6" customHeight="1">
      <c r="A17" s="187" t="s">
        <v>155</v>
      </c>
      <c r="B17" s="188">
        <v>91.176000000000002</v>
      </c>
      <c r="C17" s="188">
        <v>62.436</v>
      </c>
      <c r="D17" s="188">
        <v>2519.6759999999999</v>
      </c>
      <c r="E17" s="188">
        <v>2269.306</v>
      </c>
      <c r="F17" s="189">
        <v>-9.9365950225346324</v>
      </c>
      <c r="G17" s="2"/>
    </row>
    <row r="18" spans="1:7" ht="15.6" customHeight="1">
      <c r="A18" s="187" t="s">
        <v>152</v>
      </c>
      <c r="B18" s="188">
        <v>28.437000000000001</v>
      </c>
      <c r="C18" s="188">
        <v>0</v>
      </c>
      <c r="D18" s="188">
        <v>38.542000000000002</v>
      </c>
      <c r="E18" s="188">
        <v>0</v>
      </c>
      <c r="F18" s="189">
        <v>-100</v>
      </c>
    </row>
    <row r="19" spans="1:7" ht="15.6" customHeight="1">
      <c r="A19" s="187" t="s">
        <v>148</v>
      </c>
      <c r="B19" s="188">
        <v>20.686</v>
      </c>
      <c r="C19" s="188">
        <v>0</v>
      </c>
      <c r="D19" s="188">
        <v>207.40600000000001</v>
      </c>
      <c r="E19" s="188">
        <v>159.708</v>
      </c>
      <c r="F19" s="189">
        <v>-22.99740605382679</v>
      </c>
    </row>
    <row r="20" spans="1:7" ht="15.6" customHeight="1">
      <c r="A20" s="187" t="s">
        <v>147</v>
      </c>
      <c r="B20" s="188">
        <v>119.873</v>
      </c>
      <c r="C20" s="188">
        <v>94.072999999999993</v>
      </c>
      <c r="D20" s="188">
        <v>8401.3010000000013</v>
      </c>
      <c r="E20" s="188">
        <v>7475.6629999999996</v>
      </c>
      <c r="F20" s="189">
        <v>-11.017793553641299</v>
      </c>
    </row>
    <row r="21" spans="1:7" ht="15.6" customHeight="1">
      <c r="A21" s="187" t="s">
        <v>154</v>
      </c>
      <c r="B21" s="188">
        <v>12.651</v>
      </c>
      <c r="C21" s="188">
        <v>12.157999999999999</v>
      </c>
      <c r="D21" s="188">
        <v>172.30199999999999</v>
      </c>
      <c r="E21" s="188">
        <v>161.995</v>
      </c>
      <c r="F21" s="189">
        <v>-5.9819386890459887</v>
      </c>
    </row>
    <row r="22" spans="1:7" ht="15.6" customHeight="1">
      <c r="A22" s="187" t="s">
        <v>151</v>
      </c>
      <c r="B22" s="188">
        <v>65.201000000000008</v>
      </c>
      <c r="C22" s="188">
        <v>21.094999999999999</v>
      </c>
      <c r="D22" s="188">
        <v>1582.1980000000001</v>
      </c>
      <c r="E22" s="188">
        <v>720.89300000000014</v>
      </c>
      <c r="F22" s="189">
        <v>-54.437244896024367</v>
      </c>
    </row>
    <row r="23" spans="1:7" ht="15.6" customHeight="1">
      <c r="A23" s="187" t="s">
        <v>171</v>
      </c>
      <c r="B23" s="188">
        <v>18.847999999999999</v>
      </c>
      <c r="C23" s="188">
        <v>77.935000000000002</v>
      </c>
      <c r="D23" s="188">
        <v>297.20099999999991</v>
      </c>
      <c r="E23" s="188">
        <v>518.94200000000012</v>
      </c>
      <c r="F23" s="189">
        <v>74.609775875585939</v>
      </c>
    </row>
    <row r="24" spans="1:7" ht="15.6" customHeight="1">
      <c r="A24" s="187" t="s">
        <v>146</v>
      </c>
      <c r="B24" s="188">
        <v>216.82</v>
      </c>
      <c r="C24" s="188">
        <v>256.44200000000001</v>
      </c>
      <c r="D24" s="188">
        <v>3118.0259999999998</v>
      </c>
      <c r="E24" s="188">
        <v>2607.5410000000002</v>
      </c>
      <c r="F24" s="189">
        <v>-16.372057192595559</v>
      </c>
    </row>
    <row r="25" spans="1:7" ht="15.6" customHeight="1">
      <c r="A25" s="187" t="s">
        <v>145</v>
      </c>
      <c r="B25" s="188">
        <v>0</v>
      </c>
      <c r="C25" s="188">
        <v>0</v>
      </c>
      <c r="D25" s="188">
        <v>0</v>
      </c>
      <c r="E25" s="188">
        <v>0</v>
      </c>
      <c r="F25" s="189" t="s">
        <v>156</v>
      </c>
    </row>
    <row r="26" spans="1:7" ht="15.6" customHeight="1">
      <c r="A26" s="187" t="s">
        <v>157</v>
      </c>
      <c r="B26" s="188">
        <v>57.042999999999999</v>
      </c>
      <c r="C26" s="188">
        <v>73.351000000000013</v>
      </c>
      <c r="D26" s="188">
        <v>875.83600000000024</v>
      </c>
      <c r="E26" s="188">
        <v>754.81100000000004</v>
      </c>
      <c r="F26" s="189">
        <v>-13.81822624326931</v>
      </c>
    </row>
    <row r="27" spans="1:7" ht="15.6" customHeight="1">
      <c r="A27" s="187" t="s">
        <v>173</v>
      </c>
      <c r="B27" s="188">
        <v>1742.3620000000001</v>
      </c>
      <c r="C27" s="188">
        <v>1151.991</v>
      </c>
      <c r="D27" s="188">
        <v>19055.546999999999</v>
      </c>
      <c r="E27" s="188">
        <v>18670.900000000001</v>
      </c>
      <c r="F27" s="189">
        <v>-2.018556591421913</v>
      </c>
    </row>
    <row r="28" spans="1:7" ht="15.6" customHeight="1">
      <c r="A28" s="187" t="s">
        <v>177</v>
      </c>
      <c r="B28" s="188">
        <v>118.44799999999999</v>
      </c>
      <c r="C28" s="188">
        <v>58.121999999999993</v>
      </c>
      <c r="D28" s="188">
        <v>2656.8339999999998</v>
      </c>
      <c r="E28" s="188">
        <v>3011.6329999999989</v>
      </c>
      <c r="F28" s="189">
        <v>13.35420278421604</v>
      </c>
    </row>
    <row r="29" spans="1:7" ht="15.6" customHeight="1">
      <c r="A29" s="187" t="s">
        <v>178</v>
      </c>
      <c r="B29" s="188">
        <v>208.61199999999999</v>
      </c>
      <c r="C29" s="188">
        <v>202.71700000000001</v>
      </c>
      <c r="D29" s="188">
        <v>5631.4760000000006</v>
      </c>
      <c r="E29" s="188">
        <v>4167.8639999999996</v>
      </c>
      <c r="F29" s="189">
        <v>-25.989847066737038</v>
      </c>
    </row>
    <row r="30" spans="1:7" ht="15.6" customHeight="1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>
      <c r="A31" s="187" t="s">
        <v>180</v>
      </c>
      <c r="B31" s="188">
        <v>127.699</v>
      </c>
      <c r="C31" s="188">
        <v>56.741999999999997</v>
      </c>
      <c r="D31" s="188">
        <v>2283.268</v>
      </c>
      <c r="E31" s="188">
        <v>1797.423</v>
      </c>
      <c r="F31" s="189">
        <v>-21.278492056123071</v>
      </c>
    </row>
    <row r="32" spans="1:7" ht="15.6" customHeight="1">
      <c r="A32" s="187" t="s">
        <v>181</v>
      </c>
      <c r="B32" s="188">
        <v>58.746000000000002</v>
      </c>
      <c r="C32" s="188">
        <v>0</v>
      </c>
      <c r="D32" s="188">
        <v>1052.884</v>
      </c>
      <c r="E32" s="188">
        <v>1367.2980000000009</v>
      </c>
      <c r="F32" s="189">
        <v>29.862169051861461</v>
      </c>
    </row>
    <row r="33" spans="1:6" ht="15.6" customHeight="1">
      <c r="A33" s="187" t="s">
        <v>182</v>
      </c>
      <c r="B33" s="188">
        <v>3070.3539999999998</v>
      </c>
      <c r="C33" s="188">
        <v>2271.9560000000001</v>
      </c>
      <c r="D33" s="188">
        <v>34009.347000000009</v>
      </c>
      <c r="E33" s="188">
        <v>32101.531999999988</v>
      </c>
      <c r="F33" s="189">
        <v>-5.6096784216410072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0</v>
      </c>
      <c r="E34" s="188">
        <v>0</v>
      </c>
      <c r="F34" s="189" t="s">
        <v>156</v>
      </c>
    </row>
    <row r="35" spans="1:6" ht="15.6" customHeight="1">
      <c r="A35" s="155" t="s">
        <v>158</v>
      </c>
      <c r="B35" s="75">
        <f>SUM(B7:B34)</f>
        <v>9771.3749999999982</v>
      </c>
      <c r="C35" s="76">
        <f>SUM(C7:C34)</f>
        <v>6971.8739999999998</v>
      </c>
      <c r="D35" s="75">
        <f>SUM(D7:D34)</f>
        <v>147502.144</v>
      </c>
      <c r="E35" s="77">
        <f>SUM(E7:E34)</f>
        <v>130545.34599999998</v>
      </c>
      <c r="F35" s="139">
        <f>E35*100/D35-100</f>
        <v>-11.495967136586174</v>
      </c>
    </row>
    <row r="36" spans="1:6" ht="15.6" customHeight="1">
      <c r="A36" s="72" t="s">
        <v>90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63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22238</v>
      </c>
      <c r="C7" s="188">
        <v>23583</v>
      </c>
      <c r="D7" s="188">
        <v>73749</v>
      </c>
      <c r="E7" s="188">
        <v>75447</v>
      </c>
      <c r="F7" s="189">
        <v>2.302404100394583</v>
      </c>
      <c r="G7" s="36"/>
    </row>
    <row r="8" spans="1:14" ht="15.6" customHeight="1">
      <c r="A8" s="187" t="s">
        <v>11</v>
      </c>
      <c r="B8" s="188">
        <v>1751</v>
      </c>
      <c r="C8" s="188">
        <v>1116</v>
      </c>
      <c r="D8" s="188">
        <v>22444</v>
      </c>
      <c r="E8" s="188">
        <v>28308</v>
      </c>
      <c r="F8" s="189">
        <v>26.127250044555339</v>
      </c>
      <c r="G8" s="6"/>
    </row>
    <row r="9" spans="1:14" ht="15.6" customHeight="1">
      <c r="A9" s="187" t="s">
        <v>8</v>
      </c>
      <c r="B9" s="188">
        <v>6244</v>
      </c>
      <c r="C9" s="188">
        <v>6199</v>
      </c>
      <c r="D9" s="188">
        <v>79658</v>
      </c>
      <c r="E9" s="188">
        <v>92961</v>
      </c>
      <c r="F9" s="189">
        <v>16.700143111802959</v>
      </c>
      <c r="G9" s="6"/>
    </row>
    <row r="10" spans="1:14" ht="15.6" customHeight="1">
      <c r="A10" s="187" t="s">
        <v>10</v>
      </c>
      <c r="B10" s="188">
        <v>3774</v>
      </c>
      <c r="C10" s="188">
        <v>2979</v>
      </c>
      <c r="D10" s="188">
        <v>55777</v>
      </c>
      <c r="E10" s="188">
        <v>48170</v>
      </c>
      <c r="F10" s="189">
        <v>-13.63823798339817</v>
      </c>
    </row>
    <row r="11" spans="1:14" ht="15.6" customHeight="1">
      <c r="A11" s="187" t="s">
        <v>9</v>
      </c>
      <c r="B11" s="188">
        <v>299015</v>
      </c>
      <c r="C11" s="188">
        <v>337356</v>
      </c>
      <c r="D11" s="188">
        <v>3993356</v>
      </c>
      <c r="E11" s="188">
        <v>3742411</v>
      </c>
      <c r="F11" s="189">
        <v>-6.2840628283579036</v>
      </c>
    </row>
    <row r="12" spans="1:14" ht="15.6" customHeight="1">
      <c r="A12" s="187" t="s">
        <v>6</v>
      </c>
      <c r="B12" s="188">
        <v>5528</v>
      </c>
      <c r="C12" s="188">
        <v>5931</v>
      </c>
      <c r="D12" s="188">
        <v>150577</v>
      </c>
      <c r="E12" s="188">
        <v>115508</v>
      </c>
      <c r="F12" s="189">
        <v>-23.289745445851619</v>
      </c>
    </row>
    <row r="13" spans="1:14" ht="15.6" customHeight="1">
      <c r="A13" s="187" t="s">
        <v>175</v>
      </c>
      <c r="B13" s="188">
        <v>4023</v>
      </c>
      <c r="C13" s="188">
        <v>6193</v>
      </c>
      <c r="D13" s="188">
        <v>86073</v>
      </c>
      <c r="E13" s="188">
        <v>145239</v>
      </c>
      <c r="F13" s="189">
        <v>68.739325921020537</v>
      </c>
    </row>
    <row r="14" spans="1:14" ht="15.6" customHeight="1">
      <c r="A14" s="187" t="s">
        <v>153</v>
      </c>
      <c r="B14" s="188">
        <v>111293</v>
      </c>
      <c r="C14" s="188">
        <v>92228</v>
      </c>
      <c r="D14" s="188">
        <v>1822588</v>
      </c>
      <c r="E14" s="188">
        <v>1563242</v>
      </c>
      <c r="F14" s="189">
        <v>-14.22954611793779</v>
      </c>
    </row>
    <row r="15" spans="1:14" ht="15.6" customHeight="1">
      <c r="A15" s="187" t="s">
        <v>150</v>
      </c>
      <c r="B15" s="188">
        <v>10277</v>
      </c>
      <c r="C15" s="188">
        <v>9095</v>
      </c>
      <c r="D15" s="188">
        <v>122627</v>
      </c>
      <c r="E15" s="188">
        <v>130266</v>
      </c>
      <c r="F15" s="189">
        <v>6.2294600699682832</v>
      </c>
    </row>
    <row r="16" spans="1:14" ht="15.6" customHeight="1">
      <c r="A16" s="187" t="s">
        <v>149</v>
      </c>
      <c r="B16" s="188">
        <v>10358</v>
      </c>
      <c r="C16" s="188">
        <v>17705</v>
      </c>
      <c r="D16" s="188">
        <v>204332</v>
      </c>
      <c r="E16" s="188">
        <v>262918</v>
      </c>
      <c r="F16" s="189">
        <v>28.671965233052109</v>
      </c>
      <c r="G16" s="1"/>
    </row>
    <row r="17" spans="1:7" ht="15.6" customHeight="1">
      <c r="A17" s="187" t="s">
        <v>155</v>
      </c>
      <c r="B17" s="188">
        <v>2392</v>
      </c>
      <c r="C17" s="188">
        <v>2043</v>
      </c>
      <c r="D17" s="188">
        <v>32478</v>
      </c>
      <c r="E17" s="188">
        <v>28758</v>
      </c>
      <c r="F17" s="189">
        <v>-11.453907260299269</v>
      </c>
      <c r="G17" s="2"/>
    </row>
    <row r="18" spans="1:7" ht="15.6" customHeight="1">
      <c r="A18" s="187" t="s">
        <v>152</v>
      </c>
      <c r="B18" s="188">
        <v>57379</v>
      </c>
      <c r="C18" s="188">
        <v>65370</v>
      </c>
      <c r="D18" s="188">
        <v>683016</v>
      </c>
      <c r="E18" s="188">
        <v>640010</v>
      </c>
      <c r="F18" s="189">
        <v>-6.2964850018154834</v>
      </c>
    </row>
    <row r="19" spans="1:7" ht="15.6" customHeight="1">
      <c r="A19" s="187" t="s">
        <v>148</v>
      </c>
      <c r="B19" s="188">
        <v>1253</v>
      </c>
      <c r="C19" s="188">
        <v>689</v>
      </c>
      <c r="D19" s="188">
        <v>14161</v>
      </c>
      <c r="E19" s="188">
        <v>13359</v>
      </c>
      <c r="F19" s="189">
        <v>-5.6634418473271637</v>
      </c>
    </row>
    <row r="20" spans="1:7" ht="15.6" customHeight="1">
      <c r="A20" s="187" t="s">
        <v>147</v>
      </c>
      <c r="B20" s="188">
        <v>0</v>
      </c>
      <c r="C20" s="188">
        <v>0</v>
      </c>
      <c r="D20" s="188">
        <v>25563</v>
      </c>
      <c r="E20" s="188">
        <v>11065</v>
      </c>
      <c r="F20" s="189">
        <v>-56.714783084927433</v>
      </c>
    </row>
    <row r="21" spans="1:7" ht="15.6" customHeight="1">
      <c r="A21" s="187" t="s">
        <v>154</v>
      </c>
      <c r="B21" s="188">
        <v>14433</v>
      </c>
      <c r="C21" s="188">
        <v>15986</v>
      </c>
      <c r="D21" s="188">
        <v>179212</v>
      </c>
      <c r="E21" s="188">
        <v>168888</v>
      </c>
      <c r="F21" s="189">
        <v>-5.7607749481061603</v>
      </c>
    </row>
    <row r="22" spans="1:7" ht="15.6" customHeight="1">
      <c r="A22" s="187" t="s">
        <v>151</v>
      </c>
      <c r="B22" s="188">
        <v>198450</v>
      </c>
      <c r="C22" s="188">
        <v>214881</v>
      </c>
      <c r="D22" s="188">
        <v>2539074</v>
      </c>
      <c r="E22" s="188">
        <v>2327488</v>
      </c>
      <c r="F22" s="189">
        <v>-8.3331954878038204</v>
      </c>
    </row>
    <row r="23" spans="1:7" ht="15.6" customHeight="1">
      <c r="A23" s="187" t="s">
        <v>171</v>
      </c>
      <c r="B23" s="188">
        <v>6306</v>
      </c>
      <c r="C23" s="188">
        <v>5255</v>
      </c>
      <c r="D23" s="188">
        <v>74831</v>
      </c>
      <c r="E23" s="188">
        <v>93560</v>
      </c>
      <c r="F23" s="189">
        <v>25.0283973219655</v>
      </c>
    </row>
    <row r="24" spans="1:7" ht="15.6" customHeight="1">
      <c r="A24" s="187" t="s">
        <v>146</v>
      </c>
      <c r="B24" s="188">
        <v>3939</v>
      </c>
      <c r="C24" s="188">
        <v>2917</v>
      </c>
      <c r="D24" s="188">
        <v>37514</v>
      </c>
      <c r="E24" s="188">
        <v>26808</v>
      </c>
      <c r="F24" s="189">
        <v>-28.538678893213199</v>
      </c>
    </row>
    <row r="25" spans="1:7" ht="15.6" customHeight="1">
      <c r="A25" s="187" t="s">
        <v>145</v>
      </c>
      <c r="B25" s="188">
        <v>29</v>
      </c>
      <c r="C25" s="188">
        <v>1226</v>
      </c>
      <c r="D25" s="188">
        <v>4973</v>
      </c>
      <c r="E25" s="188">
        <v>3782</v>
      </c>
      <c r="F25" s="189">
        <v>-23.949326362356729</v>
      </c>
    </row>
    <row r="26" spans="1:7" ht="15.6" customHeight="1">
      <c r="A26" s="187" t="s">
        <v>157</v>
      </c>
      <c r="B26" s="188">
        <v>1111</v>
      </c>
      <c r="C26" s="188">
        <v>1460</v>
      </c>
      <c r="D26" s="188">
        <v>17599</v>
      </c>
      <c r="E26" s="188">
        <v>26272</v>
      </c>
      <c r="F26" s="189">
        <v>49.281209159611343</v>
      </c>
    </row>
    <row r="27" spans="1:7" ht="15.6" customHeight="1">
      <c r="A27" s="187" t="s">
        <v>173</v>
      </c>
      <c r="B27" s="188">
        <v>2585</v>
      </c>
      <c r="C27" s="188">
        <v>1845</v>
      </c>
      <c r="D27" s="188">
        <v>25645</v>
      </c>
      <c r="E27" s="188">
        <v>26580</v>
      </c>
      <c r="F27" s="189">
        <v>3.6459348800935909</v>
      </c>
    </row>
    <row r="28" spans="1:7" ht="15.6" customHeight="1">
      <c r="A28" s="187" t="s">
        <v>177</v>
      </c>
      <c r="B28" s="188">
        <v>84786</v>
      </c>
      <c r="C28" s="188">
        <v>54061</v>
      </c>
      <c r="D28" s="188">
        <v>613805</v>
      </c>
      <c r="E28" s="188">
        <v>634223</v>
      </c>
      <c r="F28" s="189">
        <v>3.3264636162950718</v>
      </c>
    </row>
    <row r="29" spans="1:7" ht="15.6" customHeight="1">
      <c r="A29" s="187" t="s">
        <v>178</v>
      </c>
      <c r="B29" s="188">
        <v>2832</v>
      </c>
      <c r="C29" s="188">
        <v>5417</v>
      </c>
      <c r="D29" s="188">
        <v>35174</v>
      </c>
      <c r="E29" s="188">
        <v>49598</v>
      </c>
      <c r="F29" s="189">
        <v>41.007562404048457</v>
      </c>
    </row>
    <row r="30" spans="1:7" ht="15.6" customHeight="1">
      <c r="A30" s="187" t="s">
        <v>179</v>
      </c>
      <c r="B30" s="188">
        <v>2116</v>
      </c>
      <c r="C30" s="188">
        <v>2949</v>
      </c>
      <c r="D30" s="188">
        <v>32284</v>
      </c>
      <c r="E30" s="188">
        <v>30179</v>
      </c>
      <c r="F30" s="189">
        <v>-6.5202577127989079</v>
      </c>
    </row>
    <row r="31" spans="1:7" ht="15.6" customHeight="1">
      <c r="A31" s="187" t="s">
        <v>180</v>
      </c>
      <c r="B31" s="188">
        <v>10591</v>
      </c>
      <c r="C31" s="188">
        <v>9013</v>
      </c>
      <c r="D31" s="188">
        <v>113598</v>
      </c>
      <c r="E31" s="188">
        <v>111008</v>
      </c>
      <c r="F31" s="189">
        <v>-2.2799697177767229</v>
      </c>
    </row>
    <row r="32" spans="1:7" ht="15.6" customHeight="1">
      <c r="A32" s="187" t="s">
        <v>181</v>
      </c>
      <c r="B32" s="188">
        <v>36692</v>
      </c>
      <c r="C32" s="188">
        <v>0</v>
      </c>
      <c r="D32" s="188">
        <v>401718</v>
      </c>
      <c r="E32" s="188">
        <v>430572</v>
      </c>
      <c r="F32" s="189">
        <v>7.1826505160336316</v>
      </c>
    </row>
    <row r="33" spans="1:6" ht="15.6" customHeight="1">
      <c r="A33" s="187" t="s">
        <v>182</v>
      </c>
      <c r="B33" s="188">
        <v>12944</v>
      </c>
      <c r="C33" s="188">
        <v>5187</v>
      </c>
      <c r="D33" s="188">
        <v>128913</v>
      </c>
      <c r="E33" s="188">
        <v>60293</v>
      </c>
      <c r="F33" s="189">
        <v>-53.2296975479587</v>
      </c>
    </row>
    <row r="34" spans="1:6" ht="15.6" customHeight="1">
      <c r="A34" s="187" t="s">
        <v>183</v>
      </c>
      <c r="B34" s="188">
        <v>526</v>
      </c>
      <c r="C34" s="188">
        <v>537</v>
      </c>
      <c r="D34" s="188">
        <v>7774</v>
      </c>
      <c r="E34" s="188">
        <v>7409</v>
      </c>
      <c r="F34" s="189">
        <v>-4.6951376382814516</v>
      </c>
    </row>
    <row r="35" spans="1:6" ht="15.6" customHeight="1">
      <c r="A35" s="155" t="s">
        <v>158</v>
      </c>
      <c r="B35" s="75">
        <f>SUM(B7:B34)</f>
        <v>912865</v>
      </c>
      <c r="C35" s="76">
        <f>SUM(C7:C34)</f>
        <v>891221</v>
      </c>
      <c r="D35" s="177">
        <f>SUM(D7:D34)</f>
        <v>11578513</v>
      </c>
      <c r="E35" s="177">
        <f>SUM(E7:E34)</f>
        <v>10894322</v>
      </c>
      <c r="F35" s="139">
        <f>E35*100/D35-100</f>
        <v>-5.9091439462044946</v>
      </c>
    </row>
    <row r="36" spans="1:6" ht="15.6" customHeight="1">
      <c r="A36" s="72" t="s">
        <v>166</v>
      </c>
      <c r="B36" s="71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64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3374</v>
      </c>
      <c r="C7" s="188">
        <v>2061</v>
      </c>
      <c r="D7" s="188">
        <v>31511</v>
      </c>
      <c r="E7" s="188">
        <v>29586</v>
      </c>
      <c r="F7" s="189">
        <v>-6.1089778172701577</v>
      </c>
      <c r="G7" s="36"/>
    </row>
    <row r="8" spans="1:14" ht="15.6" customHeight="1">
      <c r="A8" s="187" t="s">
        <v>11</v>
      </c>
      <c r="B8" s="188">
        <v>111</v>
      </c>
      <c r="C8" s="188">
        <v>80</v>
      </c>
      <c r="D8" s="188">
        <v>2280</v>
      </c>
      <c r="E8" s="188">
        <v>1716</v>
      </c>
      <c r="F8" s="189">
        <v>-24.736842105263161</v>
      </c>
      <c r="G8" s="6"/>
    </row>
    <row r="9" spans="1:14" ht="15.6" customHeight="1">
      <c r="A9" s="187" t="s">
        <v>8</v>
      </c>
      <c r="B9" s="188">
        <v>3423</v>
      </c>
      <c r="C9" s="188">
        <v>2921</v>
      </c>
      <c r="D9" s="188">
        <v>40962</v>
      </c>
      <c r="E9" s="188">
        <v>46828</v>
      </c>
      <c r="F9" s="189">
        <v>14.32058981495044</v>
      </c>
      <c r="G9" s="6"/>
    </row>
    <row r="10" spans="1:14" ht="15.6" customHeight="1">
      <c r="A10" s="187" t="s">
        <v>10</v>
      </c>
      <c r="B10" s="188">
        <v>1064</v>
      </c>
      <c r="C10" s="188">
        <v>823</v>
      </c>
      <c r="D10" s="188">
        <v>16841</v>
      </c>
      <c r="E10" s="188">
        <v>12537</v>
      </c>
      <c r="F10" s="189">
        <v>-25.55667715693842</v>
      </c>
    </row>
    <row r="11" spans="1:14" ht="15.6" customHeight="1">
      <c r="A11" s="187" t="s">
        <v>9</v>
      </c>
      <c r="B11" s="188">
        <v>287154</v>
      </c>
      <c r="C11" s="188">
        <v>322352</v>
      </c>
      <c r="D11" s="188">
        <v>3806160</v>
      </c>
      <c r="E11" s="188">
        <v>3565505</v>
      </c>
      <c r="F11" s="189">
        <v>-6.3227767618807462</v>
      </c>
    </row>
    <row r="12" spans="1:14" ht="15.6" customHeight="1">
      <c r="A12" s="187" t="s">
        <v>6</v>
      </c>
      <c r="B12" s="188">
        <v>1201</v>
      </c>
      <c r="C12" s="188">
        <v>896</v>
      </c>
      <c r="D12" s="188">
        <v>30051</v>
      </c>
      <c r="E12" s="188">
        <v>22749</v>
      </c>
      <c r="F12" s="189">
        <v>-24.298692223220531</v>
      </c>
    </row>
    <row r="13" spans="1:14" ht="15.6" customHeight="1">
      <c r="A13" s="187" t="s">
        <v>175</v>
      </c>
      <c r="B13" s="188">
        <v>119</v>
      </c>
      <c r="C13" s="188">
        <v>0</v>
      </c>
      <c r="D13" s="188">
        <v>1873</v>
      </c>
      <c r="E13" s="188">
        <v>1014</v>
      </c>
      <c r="F13" s="189">
        <v>-45.862253069941268</v>
      </c>
    </row>
    <row r="14" spans="1:14" ht="15.6" customHeight="1">
      <c r="A14" s="187" t="s">
        <v>153</v>
      </c>
      <c r="B14" s="188">
        <v>93557</v>
      </c>
      <c r="C14" s="188">
        <v>73369</v>
      </c>
      <c r="D14" s="188">
        <v>1559319</v>
      </c>
      <c r="E14" s="188">
        <v>1269933</v>
      </c>
      <c r="F14" s="189">
        <v>-18.558486108358839</v>
      </c>
    </row>
    <row r="15" spans="1:14" ht="15.6" customHeight="1">
      <c r="A15" s="187" t="s">
        <v>150</v>
      </c>
      <c r="B15" s="188">
        <v>5447</v>
      </c>
      <c r="C15" s="188">
        <v>4820</v>
      </c>
      <c r="D15" s="188">
        <v>64997</v>
      </c>
      <c r="E15" s="188">
        <v>68487</v>
      </c>
      <c r="F15" s="189">
        <v>5.3694785913196057</v>
      </c>
    </row>
    <row r="16" spans="1:14" ht="15.6" customHeight="1">
      <c r="A16" s="187" t="s">
        <v>149</v>
      </c>
      <c r="B16" s="188">
        <v>1799</v>
      </c>
      <c r="C16" s="188">
        <v>2024</v>
      </c>
      <c r="D16" s="188">
        <v>45322</v>
      </c>
      <c r="E16" s="188">
        <v>42490</v>
      </c>
      <c r="F16" s="189">
        <v>-6.2486209787740989</v>
      </c>
      <c r="G16" s="1"/>
    </row>
    <row r="17" spans="1:7" ht="15.6" customHeight="1">
      <c r="A17" s="187" t="s">
        <v>155</v>
      </c>
      <c r="B17" s="188">
        <v>0</v>
      </c>
      <c r="C17" s="188">
        <v>0</v>
      </c>
      <c r="D17" s="188">
        <v>0</v>
      </c>
      <c r="E17" s="188">
        <v>0</v>
      </c>
      <c r="F17" s="189" t="s">
        <v>156</v>
      </c>
      <c r="G17" s="2"/>
    </row>
    <row r="18" spans="1:7" ht="15.6" customHeight="1">
      <c r="A18" s="187" t="s">
        <v>152</v>
      </c>
      <c r="B18" s="188">
        <v>55414</v>
      </c>
      <c r="C18" s="188">
        <v>63281</v>
      </c>
      <c r="D18" s="188">
        <v>666983</v>
      </c>
      <c r="E18" s="188">
        <v>620017</v>
      </c>
      <c r="F18" s="189">
        <v>-7.0415587803587139</v>
      </c>
    </row>
    <row r="19" spans="1:7" ht="15.6" customHeight="1">
      <c r="A19" s="187" t="s">
        <v>148</v>
      </c>
      <c r="B19" s="188">
        <v>1013</v>
      </c>
      <c r="C19" s="188">
        <v>355</v>
      </c>
      <c r="D19" s="188">
        <v>9010</v>
      </c>
      <c r="E19" s="188">
        <v>8232</v>
      </c>
      <c r="F19" s="189">
        <v>-8.6348501664816837</v>
      </c>
    </row>
    <row r="20" spans="1:7" ht="15.6" customHeight="1">
      <c r="A20" s="187" t="s">
        <v>147</v>
      </c>
      <c r="B20" s="188">
        <v>0</v>
      </c>
      <c r="C20" s="188">
        <v>0</v>
      </c>
      <c r="D20" s="188">
        <v>25563</v>
      </c>
      <c r="E20" s="188">
        <v>11065</v>
      </c>
      <c r="F20" s="189">
        <v>-56.714783084927433</v>
      </c>
    </row>
    <row r="21" spans="1:7" ht="15.6" customHeight="1">
      <c r="A21" s="187" t="s">
        <v>154</v>
      </c>
      <c r="B21" s="188">
        <v>12826</v>
      </c>
      <c r="C21" s="188">
        <v>10896</v>
      </c>
      <c r="D21" s="188">
        <v>156675</v>
      </c>
      <c r="E21" s="188">
        <v>136491</v>
      </c>
      <c r="F21" s="189">
        <v>-12.88271900430829</v>
      </c>
    </row>
    <row r="22" spans="1:7" ht="15.6" customHeight="1">
      <c r="A22" s="187" t="s">
        <v>151</v>
      </c>
      <c r="B22" s="188">
        <v>174933</v>
      </c>
      <c r="C22" s="188">
        <v>187889</v>
      </c>
      <c r="D22" s="188">
        <v>2307457</v>
      </c>
      <c r="E22" s="188">
        <v>2065102</v>
      </c>
      <c r="F22" s="189">
        <v>-10.503120968234731</v>
      </c>
    </row>
    <row r="23" spans="1:7" ht="15.6" customHeight="1">
      <c r="A23" s="187" t="s">
        <v>171</v>
      </c>
      <c r="B23" s="188">
        <v>3139</v>
      </c>
      <c r="C23" s="188">
        <v>940</v>
      </c>
      <c r="D23" s="188">
        <v>27676</v>
      </c>
      <c r="E23" s="188">
        <v>32163</v>
      </c>
      <c r="F23" s="189">
        <v>16.212602977308858</v>
      </c>
    </row>
    <row r="24" spans="1:7" ht="15.6" customHeight="1">
      <c r="A24" s="187" t="s">
        <v>146</v>
      </c>
      <c r="B24" s="188">
        <v>2795</v>
      </c>
      <c r="C24" s="188">
        <v>2083</v>
      </c>
      <c r="D24" s="188">
        <v>20711</v>
      </c>
      <c r="E24" s="188">
        <v>14001</v>
      </c>
      <c r="F24" s="189">
        <v>-32.398242479841628</v>
      </c>
    </row>
    <row r="25" spans="1:7" ht="15.6" customHeight="1">
      <c r="A25" s="187" t="s">
        <v>145</v>
      </c>
      <c r="B25" s="188">
        <v>0</v>
      </c>
      <c r="C25" s="188">
        <v>0</v>
      </c>
      <c r="D25" s="188">
        <v>0</v>
      </c>
      <c r="E25" s="188">
        <v>0</v>
      </c>
      <c r="F25" s="189" t="s">
        <v>156</v>
      </c>
    </row>
    <row r="26" spans="1:7" ht="15.6" customHeight="1">
      <c r="A26" s="187" t="s">
        <v>157</v>
      </c>
      <c r="B26" s="188">
        <v>681</v>
      </c>
      <c r="C26" s="188">
        <v>1191</v>
      </c>
      <c r="D26" s="188">
        <v>11194</v>
      </c>
      <c r="E26" s="188">
        <v>17469</v>
      </c>
      <c r="F26" s="189">
        <v>56.056816151509743</v>
      </c>
    </row>
    <row r="27" spans="1:7" ht="15.6" customHeight="1">
      <c r="A27" s="187" t="s">
        <v>173</v>
      </c>
      <c r="B27" s="188">
        <v>1007</v>
      </c>
      <c r="C27" s="188">
        <v>628</v>
      </c>
      <c r="D27" s="188">
        <v>10886</v>
      </c>
      <c r="E27" s="188">
        <v>10527</v>
      </c>
      <c r="F27" s="189">
        <v>-3.2978137056770152</v>
      </c>
    </row>
    <row r="28" spans="1:7" ht="15.6" customHeight="1">
      <c r="A28" s="187" t="s">
        <v>177</v>
      </c>
      <c r="B28" s="188">
        <v>57944</v>
      </c>
      <c r="C28" s="188">
        <v>47306</v>
      </c>
      <c r="D28" s="188">
        <v>486711</v>
      </c>
      <c r="E28" s="188">
        <v>582847</v>
      </c>
      <c r="F28" s="189">
        <v>19.75217326092897</v>
      </c>
    </row>
    <row r="29" spans="1:7" ht="15.6" customHeight="1">
      <c r="A29" s="187" t="s">
        <v>178</v>
      </c>
      <c r="B29" s="188">
        <v>1564</v>
      </c>
      <c r="C29" s="188">
        <v>3783</v>
      </c>
      <c r="D29" s="188">
        <v>15438</v>
      </c>
      <c r="E29" s="188">
        <v>29876</v>
      </c>
      <c r="F29" s="189">
        <v>93.522477004793359</v>
      </c>
    </row>
    <row r="30" spans="1:7" ht="15.6" customHeight="1">
      <c r="A30" s="187" t="s">
        <v>179</v>
      </c>
      <c r="B30" s="188">
        <v>1228</v>
      </c>
      <c r="C30" s="188">
        <v>1442</v>
      </c>
      <c r="D30" s="188">
        <v>14173</v>
      </c>
      <c r="E30" s="188">
        <v>13705</v>
      </c>
      <c r="F30" s="189">
        <v>-3.3020531997459979</v>
      </c>
    </row>
    <row r="31" spans="1:7" ht="15.6" customHeight="1">
      <c r="A31" s="187" t="s">
        <v>180</v>
      </c>
      <c r="B31" s="188">
        <v>5368</v>
      </c>
      <c r="C31" s="188">
        <v>5076</v>
      </c>
      <c r="D31" s="188">
        <v>54961</v>
      </c>
      <c r="E31" s="188">
        <v>35089</v>
      </c>
      <c r="F31" s="189">
        <v>-36.156547369953238</v>
      </c>
    </row>
    <row r="32" spans="1:7" ht="15.6" customHeight="1">
      <c r="A32" s="187" t="s">
        <v>181</v>
      </c>
      <c r="B32" s="188">
        <v>30085</v>
      </c>
      <c r="C32" s="188">
        <v>0</v>
      </c>
      <c r="D32" s="188">
        <v>331850</v>
      </c>
      <c r="E32" s="188">
        <v>360096</v>
      </c>
      <c r="F32" s="189">
        <v>8.5116769624830511</v>
      </c>
    </row>
    <row r="33" spans="1:6" ht="15.6" customHeight="1">
      <c r="A33" s="187" t="s">
        <v>182</v>
      </c>
      <c r="B33" s="188">
        <v>7347</v>
      </c>
      <c r="C33" s="188">
        <v>700</v>
      </c>
      <c r="D33" s="188">
        <v>67939</v>
      </c>
      <c r="E33" s="188">
        <v>8763</v>
      </c>
      <c r="F33" s="189">
        <v>-87.101664728653645</v>
      </c>
    </row>
    <row r="34" spans="1:6" ht="15.6" customHeight="1">
      <c r="A34" s="187" t="s">
        <v>183</v>
      </c>
      <c r="B34" s="188">
        <v>125</v>
      </c>
      <c r="C34" s="188">
        <v>208</v>
      </c>
      <c r="D34" s="188">
        <v>2049</v>
      </c>
      <c r="E34" s="188">
        <v>2878</v>
      </c>
      <c r="F34" s="189">
        <v>40.458760370912643</v>
      </c>
    </row>
    <row r="35" spans="1:6" ht="15.6" customHeight="1">
      <c r="A35" s="155" t="s">
        <v>158</v>
      </c>
      <c r="B35" s="75">
        <f>SUM(B7:B34)</f>
        <v>752718</v>
      </c>
      <c r="C35" s="76">
        <f>SUM(C7:C34)</f>
        <v>735124</v>
      </c>
      <c r="D35" s="75">
        <f>SUM(D7:D34)</f>
        <v>9808592</v>
      </c>
      <c r="E35" s="77">
        <f>SUM(E7:E34)</f>
        <v>9009166</v>
      </c>
      <c r="F35" s="139">
        <f>E35*100/D35-100</f>
        <v>-8.1502625453276067</v>
      </c>
    </row>
    <row r="36" spans="1:6" ht="15.6" customHeight="1">
      <c r="A36" s="72" t="s">
        <v>86</v>
      </c>
      <c r="B36" s="71"/>
      <c r="D36" s="13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65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36"/>
    </row>
    <row r="8" spans="1:14" ht="15.6" customHeight="1">
      <c r="A8" s="187" t="s">
        <v>11</v>
      </c>
      <c r="B8" s="188">
        <v>0</v>
      </c>
      <c r="C8" s="188">
        <v>0</v>
      </c>
      <c r="D8" s="188">
        <v>0</v>
      </c>
      <c r="E8" s="188">
        <v>0</v>
      </c>
      <c r="F8" s="189" t="s">
        <v>156</v>
      </c>
      <c r="G8" s="6"/>
    </row>
    <row r="9" spans="1:14" ht="15.6" customHeight="1">
      <c r="A9" s="187" t="s">
        <v>8</v>
      </c>
      <c r="B9" s="188">
        <v>0</v>
      </c>
      <c r="C9" s="188">
        <v>0</v>
      </c>
      <c r="D9" s="188">
        <v>0</v>
      </c>
      <c r="E9" s="188">
        <v>0</v>
      </c>
      <c r="F9" s="189" t="s">
        <v>156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>
      <c r="A11" s="187" t="s">
        <v>9</v>
      </c>
      <c r="B11" s="188">
        <v>263419</v>
      </c>
      <c r="C11" s="188">
        <v>364126</v>
      </c>
      <c r="D11" s="188">
        <v>3537286</v>
      </c>
      <c r="E11" s="188">
        <v>3844351</v>
      </c>
      <c r="F11" s="189">
        <v>8.6808078283746397</v>
      </c>
    </row>
    <row r="12" spans="1:14" ht="15.6" customHeight="1">
      <c r="A12" s="187" t="s">
        <v>6</v>
      </c>
      <c r="B12" s="188">
        <v>0</v>
      </c>
      <c r="C12" s="188">
        <v>0</v>
      </c>
      <c r="D12" s="188">
        <v>0</v>
      </c>
      <c r="E12" s="188">
        <v>0</v>
      </c>
      <c r="F12" s="189" t="s">
        <v>156</v>
      </c>
    </row>
    <row r="13" spans="1:14" ht="15.6" customHeight="1">
      <c r="A13" s="187" t="s">
        <v>175</v>
      </c>
      <c r="B13" s="188">
        <v>0</v>
      </c>
      <c r="C13" s="188">
        <v>92</v>
      </c>
      <c r="D13" s="188">
        <v>0</v>
      </c>
      <c r="E13" s="188">
        <v>4654</v>
      </c>
      <c r="F13" s="189" t="s">
        <v>156</v>
      </c>
    </row>
    <row r="14" spans="1:14" ht="15.6" customHeight="1">
      <c r="A14" s="187" t="s">
        <v>153</v>
      </c>
      <c r="B14" s="188">
        <v>0</v>
      </c>
      <c r="C14" s="188">
        <v>0</v>
      </c>
      <c r="D14" s="188">
        <v>0</v>
      </c>
      <c r="E14" s="188">
        <v>0</v>
      </c>
      <c r="F14" s="189" t="s">
        <v>156</v>
      </c>
    </row>
    <row r="15" spans="1:14" ht="15.6" customHeight="1">
      <c r="A15" s="187" t="s">
        <v>150</v>
      </c>
      <c r="B15" s="188">
        <v>0</v>
      </c>
      <c r="C15" s="188">
        <v>0</v>
      </c>
      <c r="D15" s="188">
        <v>1020</v>
      </c>
      <c r="E15" s="188">
        <v>0</v>
      </c>
      <c r="F15" s="189">
        <v>-100</v>
      </c>
    </row>
    <row r="16" spans="1:14" ht="15.6" customHeight="1">
      <c r="A16" s="187" t="s">
        <v>149</v>
      </c>
      <c r="B16" s="188">
        <v>0</v>
      </c>
      <c r="C16" s="188">
        <v>0</v>
      </c>
      <c r="D16" s="188">
        <v>0</v>
      </c>
      <c r="E16" s="188">
        <v>0</v>
      </c>
      <c r="F16" s="189" t="s">
        <v>156</v>
      </c>
      <c r="G16" s="1"/>
    </row>
    <row r="17" spans="1:7" ht="15.6" customHeight="1">
      <c r="A17" s="187" t="s">
        <v>155</v>
      </c>
      <c r="B17" s="188">
        <v>0</v>
      </c>
      <c r="C17" s="188">
        <v>0</v>
      </c>
      <c r="D17" s="188">
        <v>0</v>
      </c>
      <c r="E17" s="188">
        <v>0</v>
      </c>
      <c r="F17" s="189" t="s">
        <v>156</v>
      </c>
      <c r="G17" s="2"/>
    </row>
    <row r="18" spans="1:7" ht="15.6" customHeight="1">
      <c r="A18" s="187" t="s">
        <v>152</v>
      </c>
      <c r="B18" s="188">
        <v>0</v>
      </c>
      <c r="C18" s="188">
        <v>0</v>
      </c>
      <c r="D18" s="188">
        <v>0</v>
      </c>
      <c r="E18" s="188">
        <v>0</v>
      </c>
      <c r="F18" s="189" t="s">
        <v>156</v>
      </c>
    </row>
    <row r="19" spans="1:7" ht="15.6" customHeight="1">
      <c r="A19" s="187" t="s">
        <v>148</v>
      </c>
      <c r="B19" s="188">
        <v>0</v>
      </c>
      <c r="C19" s="188">
        <v>776</v>
      </c>
      <c r="D19" s="188">
        <v>29</v>
      </c>
      <c r="E19" s="188">
        <v>872</v>
      </c>
      <c r="F19" s="189">
        <v>2906.8965517241381</v>
      </c>
    </row>
    <row r="20" spans="1:7" ht="15.6" customHeight="1">
      <c r="A20" s="187" t="s">
        <v>147</v>
      </c>
      <c r="B20" s="188">
        <v>0</v>
      </c>
      <c r="C20" s="188">
        <v>0</v>
      </c>
      <c r="D20" s="188">
        <v>0</v>
      </c>
      <c r="E20" s="188">
        <v>0</v>
      </c>
      <c r="F20" s="189" t="s">
        <v>156</v>
      </c>
    </row>
    <row r="21" spans="1:7" ht="15.6" customHeight="1">
      <c r="A21" s="187" t="s">
        <v>154</v>
      </c>
      <c r="B21" s="188">
        <v>5105</v>
      </c>
      <c r="C21" s="188">
        <v>14144</v>
      </c>
      <c r="D21" s="188">
        <v>86740</v>
      </c>
      <c r="E21" s="188">
        <v>130353</v>
      </c>
      <c r="F21" s="189">
        <v>50.280147567442917</v>
      </c>
    </row>
    <row r="22" spans="1:7" ht="15.6" customHeight="1">
      <c r="A22" s="187" t="s">
        <v>151</v>
      </c>
      <c r="B22" s="188">
        <v>0</v>
      </c>
      <c r="C22" s="188">
        <v>0</v>
      </c>
      <c r="D22" s="188">
        <v>1</v>
      </c>
      <c r="E22" s="188">
        <v>0</v>
      </c>
      <c r="F22" s="189">
        <v>-100</v>
      </c>
    </row>
    <row r="23" spans="1:7" ht="15.6" customHeight="1">
      <c r="A23" s="187" t="s">
        <v>171</v>
      </c>
      <c r="B23" s="188">
        <v>0</v>
      </c>
      <c r="C23" s="188">
        <v>0</v>
      </c>
      <c r="D23" s="188">
        <v>0</v>
      </c>
      <c r="E23" s="188">
        <v>0</v>
      </c>
      <c r="F23" s="189" t="s">
        <v>156</v>
      </c>
    </row>
    <row r="24" spans="1:7" ht="15.6" customHeight="1">
      <c r="A24" s="187" t="s">
        <v>146</v>
      </c>
      <c r="B24" s="188">
        <v>0</v>
      </c>
      <c r="C24" s="188">
        <v>0</v>
      </c>
      <c r="D24" s="188">
        <v>0</v>
      </c>
      <c r="E24" s="188">
        <v>0</v>
      </c>
      <c r="F24" s="189" t="s">
        <v>156</v>
      </c>
    </row>
    <row r="25" spans="1:7" ht="15.6" customHeight="1">
      <c r="A25" s="187" t="s">
        <v>145</v>
      </c>
      <c r="B25" s="188">
        <v>0</v>
      </c>
      <c r="C25" s="188">
        <v>0</v>
      </c>
      <c r="D25" s="188">
        <v>0</v>
      </c>
      <c r="E25" s="188">
        <v>0</v>
      </c>
      <c r="F25" s="189" t="s">
        <v>156</v>
      </c>
    </row>
    <row r="26" spans="1:7" ht="15.6" customHeight="1">
      <c r="A26" s="187" t="s">
        <v>157</v>
      </c>
      <c r="B26" s="188">
        <v>0</v>
      </c>
      <c r="C26" s="188">
        <v>0</v>
      </c>
      <c r="D26" s="188">
        <v>0</v>
      </c>
      <c r="E26" s="188">
        <v>2998</v>
      </c>
      <c r="F26" s="189" t="s">
        <v>156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>
      <c r="A28" s="187" t="s">
        <v>177</v>
      </c>
      <c r="B28" s="188">
        <v>123</v>
      </c>
      <c r="C28" s="188">
        <v>99</v>
      </c>
      <c r="D28" s="188">
        <v>1559</v>
      </c>
      <c r="E28" s="188">
        <v>1689</v>
      </c>
      <c r="F28" s="189">
        <v>8.3386786401539439</v>
      </c>
    </row>
    <row r="29" spans="1:7" ht="15.6" customHeight="1">
      <c r="A29" s="187" t="s">
        <v>178</v>
      </c>
      <c r="B29" s="188">
        <v>0</v>
      </c>
      <c r="C29" s="188">
        <v>0</v>
      </c>
      <c r="D29" s="188">
        <v>0</v>
      </c>
      <c r="E29" s="188">
        <v>0</v>
      </c>
      <c r="F29" s="189" t="s">
        <v>156</v>
      </c>
    </row>
    <row r="30" spans="1:7" ht="15.6" customHeight="1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>
      <c r="A31" s="187" t="s">
        <v>180</v>
      </c>
      <c r="B31" s="188">
        <v>4987</v>
      </c>
      <c r="C31" s="188">
        <v>0</v>
      </c>
      <c r="D31" s="188">
        <v>192704</v>
      </c>
      <c r="E31" s="188">
        <v>93924</v>
      </c>
      <c r="F31" s="189">
        <v>-51.259963467286617</v>
      </c>
    </row>
    <row r="32" spans="1:7" ht="15.6" customHeight="1">
      <c r="A32" s="187" t="s">
        <v>181</v>
      </c>
      <c r="B32" s="188">
        <v>0</v>
      </c>
      <c r="C32" s="188">
        <v>0</v>
      </c>
      <c r="D32" s="188">
        <v>0</v>
      </c>
      <c r="E32" s="188">
        <v>0</v>
      </c>
      <c r="F32" s="189" t="s">
        <v>156</v>
      </c>
    </row>
    <row r="33" spans="1:6" ht="15.6" customHeight="1">
      <c r="A33" s="187" t="s">
        <v>182</v>
      </c>
      <c r="B33" s="188">
        <v>0</v>
      </c>
      <c r="C33" s="188">
        <v>0</v>
      </c>
      <c r="D33" s="188">
        <v>0</v>
      </c>
      <c r="E33" s="188">
        <v>0</v>
      </c>
      <c r="F33" s="189" t="s">
        <v>156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0</v>
      </c>
      <c r="E34" s="188">
        <v>0</v>
      </c>
      <c r="F34" s="189" t="s">
        <v>156</v>
      </c>
    </row>
    <row r="35" spans="1:6" ht="15.6" customHeight="1">
      <c r="A35" s="155" t="s">
        <v>158</v>
      </c>
      <c r="B35" s="75">
        <f>SUM(B7:B34)</f>
        <v>273634</v>
      </c>
      <c r="C35" s="76">
        <f>SUM(C7:C34)</f>
        <v>379237</v>
      </c>
      <c r="D35" s="177">
        <f>SUM(D7:D34)</f>
        <v>3819339</v>
      </c>
      <c r="E35" s="177">
        <f>SUM(E7:E34)</f>
        <v>4078841</v>
      </c>
      <c r="F35" s="139">
        <f>E35*100/D35-100</f>
        <v>6.7944217572726586</v>
      </c>
    </row>
    <row r="36" spans="1:6" ht="15.6" customHeight="1">
      <c r="A36" s="72" t="s">
        <v>54</v>
      </c>
      <c r="B36" s="71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66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470045</v>
      </c>
      <c r="C7" s="188">
        <v>42191</v>
      </c>
      <c r="D7" s="188">
        <v>1929275</v>
      </c>
      <c r="E7" s="188">
        <v>1714875</v>
      </c>
      <c r="F7" s="189">
        <v>-11.112982856254289</v>
      </c>
      <c r="G7" s="13"/>
    </row>
    <row r="8" spans="1:14" ht="15.6" customHeight="1">
      <c r="A8" s="187" t="s">
        <v>11</v>
      </c>
      <c r="B8" s="188">
        <v>1076</v>
      </c>
      <c r="C8" s="188">
        <v>662</v>
      </c>
      <c r="D8" s="188">
        <v>18631</v>
      </c>
      <c r="E8" s="188">
        <v>15820</v>
      </c>
      <c r="F8" s="189">
        <v>-15.08775696419946</v>
      </c>
      <c r="G8" s="6"/>
    </row>
    <row r="9" spans="1:14" ht="15.6" customHeight="1">
      <c r="A9" s="187" t="s">
        <v>8</v>
      </c>
      <c r="B9" s="188">
        <v>0</v>
      </c>
      <c r="C9" s="188">
        <v>1248</v>
      </c>
      <c r="D9" s="188">
        <v>11322</v>
      </c>
      <c r="E9" s="188">
        <v>1291</v>
      </c>
      <c r="F9" s="189">
        <v>-88.597420950362121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6050</v>
      </c>
      <c r="E10" s="188">
        <v>33000</v>
      </c>
      <c r="F10" s="189">
        <v>445.4545454545455</v>
      </c>
    </row>
    <row r="11" spans="1:14" ht="15.6" customHeight="1">
      <c r="A11" s="187" t="s">
        <v>9</v>
      </c>
      <c r="B11" s="188">
        <v>5131866</v>
      </c>
      <c r="C11" s="188">
        <v>4764030</v>
      </c>
      <c r="D11" s="188">
        <v>62968993</v>
      </c>
      <c r="E11" s="188">
        <v>63463964</v>
      </c>
      <c r="F11" s="189">
        <v>0.78605513034010244</v>
      </c>
    </row>
    <row r="12" spans="1:14" ht="15.6" customHeight="1">
      <c r="A12" s="187" t="s">
        <v>6</v>
      </c>
      <c r="B12" s="188">
        <v>147950</v>
      </c>
      <c r="C12" s="188">
        <v>33556</v>
      </c>
      <c r="D12" s="188">
        <v>1889756</v>
      </c>
      <c r="E12" s="188">
        <v>1467209</v>
      </c>
      <c r="F12" s="189">
        <v>-22.359870798134779</v>
      </c>
    </row>
    <row r="13" spans="1:14" ht="15.6" customHeight="1">
      <c r="A13" s="187" t="s">
        <v>175</v>
      </c>
      <c r="B13" s="188">
        <v>1313</v>
      </c>
      <c r="C13" s="188">
        <v>833</v>
      </c>
      <c r="D13" s="188">
        <v>19993</v>
      </c>
      <c r="E13" s="188">
        <v>16545</v>
      </c>
      <c r="F13" s="189">
        <v>-17.24603611263943</v>
      </c>
    </row>
    <row r="14" spans="1:14" ht="15.6" customHeight="1">
      <c r="A14" s="187" t="s">
        <v>153</v>
      </c>
      <c r="B14" s="188">
        <v>2061474</v>
      </c>
      <c r="C14" s="188">
        <v>1783553</v>
      </c>
      <c r="D14" s="188">
        <v>25518867</v>
      </c>
      <c r="E14" s="188">
        <v>20546735</v>
      </c>
      <c r="F14" s="189">
        <v>-19.48414089073782</v>
      </c>
    </row>
    <row r="15" spans="1:14" ht="15.6" customHeight="1">
      <c r="A15" s="187" t="s">
        <v>150</v>
      </c>
      <c r="B15" s="188">
        <v>7688</v>
      </c>
      <c r="C15" s="188">
        <v>29193</v>
      </c>
      <c r="D15" s="188">
        <v>99694</v>
      </c>
      <c r="E15" s="188">
        <v>69969</v>
      </c>
      <c r="F15" s="189">
        <v>-29.816237687323209</v>
      </c>
    </row>
    <row r="16" spans="1:14" ht="15.6" customHeight="1">
      <c r="A16" s="187" t="s">
        <v>149</v>
      </c>
      <c r="B16" s="188">
        <v>21</v>
      </c>
      <c r="C16" s="188">
        <v>876</v>
      </c>
      <c r="D16" s="188">
        <v>121778</v>
      </c>
      <c r="E16" s="188">
        <v>839238</v>
      </c>
      <c r="F16" s="189">
        <v>589.15403439044815</v>
      </c>
      <c r="G16" s="1"/>
    </row>
    <row r="17" spans="1:7" ht="15.6" customHeight="1">
      <c r="A17" s="187" t="s">
        <v>155</v>
      </c>
      <c r="B17" s="188">
        <v>9633</v>
      </c>
      <c r="C17" s="188">
        <v>1227</v>
      </c>
      <c r="D17" s="188">
        <v>35388</v>
      </c>
      <c r="E17" s="188">
        <v>15219</v>
      </c>
      <c r="F17" s="189">
        <v>-56.993896236012198</v>
      </c>
      <c r="G17" s="2"/>
    </row>
    <row r="18" spans="1:7" ht="15.6" customHeight="1">
      <c r="A18" s="187" t="s">
        <v>152</v>
      </c>
      <c r="B18" s="188">
        <v>0</v>
      </c>
      <c r="C18" s="188">
        <v>0</v>
      </c>
      <c r="D18" s="188">
        <v>0</v>
      </c>
      <c r="E18" s="188">
        <v>0</v>
      </c>
      <c r="F18" s="189" t="s">
        <v>156</v>
      </c>
    </row>
    <row r="19" spans="1:7" ht="15.6" customHeight="1">
      <c r="A19" s="187" t="s">
        <v>148</v>
      </c>
      <c r="B19" s="188">
        <v>91400</v>
      </c>
      <c r="C19" s="188">
        <v>140196</v>
      </c>
      <c r="D19" s="188">
        <v>686153</v>
      </c>
      <c r="E19" s="188">
        <v>738703</v>
      </c>
      <c r="F19" s="189">
        <v>7.6586417315088653</v>
      </c>
    </row>
    <row r="20" spans="1:7" ht="15.6" customHeight="1">
      <c r="A20" s="187" t="s">
        <v>147</v>
      </c>
      <c r="B20" s="188">
        <v>768425</v>
      </c>
      <c r="C20" s="188">
        <v>392386</v>
      </c>
      <c r="D20" s="188">
        <v>3180479</v>
      </c>
      <c r="E20" s="188">
        <v>5743346</v>
      </c>
      <c r="F20" s="189">
        <v>80.581164032210239</v>
      </c>
    </row>
    <row r="21" spans="1:7" ht="15.6" customHeight="1">
      <c r="A21" s="187" t="s">
        <v>154</v>
      </c>
      <c r="B21" s="188">
        <v>220801</v>
      </c>
      <c r="C21" s="188">
        <v>189369</v>
      </c>
      <c r="D21" s="188">
        <v>2279561</v>
      </c>
      <c r="E21" s="188">
        <v>2296636</v>
      </c>
      <c r="F21" s="189">
        <v>0.74904773331356012</v>
      </c>
    </row>
    <row r="22" spans="1:7" ht="15.6" customHeight="1">
      <c r="A22" s="187" t="s">
        <v>151</v>
      </c>
      <c r="B22" s="188">
        <v>1037584</v>
      </c>
      <c r="C22" s="188">
        <v>946203</v>
      </c>
      <c r="D22" s="188">
        <v>12125127</v>
      </c>
      <c r="E22" s="188">
        <v>12022984</v>
      </c>
      <c r="F22" s="189">
        <v>-0.84240767127634808</v>
      </c>
    </row>
    <row r="23" spans="1:7" ht="15.6" customHeight="1">
      <c r="A23" s="187" t="s">
        <v>171</v>
      </c>
      <c r="B23" s="188">
        <v>127</v>
      </c>
      <c r="C23" s="188">
        <v>16713</v>
      </c>
      <c r="D23" s="188">
        <v>2121127</v>
      </c>
      <c r="E23" s="188">
        <v>57216</v>
      </c>
      <c r="F23" s="189">
        <v>-97.302566041543017</v>
      </c>
    </row>
    <row r="24" spans="1:7" ht="15.6" customHeight="1">
      <c r="A24" s="187" t="s">
        <v>146</v>
      </c>
      <c r="B24" s="188">
        <v>29</v>
      </c>
      <c r="C24" s="188">
        <v>753</v>
      </c>
      <c r="D24" s="188">
        <v>1149</v>
      </c>
      <c r="E24" s="188">
        <v>2753</v>
      </c>
      <c r="F24" s="189">
        <v>139.59965187119229</v>
      </c>
    </row>
    <row r="25" spans="1:7" ht="15.6" customHeight="1">
      <c r="A25" s="187" t="s">
        <v>145</v>
      </c>
      <c r="B25" s="188">
        <v>0</v>
      </c>
      <c r="C25" s="188">
        <v>0</v>
      </c>
      <c r="D25" s="188">
        <v>0</v>
      </c>
      <c r="E25" s="188">
        <v>2990</v>
      </c>
      <c r="F25" s="189" t="s">
        <v>156</v>
      </c>
    </row>
    <row r="26" spans="1:7" ht="15.6" customHeight="1">
      <c r="A26" s="187" t="s">
        <v>157</v>
      </c>
      <c r="B26" s="188">
        <v>0</v>
      </c>
      <c r="C26" s="188">
        <v>1929</v>
      </c>
      <c r="D26" s="188">
        <v>66488</v>
      </c>
      <c r="E26" s="188">
        <v>54055</v>
      </c>
      <c r="F26" s="189">
        <v>-18.699614968114549</v>
      </c>
    </row>
    <row r="27" spans="1:7" ht="15.6" customHeight="1">
      <c r="A27" s="187" t="s">
        <v>173</v>
      </c>
      <c r="B27" s="188">
        <v>917</v>
      </c>
      <c r="C27" s="188">
        <v>5895</v>
      </c>
      <c r="D27" s="188">
        <v>8379</v>
      </c>
      <c r="E27" s="188">
        <v>18366</v>
      </c>
      <c r="F27" s="189">
        <v>119.1908342284282</v>
      </c>
    </row>
    <row r="28" spans="1:7" ht="15.6" customHeight="1">
      <c r="A28" s="187" t="s">
        <v>177</v>
      </c>
      <c r="B28" s="188">
        <v>90339</v>
      </c>
      <c r="C28" s="188">
        <v>64023</v>
      </c>
      <c r="D28" s="188">
        <v>645491</v>
      </c>
      <c r="E28" s="188">
        <v>781491</v>
      </c>
      <c r="F28" s="189">
        <v>21.069232568695771</v>
      </c>
    </row>
    <row r="29" spans="1:7" ht="15.6" customHeight="1">
      <c r="A29" s="187" t="s">
        <v>178</v>
      </c>
      <c r="B29" s="188">
        <v>10551</v>
      </c>
      <c r="C29" s="188">
        <v>15013</v>
      </c>
      <c r="D29" s="188">
        <v>83573</v>
      </c>
      <c r="E29" s="188">
        <v>92770</v>
      </c>
      <c r="F29" s="189">
        <v>11.004750338027829</v>
      </c>
    </row>
    <row r="30" spans="1:7" ht="15.6" customHeight="1">
      <c r="A30" s="187" t="s">
        <v>179</v>
      </c>
      <c r="B30" s="188">
        <v>0</v>
      </c>
      <c r="C30" s="188">
        <v>0</v>
      </c>
      <c r="D30" s="188">
        <v>0</v>
      </c>
      <c r="E30" s="188">
        <v>102</v>
      </c>
      <c r="F30" s="189" t="s">
        <v>156</v>
      </c>
    </row>
    <row r="31" spans="1:7" ht="15.6" customHeight="1">
      <c r="A31" s="187" t="s">
        <v>180</v>
      </c>
      <c r="B31" s="188">
        <v>279930</v>
      </c>
      <c r="C31" s="188">
        <v>44481</v>
      </c>
      <c r="D31" s="188">
        <v>3077439</v>
      </c>
      <c r="E31" s="188">
        <v>1244204</v>
      </c>
      <c r="F31" s="189">
        <v>-59.570149075253809</v>
      </c>
    </row>
    <row r="32" spans="1:7" ht="15.6" customHeight="1">
      <c r="A32" s="187" t="s">
        <v>181</v>
      </c>
      <c r="B32" s="188">
        <v>2129238</v>
      </c>
      <c r="C32" s="188">
        <v>2810372</v>
      </c>
      <c r="D32" s="188">
        <v>30338909</v>
      </c>
      <c r="E32" s="188">
        <v>30402020</v>
      </c>
      <c r="F32" s="189">
        <v>0.2080200049382199</v>
      </c>
    </row>
    <row r="33" spans="1:6" ht="15.6" customHeight="1">
      <c r="A33" s="187" t="s">
        <v>182</v>
      </c>
      <c r="B33" s="188">
        <v>13215</v>
      </c>
      <c r="C33" s="188">
        <v>21669</v>
      </c>
      <c r="D33" s="188">
        <v>258235</v>
      </c>
      <c r="E33" s="188">
        <v>312930</v>
      </c>
      <c r="F33" s="189">
        <v>21.18032025093423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24553</v>
      </c>
      <c r="E34" s="188">
        <v>501</v>
      </c>
      <c r="F34" s="189">
        <v>-97.959516148739468</v>
      </c>
    </row>
    <row r="35" spans="1:6" ht="15.6" customHeight="1">
      <c r="A35" s="155" t="s">
        <v>158</v>
      </c>
      <c r="B35" s="75">
        <f>SUM(B7:B34)</f>
        <v>12473622</v>
      </c>
      <c r="C35" s="76">
        <f>SUM(C7:C34)</f>
        <v>11306371</v>
      </c>
      <c r="D35" s="177">
        <f>SUM(D7:D34)</f>
        <v>147516410</v>
      </c>
      <c r="E35" s="177">
        <f>SUM(E7:E34)</f>
        <v>141954932</v>
      </c>
      <c r="F35" s="176">
        <f>E35*100/D35-100</f>
        <v>-3.7700741226010024</v>
      </c>
    </row>
    <row r="36" spans="1:6" ht="15.6" customHeight="1">
      <c r="A36" s="72" t="s">
        <v>67</v>
      </c>
      <c r="B36" s="71"/>
      <c r="D36" s="1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68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13"/>
    </row>
    <row r="8" spans="1:14" ht="15.6" customHeight="1">
      <c r="A8" s="187" t="s">
        <v>11</v>
      </c>
      <c r="B8" s="188">
        <v>1076</v>
      </c>
      <c r="C8" s="188">
        <v>662</v>
      </c>
      <c r="D8" s="188">
        <v>18631</v>
      </c>
      <c r="E8" s="188">
        <v>15820</v>
      </c>
      <c r="F8" s="189">
        <v>-15.08775696419946</v>
      </c>
      <c r="G8" s="6"/>
    </row>
    <row r="9" spans="1:14" ht="15.6" customHeight="1">
      <c r="A9" s="187" t="s">
        <v>8</v>
      </c>
      <c r="B9" s="188">
        <v>0</v>
      </c>
      <c r="C9" s="188">
        <v>0</v>
      </c>
      <c r="D9" s="188">
        <v>791</v>
      </c>
      <c r="E9" s="188">
        <v>43</v>
      </c>
      <c r="F9" s="189">
        <v>-94.56384323640961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>
      <c r="A11" s="187" t="s">
        <v>9</v>
      </c>
      <c r="B11" s="188">
        <v>3967547</v>
      </c>
      <c r="C11" s="188">
        <v>3862767</v>
      </c>
      <c r="D11" s="188">
        <v>50025413</v>
      </c>
      <c r="E11" s="188">
        <v>50468638</v>
      </c>
      <c r="F11" s="189">
        <v>0.88599968180172084</v>
      </c>
    </row>
    <row r="12" spans="1:14" ht="15.6" customHeight="1">
      <c r="A12" s="187" t="s">
        <v>6</v>
      </c>
      <c r="B12" s="188">
        <v>18084</v>
      </c>
      <c r="C12" s="188">
        <v>17669</v>
      </c>
      <c r="D12" s="188">
        <v>348356</v>
      </c>
      <c r="E12" s="188">
        <v>206346</v>
      </c>
      <c r="F12" s="189">
        <v>-40.76576835191586</v>
      </c>
    </row>
    <row r="13" spans="1:14" ht="15.6" customHeight="1">
      <c r="A13" s="187" t="s">
        <v>175</v>
      </c>
      <c r="B13" s="188">
        <v>0</v>
      </c>
      <c r="C13" s="188">
        <v>26</v>
      </c>
      <c r="D13" s="188">
        <v>15</v>
      </c>
      <c r="E13" s="188">
        <v>30</v>
      </c>
      <c r="F13" s="189">
        <v>100</v>
      </c>
    </row>
    <row r="14" spans="1:14" ht="15.6" customHeight="1">
      <c r="A14" s="187" t="s">
        <v>153</v>
      </c>
      <c r="B14" s="188">
        <v>1310923</v>
      </c>
      <c r="C14" s="188">
        <v>1411487</v>
      </c>
      <c r="D14" s="188">
        <v>18858245</v>
      </c>
      <c r="E14" s="188">
        <v>15848044</v>
      </c>
      <c r="F14" s="189">
        <v>-15.96225417582602</v>
      </c>
    </row>
    <row r="15" spans="1:14" ht="15.6" customHeight="1">
      <c r="A15" s="187" t="s">
        <v>150</v>
      </c>
      <c r="B15" s="188">
        <v>5783</v>
      </c>
      <c r="C15" s="188">
        <v>26768</v>
      </c>
      <c r="D15" s="188">
        <v>53137</v>
      </c>
      <c r="E15" s="188">
        <v>66477</v>
      </c>
      <c r="F15" s="189">
        <v>25.104917477463911</v>
      </c>
    </row>
    <row r="16" spans="1:14" ht="15.6" customHeight="1">
      <c r="A16" s="187" t="s">
        <v>149</v>
      </c>
      <c r="B16" s="188">
        <v>21</v>
      </c>
      <c r="C16" s="188">
        <v>876</v>
      </c>
      <c r="D16" s="188">
        <v>782</v>
      </c>
      <c r="E16" s="188">
        <v>2347</v>
      </c>
      <c r="F16" s="189">
        <v>200.12787723785161</v>
      </c>
      <c r="G16" s="1"/>
    </row>
    <row r="17" spans="1:7" ht="15.6" customHeight="1">
      <c r="A17" s="187" t="s">
        <v>155</v>
      </c>
      <c r="B17" s="188">
        <v>9633</v>
      </c>
      <c r="C17" s="188">
        <v>1227</v>
      </c>
      <c r="D17" s="188">
        <v>34575</v>
      </c>
      <c r="E17" s="188">
        <v>15161</v>
      </c>
      <c r="F17" s="189">
        <v>-56.150397686189443</v>
      </c>
      <c r="G17" s="2"/>
    </row>
    <row r="18" spans="1:7" ht="15.6" customHeight="1">
      <c r="A18" s="187" t="s">
        <v>152</v>
      </c>
      <c r="B18" s="188">
        <v>0</v>
      </c>
      <c r="C18" s="188">
        <v>0</v>
      </c>
      <c r="D18" s="188">
        <v>0</v>
      </c>
      <c r="E18" s="188">
        <v>0</v>
      </c>
      <c r="F18" s="189" t="s">
        <v>156</v>
      </c>
    </row>
    <row r="19" spans="1:7" ht="15.6" customHeight="1">
      <c r="A19" s="187" t="s">
        <v>148</v>
      </c>
      <c r="B19" s="188">
        <v>0</v>
      </c>
      <c r="C19" s="188">
        <v>133</v>
      </c>
      <c r="D19" s="188">
        <v>49372</v>
      </c>
      <c r="E19" s="188">
        <v>1195</v>
      </c>
      <c r="F19" s="189">
        <v>-97.579599773150775</v>
      </c>
    </row>
    <row r="20" spans="1:7" ht="15.6" customHeight="1">
      <c r="A20" s="187" t="s">
        <v>147</v>
      </c>
      <c r="B20" s="188">
        <v>239</v>
      </c>
      <c r="C20" s="188">
        <v>0</v>
      </c>
      <c r="D20" s="188">
        <v>11719</v>
      </c>
      <c r="E20" s="188">
        <v>5427</v>
      </c>
      <c r="F20" s="189">
        <v>-53.690587934124068</v>
      </c>
    </row>
    <row r="21" spans="1:7" ht="15.6" customHeight="1">
      <c r="A21" s="187" t="s">
        <v>154</v>
      </c>
      <c r="B21" s="188">
        <v>0</v>
      </c>
      <c r="C21" s="188">
        <v>13574</v>
      </c>
      <c r="D21" s="188">
        <v>450</v>
      </c>
      <c r="E21" s="188">
        <v>67411</v>
      </c>
      <c r="F21" s="189">
        <v>14880.222222222221</v>
      </c>
    </row>
    <row r="22" spans="1:7" ht="15.6" customHeight="1">
      <c r="A22" s="187" t="s">
        <v>151</v>
      </c>
      <c r="B22" s="188">
        <v>842971</v>
      </c>
      <c r="C22" s="188">
        <v>738794</v>
      </c>
      <c r="D22" s="188">
        <v>8463222</v>
      </c>
      <c r="E22" s="188">
        <v>9101209</v>
      </c>
      <c r="F22" s="189">
        <v>7.5383465068032081</v>
      </c>
    </row>
    <row r="23" spans="1:7" ht="15.6" customHeight="1">
      <c r="A23" s="187" t="s">
        <v>171</v>
      </c>
      <c r="B23" s="188">
        <v>127</v>
      </c>
      <c r="C23" s="188">
        <v>3893</v>
      </c>
      <c r="D23" s="188">
        <v>2099390</v>
      </c>
      <c r="E23" s="188">
        <v>24727</v>
      </c>
      <c r="F23" s="189">
        <v>-98.82218168134554</v>
      </c>
    </row>
    <row r="24" spans="1:7" ht="15.6" customHeight="1">
      <c r="A24" s="187" t="s">
        <v>146</v>
      </c>
      <c r="B24" s="188">
        <v>29</v>
      </c>
      <c r="C24" s="188">
        <v>700</v>
      </c>
      <c r="D24" s="188">
        <v>1134</v>
      </c>
      <c r="E24" s="188">
        <v>2700</v>
      </c>
      <c r="F24" s="189">
        <v>138.0952380952381</v>
      </c>
    </row>
    <row r="25" spans="1:7" ht="15.6" customHeight="1">
      <c r="A25" s="187" t="s">
        <v>145</v>
      </c>
      <c r="B25" s="188">
        <v>0</v>
      </c>
      <c r="C25" s="188">
        <v>0</v>
      </c>
      <c r="D25" s="188">
        <v>0</v>
      </c>
      <c r="E25" s="188">
        <v>0</v>
      </c>
      <c r="F25" s="189" t="s">
        <v>156</v>
      </c>
    </row>
    <row r="26" spans="1:7" ht="15.6" customHeight="1">
      <c r="A26" s="187" t="s">
        <v>157</v>
      </c>
      <c r="B26" s="188">
        <v>0</v>
      </c>
      <c r="C26" s="188">
        <v>0</v>
      </c>
      <c r="D26" s="188">
        <v>0</v>
      </c>
      <c r="E26" s="188">
        <v>0</v>
      </c>
      <c r="F26" s="189" t="s">
        <v>156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>
      <c r="A28" s="187" t="s">
        <v>177</v>
      </c>
      <c r="B28" s="188">
        <v>83967</v>
      </c>
      <c r="C28" s="188">
        <v>59753</v>
      </c>
      <c r="D28" s="188">
        <v>598151</v>
      </c>
      <c r="E28" s="188">
        <v>701785</v>
      </c>
      <c r="F28" s="189">
        <v>17.325725443909651</v>
      </c>
    </row>
    <row r="29" spans="1:7" ht="15.6" customHeight="1">
      <c r="A29" s="187" t="s">
        <v>178</v>
      </c>
      <c r="B29" s="188">
        <v>0</v>
      </c>
      <c r="C29" s="188">
        <v>11810</v>
      </c>
      <c r="D29" s="188">
        <v>122</v>
      </c>
      <c r="E29" s="188">
        <v>32479</v>
      </c>
      <c r="F29" s="189">
        <v>26522.131147540978</v>
      </c>
    </row>
    <row r="30" spans="1:7" ht="15.6" customHeight="1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>
      <c r="A31" s="187" t="s">
        <v>180</v>
      </c>
      <c r="B31" s="188">
        <v>2929</v>
      </c>
      <c r="C31" s="188">
        <v>639</v>
      </c>
      <c r="D31" s="188">
        <v>298147</v>
      </c>
      <c r="E31" s="188">
        <v>5370</v>
      </c>
      <c r="F31" s="189">
        <v>-98.198875051568521</v>
      </c>
    </row>
    <row r="32" spans="1:7" ht="15.6" customHeight="1">
      <c r="A32" s="187" t="s">
        <v>181</v>
      </c>
      <c r="B32" s="188">
        <v>2097188</v>
      </c>
      <c r="C32" s="188">
        <v>2736529</v>
      </c>
      <c r="D32" s="188">
        <v>29810692</v>
      </c>
      <c r="E32" s="188">
        <v>29754313</v>
      </c>
      <c r="F32" s="189">
        <v>-0.18912341920811571</v>
      </c>
    </row>
    <row r="33" spans="1:6" ht="15.6" customHeight="1">
      <c r="A33" s="187" t="s">
        <v>182</v>
      </c>
      <c r="B33" s="188">
        <v>8328</v>
      </c>
      <c r="C33" s="188">
        <v>10547</v>
      </c>
      <c r="D33" s="188">
        <v>173798</v>
      </c>
      <c r="E33" s="188">
        <v>193936</v>
      </c>
      <c r="F33" s="189">
        <v>11.58701481029701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1790</v>
      </c>
      <c r="E34" s="188">
        <v>501</v>
      </c>
      <c r="F34" s="189">
        <v>-72.011173184357546</v>
      </c>
    </row>
    <row r="35" spans="1:6" ht="15.6" customHeight="1">
      <c r="A35" s="155" t="s">
        <v>158</v>
      </c>
      <c r="B35" s="75">
        <f>SUM(B7:B34)</f>
        <v>8348845</v>
      </c>
      <c r="C35" s="76">
        <f>SUM(C7:C34)</f>
        <v>8897854</v>
      </c>
      <c r="D35" s="75">
        <f>SUM(D7:D34)</f>
        <v>110847932</v>
      </c>
      <c r="E35" s="77">
        <f>SUM(E7:E34)</f>
        <v>106513959</v>
      </c>
      <c r="F35" s="139">
        <f>E35*100/D35-100</f>
        <v>-3.9098365858553024</v>
      </c>
    </row>
    <row r="36" spans="1:6" ht="15.6" customHeight="1">
      <c r="A36" s="72" t="s">
        <v>67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69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53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36"/>
    </row>
    <row r="8" spans="1:14" ht="15.6" customHeight="1">
      <c r="A8" s="187" t="s">
        <v>11</v>
      </c>
      <c r="B8" s="188">
        <v>5741</v>
      </c>
      <c r="C8" s="188">
        <v>4607</v>
      </c>
      <c r="D8" s="188">
        <v>55831</v>
      </c>
      <c r="E8" s="188">
        <v>21678</v>
      </c>
      <c r="F8" s="189">
        <v>-61.172108685139087</v>
      </c>
      <c r="G8" s="6"/>
    </row>
    <row r="9" spans="1:14" ht="15.6" customHeight="1">
      <c r="A9" s="187" t="s">
        <v>8</v>
      </c>
      <c r="B9" s="188">
        <v>73937</v>
      </c>
      <c r="C9" s="188">
        <v>81374</v>
      </c>
      <c r="D9" s="188">
        <v>830825</v>
      </c>
      <c r="E9" s="188">
        <v>779161</v>
      </c>
      <c r="F9" s="189">
        <v>-6.218397376102061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214</v>
      </c>
      <c r="E10" s="188">
        <v>0</v>
      </c>
      <c r="F10" s="189">
        <v>-100</v>
      </c>
    </row>
    <row r="11" spans="1:14" ht="15.6" customHeight="1">
      <c r="A11" s="187" t="s">
        <v>9</v>
      </c>
      <c r="B11" s="188">
        <v>1142932</v>
      </c>
      <c r="C11" s="188">
        <v>1036163</v>
      </c>
      <c r="D11" s="188">
        <v>14503657</v>
      </c>
      <c r="E11" s="188">
        <v>13511648</v>
      </c>
      <c r="F11" s="189">
        <v>-6.8397163556749803</v>
      </c>
    </row>
    <row r="12" spans="1:14" ht="15.6" customHeight="1">
      <c r="A12" s="187" t="s">
        <v>6</v>
      </c>
      <c r="B12" s="188">
        <v>68794</v>
      </c>
      <c r="C12" s="188">
        <v>72353</v>
      </c>
      <c r="D12" s="188">
        <v>774004</v>
      </c>
      <c r="E12" s="188">
        <v>820535</v>
      </c>
      <c r="F12" s="189">
        <v>6.0117260375915427</v>
      </c>
    </row>
    <row r="13" spans="1:14" ht="15.6" customHeight="1">
      <c r="A13" s="187" t="s">
        <v>175</v>
      </c>
      <c r="B13" s="188">
        <v>932316</v>
      </c>
      <c r="C13" s="188">
        <v>920013</v>
      </c>
      <c r="D13" s="188">
        <v>13390747</v>
      </c>
      <c r="E13" s="188">
        <v>13967009</v>
      </c>
      <c r="F13" s="189">
        <v>4.3034343042998273</v>
      </c>
    </row>
    <row r="14" spans="1:14" ht="15.6" customHeight="1">
      <c r="A14" s="187" t="s">
        <v>153</v>
      </c>
      <c r="B14" s="188">
        <v>847934</v>
      </c>
      <c r="C14" s="188">
        <v>782022</v>
      </c>
      <c r="D14" s="188">
        <v>11631705</v>
      </c>
      <c r="E14" s="188">
        <v>11568380</v>
      </c>
      <c r="F14" s="189">
        <v>-0.54441717701746484</v>
      </c>
    </row>
    <row r="15" spans="1:14" ht="15.6" customHeight="1">
      <c r="A15" s="187" t="s">
        <v>150</v>
      </c>
      <c r="B15" s="188">
        <v>78084</v>
      </c>
      <c r="C15" s="188">
        <v>35119</v>
      </c>
      <c r="D15" s="188">
        <v>1054789</v>
      </c>
      <c r="E15" s="188">
        <v>951482</v>
      </c>
      <c r="F15" s="189">
        <v>-9.7940915197257397</v>
      </c>
    </row>
    <row r="16" spans="1:14" ht="15.6" customHeight="1">
      <c r="A16" s="187" t="s">
        <v>149</v>
      </c>
      <c r="B16" s="188">
        <v>0</v>
      </c>
      <c r="C16" s="188">
        <v>0</v>
      </c>
      <c r="D16" s="188">
        <v>0</v>
      </c>
      <c r="E16" s="188">
        <v>0</v>
      </c>
      <c r="F16" s="189" t="s">
        <v>156</v>
      </c>
      <c r="G16" s="1"/>
    </row>
    <row r="17" spans="1:7" ht="15.6" customHeight="1">
      <c r="A17" s="187" t="s">
        <v>155</v>
      </c>
      <c r="B17" s="188">
        <v>17555</v>
      </c>
      <c r="C17" s="188">
        <v>3674</v>
      </c>
      <c r="D17" s="188">
        <v>325905</v>
      </c>
      <c r="E17" s="188">
        <v>130562</v>
      </c>
      <c r="F17" s="189">
        <v>-59.938632423559007</v>
      </c>
      <c r="G17" s="2"/>
    </row>
    <row r="18" spans="1:7" ht="15.6" customHeight="1">
      <c r="A18" s="187" t="s">
        <v>152</v>
      </c>
      <c r="B18" s="188">
        <v>39446</v>
      </c>
      <c r="C18" s="188">
        <v>44382</v>
      </c>
      <c r="D18" s="188">
        <v>565149</v>
      </c>
      <c r="E18" s="188">
        <v>530489</v>
      </c>
      <c r="F18" s="189">
        <v>-6.1328959265609626</v>
      </c>
    </row>
    <row r="19" spans="1:7" ht="15.6" customHeight="1">
      <c r="A19" s="187" t="s">
        <v>148</v>
      </c>
      <c r="B19" s="188">
        <v>1507</v>
      </c>
      <c r="C19" s="188">
        <v>1288</v>
      </c>
      <c r="D19" s="188">
        <v>23859</v>
      </c>
      <c r="E19" s="188">
        <v>18640</v>
      </c>
      <c r="F19" s="189">
        <v>-21.87434511085964</v>
      </c>
    </row>
    <row r="20" spans="1:7" ht="15.6" customHeight="1">
      <c r="A20" s="187" t="s">
        <v>147</v>
      </c>
      <c r="B20" s="188">
        <v>0</v>
      </c>
      <c r="C20" s="188">
        <v>0</v>
      </c>
      <c r="D20" s="188">
        <v>0</v>
      </c>
      <c r="E20" s="188">
        <v>1856</v>
      </c>
      <c r="F20" s="189" t="s">
        <v>156</v>
      </c>
    </row>
    <row r="21" spans="1:7" ht="15.6" customHeight="1">
      <c r="A21" s="187" t="s">
        <v>154</v>
      </c>
      <c r="B21" s="188">
        <v>58635</v>
      </c>
      <c r="C21" s="188">
        <v>63250</v>
      </c>
      <c r="D21" s="188">
        <v>591240</v>
      </c>
      <c r="E21" s="188">
        <v>652899</v>
      </c>
      <c r="F21" s="189">
        <v>10.428759894459111</v>
      </c>
    </row>
    <row r="22" spans="1:7" ht="15.6" customHeight="1">
      <c r="A22" s="187" t="s">
        <v>151</v>
      </c>
      <c r="B22" s="188">
        <v>402618</v>
      </c>
      <c r="C22" s="188">
        <v>409219</v>
      </c>
      <c r="D22" s="188">
        <v>4730286</v>
      </c>
      <c r="E22" s="188">
        <v>4844033</v>
      </c>
      <c r="F22" s="189">
        <v>2.4046537566650268</v>
      </c>
    </row>
    <row r="23" spans="1:7" ht="15.6" customHeight="1">
      <c r="A23" s="187" t="s">
        <v>171</v>
      </c>
      <c r="B23" s="188">
        <v>39705</v>
      </c>
      <c r="C23" s="188">
        <v>60489</v>
      </c>
      <c r="D23" s="188">
        <v>467028</v>
      </c>
      <c r="E23" s="188">
        <v>674689</v>
      </c>
      <c r="F23" s="189">
        <v>44.464357597403158</v>
      </c>
    </row>
    <row r="24" spans="1:7" ht="15.6" customHeight="1">
      <c r="A24" s="187" t="s">
        <v>146</v>
      </c>
      <c r="B24" s="188">
        <v>0</v>
      </c>
      <c r="C24" s="188">
        <v>6660</v>
      </c>
      <c r="D24" s="188">
        <v>0</v>
      </c>
      <c r="E24" s="188">
        <v>6660</v>
      </c>
      <c r="F24" s="189" t="s">
        <v>156</v>
      </c>
    </row>
    <row r="25" spans="1:7" ht="15.6" customHeight="1">
      <c r="A25" s="187" t="s">
        <v>145</v>
      </c>
      <c r="B25" s="188">
        <v>36601</v>
      </c>
      <c r="C25" s="188">
        <v>36458</v>
      </c>
      <c r="D25" s="188">
        <v>479655</v>
      </c>
      <c r="E25" s="188">
        <v>452098</v>
      </c>
      <c r="F25" s="189">
        <v>-5.74517100832891</v>
      </c>
    </row>
    <row r="26" spans="1:7" ht="15.6" customHeight="1">
      <c r="A26" s="187" t="s">
        <v>157</v>
      </c>
      <c r="B26" s="188">
        <v>11710</v>
      </c>
      <c r="C26" s="188">
        <v>41537</v>
      </c>
      <c r="D26" s="188">
        <v>44833</v>
      </c>
      <c r="E26" s="188">
        <v>476419</v>
      </c>
      <c r="F26" s="189">
        <v>962.65251042758678</v>
      </c>
    </row>
    <row r="27" spans="1:7" ht="15.6" customHeight="1">
      <c r="A27" s="187" t="s">
        <v>173</v>
      </c>
      <c r="B27" s="188">
        <v>41116</v>
      </c>
      <c r="C27" s="188">
        <v>59239</v>
      </c>
      <c r="D27" s="188">
        <v>589109</v>
      </c>
      <c r="E27" s="188">
        <v>655093</v>
      </c>
      <c r="F27" s="189">
        <v>11.200643683936249</v>
      </c>
    </row>
    <row r="28" spans="1:7" ht="15.6" customHeight="1">
      <c r="A28" s="187" t="s">
        <v>177</v>
      </c>
      <c r="B28" s="188">
        <v>334399</v>
      </c>
      <c r="C28" s="188">
        <v>348779</v>
      </c>
      <c r="D28" s="188">
        <v>3982258</v>
      </c>
      <c r="E28" s="188">
        <v>4338477</v>
      </c>
      <c r="F28" s="189">
        <v>8.9451512182284461</v>
      </c>
    </row>
    <row r="29" spans="1:7" ht="15.6" customHeight="1">
      <c r="A29" s="187" t="s">
        <v>178</v>
      </c>
      <c r="B29" s="188">
        <v>193161</v>
      </c>
      <c r="C29" s="188">
        <v>201801</v>
      </c>
      <c r="D29" s="188">
        <v>2309857</v>
      </c>
      <c r="E29" s="188">
        <v>2364414</v>
      </c>
      <c r="F29" s="189">
        <v>2.3619211059385918</v>
      </c>
    </row>
    <row r="30" spans="1:7" ht="15.6" customHeight="1">
      <c r="A30" s="187" t="s">
        <v>179</v>
      </c>
      <c r="B30" s="188">
        <v>14138</v>
      </c>
      <c r="C30" s="188">
        <v>13582</v>
      </c>
      <c r="D30" s="188">
        <v>136426</v>
      </c>
      <c r="E30" s="188">
        <v>175137</v>
      </c>
      <c r="F30" s="189">
        <v>28.375089792268341</v>
      </c>
    </row>
    <row r="31" spans="1:7" ht="15.6" customHeight="1">
      <c r="A31" s="187" t="s">
        <v>180</v>
      </c>
      <c r="B31" s="188">
        <v>19018</v>
      </c>
      <c r="C31" s="188">
        <v>30227</v>
      </c>
      <c r="D31" s="188">
        <v>531776</v>
      </c>
      <c r="E31" s="188">
        <v>333995</v>
      </c>
      <c r="F31" s="189">
        <v>-37.192539715970632</v>
      </c>
    </row>
    <row r="32" spans="1:7" ht="15.6" customHeight="1">
      <c r="A32" s="187" t="s">
        <v>181</v>
      </c>
      <c r="B32" s="188">
        <v>912796</v>
      </c>
      <c r="C32" s="188">
        <v>951651</v>
      </c>
      <c r="D32" s="188">
        <v>12946088</v>
      </c>
      <c r="E32" s="188">
        <v>13289289</v>
      </c>
      <c r="F32" s="189">
        <v>2.6510015998655381</v>
      </c>
    </row>
    <row r="33" spans="1:6" ht="15.6" customHeight="1">
      <c r="A33" s="187" t="s">
        <v>182</v>
      </c>
      <c r="B33" s="188">
        <v>97691</v>
      </c>
      <c r="C33" s="188">
        <v>106600</v>
      </c>
      <c r="D33" s="188">
        <v>985039</v>
      </c>
      <c r="E33" s="188">
        <v>1297440</v>
      </c>
      <c r="F33" s="189">
        <v>31.71458185919542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7061</v>
      </c>
      <c r="E34" s="188">
        <v>0</v>
      </c>
      <c r="F34" s="189">
        <v>-100</v>
      </c>
    </row>
    <row r="35" spans="1:6" ht="15.6" customHeight="1">
      <c r="A35" s="155" t="s">
        <v>158</v>
      </c>
      <c r="B35" s="75">
        <f>SUM(B7:B34)</f>
        <v>5369834</v>
      </c>
      <c r="C35" s="76">
        <f>SUM(C7:C34)</f>
        <v>5310487</v>
      </c>
      <c r="D35" s="75">
        <f>SUM(D7:D34)</f>
        <v>70957341</v>
      </c>
      <c r="E35" s="77">
        <f>SUM(E7:E34)</f>
        <v>71862083</v>
      </c>
      <c r="F35" s="139">
        <f>E35*100/D35-100</f>
        <v>1.2750505969495123</v>
      </c>
    </row>
    <row r="36" spans="1:6" ht="15.6" customHeight="1">
      <c r="A36" s="72" t="s">
        <v>54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72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70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36"/>
    </row>
    <row r="8" spans="1:14" ht="15.6" customHeight="1">
      <c r="A8" s="187" t="s">
        <v>11</v>
      </c>
      <c r="B8" s="188">
        <v>200</v>
      </c>
      <c r="C8" s="188">
        <v>172</v>
      </c>
      <c r="D8" s="188">
        <v>2284</v>
      </c>
      <c r="E8" s="188">
        <v>817</v>
      </c>
      <c r="F8" s="189">
        <v>-64.229422066549915</v>
      </c>
      <c r="G8" s="6"/>
    </row>
    <row r="9" spans="1:14" ht="15.6" customHeight="1">
      <c r="A9" s="187" t="s">
        <v>8</v>
      </c>
      <c r="B9" s="188">
        <v>3467</v>
      </c>
      <c r="C9" s="188">
        <v>3903</v>
      </c>
      <c r="D9" s="188">
        <v>42332</v>
      </c>
      <c r="E9" s="188">
        <v>40228</v>
      </c>
      <c r="F9" s="189">
        <v>-4.9702352830010446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>
      <c r="A11" s="187" t="s">
        <v>9</v>
      </c>
      <c r="B11" s="188">
        <v>37289</v>
      </c>
      <c r="C11" s="188">
        <v>38841</v>
      </c>
      <c r="D11" s="188">
        <v>464581</v>
      </c>
      <c r="E11" s="188">
        <v>459629</v>
      </c>
      <c r="F11" s="189">
        <v>-1.0659066987242201</v>
      </c>
    </row>
    <row r="12" spans="1:14" ht="15.6" customHeight="1">
      <c r="A12" s="187" t="s">
        <v>6</v>
      </c>
      <c r="B12" s="188">
        <v>2108</v>
      </c>
      <c r="C12" s="188">
        <v>2234</v>
      </c>
      <c r="D12" s="188">
        <v>24796</v>
      </c>
      <c r="E12" s="188">
        <v>25775</v>
      </c>
      <c r="F12" s="189">
        <v>3.9482174544281321</v>
      </c>
    </row>
    <row r="13" spans="1:14" ht="15.6" customHeight="1">
      <c r="A13" s="187" t="s">
        <v>175</v>
      </c>
      <c r="B13" s="188">
        <v>43471</v>
      </c>
      <c r="C13" s="188">
        <v>42653</v>
      </c>
      <c r="D13" s="188">
        <v>638746</v>
      </c>
      <c r="E13" s="188">
        <v>659600</v>
      </c>
      <c r="F13" s="189">
        <v>3.264834535167338</v>
      </c>
    </row>
    <row r="14" spans="1:14" ht="15.6" customHeight="1">
      <c r="A14" s="187" t="s">
        <v>153</v>
      </c>
      <c r="B14" s="188">
        <v>28292</v>
      </c>
      <c r="C14" s="188">
        <v>26910</v>
      </c>
      <c r="D14" s="188">
        <v>417107</v>
      </c>
      <c r="E14" s="188">
        <v>413301</v>
      </c>
      <c r="F14" s="189">
        <v>-0.91247569568480458</v>
      </c>
    </row>
    <row r="15" spans="1:14" ht="15.6" customHeight="1">
      <c r="A15" s="187" t="s">
        <v>150</v>
      </c>
      <c r="B15" s="188">
        <v>3137</v>
      </c>
      <c r="C15" s="188">
        <v>1301</v>
      </c>
      <c r="D15" s="188">
        <v>39838</v>
      </c>
      <c r="E15" s="188">
        <v>37464</v>
      </c>
      <c r="F15" s="189">
        <v>-5.9591344947035481</v>
      </c>
    </row>
    <row r="16" spans="1:14" ht="15.6" customHeight="1">
      <c r="A16" s="187" t="s">
        <v>149</v>
      </c>
      <c r="B16" s="188">
        <v>0</v>
      </c>
      <c r="C16" s="188">
        <v>0</v>
      </c>
      <c r="D16" s="188">
        <v>0</v>
      </c>
      <c r="E16" s="188">
        <v>0</v>
      </c>
      <c r="F16" s="189" t="s">
        <v>156</v>
      </c>
      <c r="G16" s="1"/>
    </row>
    <row r="17" spans="1:7" ht="15.6" customHeight="1">
      <c r="A17" s="187" t="s">
        <v>155</v>
      </c>
      <c r="B17" s="188">
        <v>21</v>
      </c>
      <c r="C17" s="188">
        <v>0</v>
      </c>
      <c r="D17" s="188">
        <v>86</v>
      </c>
      <c r="E17" s="188">
        <v>43</v>
      </c>
      <c r="F17" s="189">
        <v>-50</v>
      </c>
      <c r="G17" s="2"/>
    </row>
    <row r="18" spans="1:7" ht="15.6" customHeight="1">
      <c r="A18" s="187" t="s">
        <v>152</v>
      </c>
      <c r="B18" s="188">
        <v>2367</v>
      </c>
      <c r="C18" s="188">
        <v>2593</v>
      </c>
      <c r="D18" s="188">
        <v>31066</v>
      </c>
      <c r="E18" s="188">
        <v>31801</v>
      </c>
      <c r="F18" s="189">
        <v>2.3659305993690789</v>
      </c>
    </row>
    <row r="19" spans="1:7" ht="15.6" customHeight="1">
      <c r="A19" s="187" t="s">
        <v>148</v>
      </c>
      <c r="B19" s="188">
        <v>3</v>
      </c>
      <c r="C19" s="188">
        <v>9</v>
      </c>
      <c r="D19" s="188">
        <v>125</v>
      </c>
      <c r="E19" s="188">
        <v>40</v>
      </c>
      <c r="F19" s="189">
        <v>-68</v>
      </c>
    </row>
    <row r="20" spans="1:7" ht="15.6" customHeight="1">
      <c r="A20" s="187" t="s">
        <v>147</v>
      </c>
      <c r="B20" s="188">
        <v>0</v>
      </c>
      <c r="C20" s="188">
        <v>0</v>
      </c>
      <c r="D20" s="188">
        <v>0</v>
      </c>
      <c r="E20" s="188">
        <v>0</v>
      </c>
      <c r="F20" s="189" t="s">
        <v>156</v>
      </c>
    </row>
    <row r="21" spans="1:7" ht="15.6" customHeight="1">
      <c r="A21" s="187" t="s">
        <v>154</v>
      </c>
      <c r="B21" s="188">
        <v>2904</v>
      </c>
      <c r="C21" s="188">
        <v>3345</v>
      </c>
      <c r="D21" s="188">
        <v>30120</v>
      </c>
      <c r="E21" s="188">
        <v>34078</v>
      </c>
      <c r="F21" s="189">
        <v>13.14077025232403</v>
      </c>
    </row>
    <row r="22" spans="1:7" ht="15.6" customHeight="1">
      <c r="A22" s="187" t="s">
        <v>151</v>
      </c>
      <c r="B22" s="188">
        <v>28897</v>
      </c>
      <c r="C22" s="188">
        <v>27321</v>
      </c>
      <c r="D22" s="188">
        <v>342924</v>
      </c>
      <c r="E22" s="188">
        <v>335913</v>
      </c>
      <c r="F22" s="189">
        <v>-2.044476327116215</v>
      </c>
    </row>
    <row r="23" spans="1:7" ht="15.6" customHeight="1">
      <c r="A23" s="187" t="s">
        <v>171</v>
      </c>
      <c r="B23" s="188">
        <v>2172</v>
      </c>
      <c r="C23" s="188">
        <v>2973</v>
      </c>
      <c r="D23" s="188">
        <v>26905</v>
      </c>
      <c r="E23" s="188">
        <v>37298</v>
      </c>
      <c r="F23" s="189">
        <v>38.628507712321117</v>
      </c>
    </row>
    <row r="24" spans="1:7" ht="15.6" customHeight="1">
      <c r="A24" s="187" t="s">
        <v>146</v>
      </c>
      <c r="B24" s="188">
        <v>0</v>
      </c>
      <c r="C24" s="188">
        <v>365</v>
      </c>
      <c r="D24" s="188">
        <v>0</v>
      </c>
      <c r="E24" s="188">
        <v>365</v>
      </c>
      <c r="F24" s="189" t="s">
        <v>156</v>
      </c>
    </row>
    <row r="25" spans="1:7" ht="15.6" customHeight="1">
      <c r="A25" s="187" t="s">
        <v>145</v>
      </c>
      <c r="B25" s="188">
        <v>2405</v>
      </c>
      <c r="C25" s="188">
        <v>2354</v>
      </c>
      <c r="D25" s="188">
        <v>31321</v>
      </c>
      <c r="E25" s="188">
        <v>29789</v>
      </c>
      <c r="F25" s="189">
        <v>-4.8912869959452081</v>
      </c>
    </row>
    <row r="26" spans="1:7" ht="15.6" customHeight="1">
      <c r="A26" s="187" t="s">
        <v>157</v>
      </c>
      <c r="B26" s="188">
        <v>410</v>
      </c>
      <c r="C26" s="188">
        <v>1679</v>
      </c>
      <c r="D26" s="188">
        <v>2075</v>
      </c>
      <c r="E26" s="188">
        <v>18678</v>
      </c>
      <c r="F26" s="189">
        <v>800.14457831325296</v>
      </c>
    </row>
    <row r="27" spans="1:7" ht="15.6" customHeight="1">
      <c r="A27" s="187" t="s">
        <v>173</v>
      </c>
      <c r="B27" s="188">
        <v>243</v>
      </c>
      <c r="C27" s="188">
        <v>326</v>
      </c>
      <c r="D27" s="188">
        <v>3502</v>
      </c>
      <c r="E27" s="188">
        <v>3222</v>
      </c>
      <c r="F27" s="189">
        <v>-7.9954311821816049</v>
      </c>
    </row>
    <row r="28" spans="1:7" ht="15.6" customHeight="1">
      <c r="A28" s="187" t="s">
        <v>177</v>
      </c>
      <c r="B28" s="188">
        <v>24317</v>
      </c>
      <c r="C28" s="188">
        <v>24193</v>
      </c>
      <c r="D28" s="188">
        <v>297817</v>
      </c>
      <c r="E28" s="188">
        <v>310267</v>
      </c>
      <c r="F28" s="189">
        <v>4.1804195193692806</v>
      </c>
    </row>
    <row r="29" spans="1:7" ht="15.6" customHeight="1">
      <c r="A29" s="187" t="s">
        <v>178</v>
      </c>
      <c r="B29" s="188">
        <v>3862</v>
      </c>
      <c r="C29" s="188">
        <v>4709</v>
      </c>
      <c r="D29" s="188">
        <v>58053</v>
      </c>
      <c r="E29" s="188">
        <v>57313</v>
      </c>
      <c r="F29" s="189">
        <v>-1.274697259400895</v>
      </c>
    </row>
    <row r="30" spans="1:7" ht="15.6" customHeight="1">
      <c r="A30" s="187" t="s">
        <v>179</v>
      </c>
      <c r="B30" s="188">
        <v>729</v>
      </c>
      <c r="C30" s="188">
        <v>681</v>
      </c>
      <c r="D30" s="188">
        <v>7238</v>
      </c>
      <c r="E30" s="188">
        <v>8837</v>
      </c>
      <c r="F30" s="189">
        <v>22.091738049184851</v>
      </c>
    </row>
    <row r="31" spans="1:7" ht="15.6" customHeight="1">
      <c r="A31" s="187" t="s">
        <v>180</v>
      </c>
      <c r="B31" s="188">
        <v>0</v>
      </c>
      <c r="C31" s="188">
        <v>0</v>
      </c>
      <c r="D31" s="188">
        <v>12483</v>
      </c>
      <c r="E31" s="188">
        <v>152</v>
      </c>
      <c r="F31" s="189">
        <v>-98.782343987823438</v>
      </c>
    </row>
    <row r="32" spans="1:7" ht="15.6" customHeight="1">
      <c r="A32" s="187" t="s">
        <v>181</v>
      </c>
      <c r="B32" s="188">
        <v>31764</v>
      </c>
      <c r="C32" s="188">
        <v>33302</v>
      </c>
      <c r="D32" s="188">
        <v>473965</v>
      </c>
      <c r="E32" s="188">
        <v>479963</v>
      </c>
      <c r="F32" s="189">
        <v>1.265494287552883</v>
      </c>
    </row>
    <row r="33" spans="1:6" ht="15.6" customHeight="1">
      <c r="A33" s="187" t="s">
        <v>182</v>
      </c>
      <c r="B33" s="188">
        <v>886</v>
      </c>
      <c r="C33" s="188">
        <v>865</v>
      </c>
      <c r="D33" s="188">
        <v>9826</v>
      </c>
      <c r="E33" s="188">
        <v>11496</v>
      </c>
      <c r="F33" s="189">
        <v>16.995725625890501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0</v>
      </c>
      <c r="E34" s="188">
        <v>0</v>
      </c>
      <c r="F34" s="189" t="s">
        <v>156</v>
      </c>
    </row>
    <row r="35" spans="1:6" ht="15.6" customHeight="1">
      <c r="A35" s="155" t="s">
        <v>158</v>
      </c>
      <c r="B35" s="75">
        <f>SUM(B7:B34)</f>
        <v>218944</v>
      </c>
      <c r="C35" s="76">
        <f>SUM(C7:C34)</f>
        <v>220729</v>
      </c>
      <c r="D35" s="177">
        <f>SUM(D7:D34)</f>
        <v>2957190</v>
      </c>
      <c r="E35" s="177">
        <f>SUM(E7:E34)</f>
        <v>2996069</v>
      </c>
      <c r="F35" s="139">
        <f>E35*100/D35-100</f>
        <v>1.3147278328413137</v>
      </c>
    </row>
    <row r="36" spans="1:6" ht="15.6" customHeight="1">
      <c r="A36" s="72" t="s">
        <v>71</v>
      </c>
      <c r="B36" s="71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73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74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10</v>
      </c>
      <c r="E7" s="188">
        <v>14</v>
      </c>
      <c r="F7" s="189">
        <v>40</v>
      </c>
      <c r="G7" s="36"/>
    </row>
    <row r="8" spans="1:14" ht="15.6" customHeight="1">
      <c r="A8" s="187" t="s">
        <v>11</v>
      </c>
      <c r="B8" s="188">
        <v>15214</v>
      </c>
      <c r="C8" s="188">
        <v>13333.5</v>
      </c>
      <c r="D8" s="188">
        <v>210344</v>
      </c>
      <c r="E8" s="188">
        <v>171615</v>
      </c>
      <c r="F8" s="189">
        <v>-18.412219982504851</v>
      </c>
      <c r="G8" s="6"/>
    </row>
    <row r="9" spans="1:14" ht="15.6" customHeight="1">
      <c r="A9" s="187" t="s">
        <v>8</v>
      </c>
      <c r="B9" s="188">
        <v>1075</v>
      </c>
      <c r="C9" s="188">
        <v>1393.75</v>
      </c>
      <c r="D9" s="188">
        <v>22068</v>
      </c>
      <c r="E9" s="188">
        <v>16773.75</v>
      </c>
      <c r="F9" s="189">
        <v>-23.990619902120709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>
      <c r="A11" s="187" t="s">
        <v>9</v>
      </c>
      <c r="B11" s="188">
        <v>372741</v>
      </c>
      <c r="C11" s="188">
        <v>350541</v>
      </c>
      <c r="D11" s="188">
        <v>4767282</v>
      </c>
      <c r="E11" s="188">
        <v>4733385</v>
      </c>
      <c r="F11" s="189">
        <v>-0.71103408608931318</v>
      </c>
    </row>
    <row r="12" spans="1:14" ht="15.6" customHeight="1">
      <c r="A12" s="187" t="s">
        <v>6</v>
      </c>
      <c r="B12" s="188">
        <v>16659.5</v>
      </c>
      <c r="C12" s="188">
        <v>18931.75</v>
      </c>
      <c r="D12" s="188">
        <v>217497.25</v>
      </c>
      <c r="E12" s="188">
        <v>199868</v>
      </c>
      <c r="F12" s="189">
        <v>-8.1055047822443669</v>
      </c>
    </row>
    <row r="13" spans="1:14" ht="15.6" customHeight="1">
      <c r="A13" s="187" t="s">
        <v>175</v>
      </c>
      <c r="B13" s="188">
        <v>6321</v>
      </c>
      <c r="C13" s="188">
        <v>5679</v>
      </c>
      <c r="D13" s="188">
        <v>97232</v>
      </c>
      <c r="E13" s="188">
        <v>91310</v>
      </c>
      <c r="F13" s="189">
        <v>-6.090587460918214</v>
      </c>
    </row>
    <row r="14" spans="1:14" ht="15.6" customHeight="1">
      <c r="A14" s="187" t="s">
        <v>153</v>
      </c>
      <c r="B14" s="188">
        <v>280190.25</v>
      </c>
      <c r="C14" s="188">
        <v>279753.5</v>
      </c>
      <c r="D14" s="188">
        <v>3525010</v>
      </c>
      <c r="E14" s="188">
        <v>3280048.25</v>
      </c>
      <c r="F14" s="189">
        <v>-6.9492497893622973</v>
      </c>
    </row>
    <row r="15" spans="1:14" ht="15.6" customHeight="1">
      <c r="A15" s="187" t="s">
        <v>150</v>
      </c>
      <c r="B15" s="188">
        <v>38083.25</v>
      </c>
      <c r="C15" s="188">
        <v>38954</v>
      </c>
      <c r="D15" s="188">
        <v>496623.75</v>
      </c>
      <c r="E15" s="188">
        <v>492335.5</v>
      </c>
      <c r="F15" s="189">
        <v>-0.86348065311013045</v>
      </c>
    </row>
    <row r="16" spans="1:14" ht="15.6" customHeight="1">
      <c r="A16" s="187" t="s">
        <v>149</v>
      </c>
      <c r="B16" s="188">
        <v>3362.75</v>
      </c>
      <c r="C16" s="188">
        <v>4942</v>
      </c>
      <c r="D16" s="188">
        <v>52523.25</v>
      </c>
      <c r="E16" s="188">
        <v>50146.5</v>
      </c>
      <c r="F16" s="189">
        <v>-4.5251388670731529</v>
      </c>
      <c r="G16" s="1"/>
    </row>
    <row r="17" spans="1:7" ht="15.6" customHeight="1">
      <c r="A17" s="187" t="s">
        <v>155</v>
      </c>
      <c r="B17" s="188">
        <v>7474</v>
      </c>
      <c r="C17" s="188">
        <v>3513</v>
      </c>
      <c r="D17" s="188">
        <v>103253.75</v>
      </c>
      <c r="E17" s="188">
        <v>71782.25</v>
      </c>
      <c r="F17" s="189">
        <v>-30.479764657457959</v>
      </c>
      <c r="G17" s="2"/>
    </row>
    <row r="18" spans="1:7" ht="15.6" customHeight="1">
      <c r="A18" s="187" t="s">
        <v>152</v>
      </c>
      <c r="B18" s="188">
        <v>410</v>
      </c>
      <c r="C18" s="188">
        <v>448</v>
      </c>
      <c r="D18" s="188">
        <v>5365</v>
      </c>
      <c r="E18" s="188">
        <v>5356.25</v>
      </c>
      <c r="F18" s="189">
        <v>-0.1630941286113767</v>
      </c>
    </row>
    <row r="19" spans="1:7" ht="15.6" customHeight="1">
      <c r="A19" s="187" t="s">
        <v>148</v>
      </c>
      <c r="B19" s="188">
        <v>2890.5</v>
      </c>
      <c r="C19" s="188">
        <v>707.25</v>
      </c>
      <c r="D19" s="188">
        <v>37100.5</v>
      </c>
      <c r="E19" s="188">
        <v>25395</v>
      </c>
      <c r="F19" s="189">
        <v>-31.550787725232809</v>
      </c>
    </row>
    <row r="20" spans="1:7" ht="15.6" customHeight="1">
      <c r="A20" s="187" t="s">
        <v>147</v>
      </c>
      <c r="B20" s="188">
        <v>3868</v>
      </c>
      <c r="C20" s="188">
        <v>5844</v>
      </c>
      <c r="D20" s="188">
        <v>46672</v>
      </c>
      <c r="E20" s="188">
        <v>64483</v>
      </c>
      <c r="F20" s="189">
        <v>38.162067192320883</v>
      </c>
    </row>
    <row r="21" spans="1:7" ht="15.6" customHeight="1">
      <c r="A21" s="187" t="s">
        <v>154</v>
      </c>
      <c r="B21" s="188">
        <v>6798.75</v>
      </c>
      <c r="C21" s="188">
        <v>9327.25</v>
      </c>
      <c r="D21" s="188">
        <v>81343.75</v>
      </c>
      <c r="E21" s="188">
        <v>87883.25</v>
      </c>
      <c r="F21" s="189">
        <v>8.039339223972334</v>
      </c>
    </row>
    <row r="22" spans="1:7" ht="15.6" customHeight="1">
      <c r="A22" s="187" t="s">
        <v>151</v>
      </c>
      <c r="B22" s="188">
        <v>102015</v>
      </c>
      <c r="C22" s="188">
        <v>103824</v>
      </c>
      <c r="D22" s="188">
        <v>1164111</v>
      </c>
      <c r="E22" s="188">
        <v>1205296</v>
      </c>
      <c r="F22" s="189">
        <v>3.5378928641684548</v>
      </c>
    </row>
    <row r="23" spans="1:7" ht="15.6" customHeight="1">
      <c r="A23" s="187" t="s">
        <v>171</v>
      </c>
      <c r="B23" s="188">
        <v>1839</v>
      </c>
      <c r="C23" s="188">
        <v>3838</v>
      </c>
      <c r="D23" s="188">
        <v>227872.5</v>
      </c>
      <c r="E23" s="188">
        <v>40592</v>
      </c>
      <c r="F23" s="189">
        <v>-82.186529747995039</v>
      </c>
    </row>
    <row r="24" spans="1:7" ht="15.6" customHeight="1">
      <c r="A24" s="187" t="s">
        <v>146</v>
      </c>
      <c r="B24" s="188">
        <v>3399</v>
      </c>
      <c r="C24" s="188">
        <v>2939</v>
      </c>
      <c r="D24" s="188">
        <v>45988</v>
      </c>
      <c r="E24" s="188">
        <v>44732.5</v>
      </c>
      <c r="F24" s="189">
        <v>-2.7300600156562642</v>
      </c>
    </row>
    <row r="25" spans="1:7" ht="15.6" customHeight="1">
      <c r="A25" s="187" t="s">
        <v>145</v>
      </c>
      <c r="B25" s="188">
        <v>491</v>
      </c>
      <c r="C25" s="188">
        <v>513.5</v>
      </c>
      <c r="D25" s="188">
        <v>5812.25</v>
      </c>
      <c r="E25" s="188">
        <v>6425</v>
      </c>
      <c r="F25" s="189">
        <v>10.542388919953551</v>
      </c>
    </row>
    <row r="26" spans="1:7" ht="15.6" customHeight="1">
      <c r="A26" s="187" t="s">
        <v>157</v>
      </c>
      <c r="B26" s="188">
        <v>12</v>
      </c>
      <c r="C26" s="188">
        <v>24</v>
      </c>
      <c r="D26" s="188">
        <v>12</v>
      </c>
      <c r="E26" s="188">
        <v>737.5</v>
      </c>
      <c r="F26" s="189">
        <v>6045.8333333333321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>
      <c r="A28" s="187" t="s">
        <v>177</v>
      </c>
      <c r="B28" s="188">
        <v>43867</v>
      </c>
      <c r="C28" s="188">
        <v>39332</v>
      </c>
      <c r="D28" s="188">
        <v>479698</v>
      </c>
      <c r="E28" s="188">
        <v>496666</v>
      </c>
      <c r="F28" s="189">
        <v>3.5372255043798342</v>
      </c>
    </row>
    <row r="29" spans="1:7" ht="15.6" customHeight="1">
      <c r="A29" s="187" t="s">
        <v>178</v>
      </c>
      <c r="B29" s="188">
        <v>2137</v>
      </c>
      <c r="C29" s="188">
        <v>8713.75</v>
      </c>
      <c r="D29" s="188">
        <v>29557.25</v>
      </c>
      <c r="E29" s="188">
        <v>57370.75</v>
      </c>
      <c r="F29" s="189">
        <v>94.100432212063026</v>
      </c>
    </row>
    <row r="30" spans="1:7" ht="15.6" customHeight="1">
      <c r="A30" s="187" t="s">
        <v>179</v>
      </c>
      <c r="B30" s="188">
        <v>12514.5</v>
      </c>
      <c r="C30" s="188">
        <v>12485.75</v>
      </c>
      <c r="D30" s="188">
        <v>141230.75</v>
      </c>
      <c r="E30" s="188">
        <v>143358</v>
      </c>
      <c r="F30" s="189">
        <v>1.50622297198025</v>
      </c>
    </row>
    <row r="31" spans="1:7" ht="15.6" customHeight="1">
      <c r="A31" s="187" t="s">
        <v>180</v>
      </c>
      <c r="B31" s="188">
        <v>4666</v>
      </c>
      <c r="C31" s="188">
        <v>2049</v>
      </c>
      <c r="D31" s="188">
        <v>83332.75</v>
      </c>
      <c r="E31" s="188">
        <v>34131.75</v>
      </c>
      <c r="F31" s="189">
        <v>-59.041613291293046</v>
      </c>
    </row>
    <row r="32" spans="1:7" ht="15.6" customHeight="1">
      <c r="A32" s="187" t="s">
        <v>181</v>
      </c>
      <c r="B32" s="188">
        <v>351427</v>
      </c>
      <c r="C32" s="188">
        <v>413002</v>
      </c>
      <c r="D32" s="188">
        <v>5052272</v>
      </c>
      <c r="E32" s="188">
        <v>4803995</v>
      </c>
      <c r="F32" s="189">
        <v>-4.9141653497673872</v>
      </c>
    </row>
    <row r="33" spans="1:6" ht="15.6" customHeight="1">
      <c r="A33" s="187" t="s">
        <v>182</v>
      </c>
      <c r="B33" s="188">
        <v>18914</v>
      </c>
      <c r="C33" s="188">
        <v>23126</v>
      </c>
      <c r="D33" s="188">
        <v>226121</v>
      </c>
      <c r="E33" s="188">
        <v>226486</v>
      </c>
      <c r="F33" s="189">
        <v>0.1614180018662523</v>
      </c>
    </row>
    <row r="34" spans="1:6" ht="15.6" customHeight="1">
      <c r="A34" s="187" t="s">
        <v>183</v>
      </c>
      <c r="B34" s="188">
        <v>2239.75</v>
      </c>
      <c r="C34" s="188">
        <v>2580</v>
      </c>
      <c r="D34" s="188">
        <v>33135</v>
      </c>
      <c r="E34" s="188">
        <v>29094</v>
      </c>
      <c r="F34" s="189">
        <v>-12.19556360344048</v>
      </c>
    </row>
    <row r="35" spans="1:6" ht="15.6" customHeight="1">
      <c r="A35" s="155" t="s">
        <v>158</v>
      </c>
      <c r="B35" s="75">
        <f>SUM(B7:B34)</f>
        <v>1298609.25</v>
      </c>
      <c r="C35" s="76">
        <f>SUM(C7:C34)</f>
        <v>1345795</v>
      </c>
      <c r="D35" s="75">
        <f>SUM(D7:D34)</f>
        <v>17151467.75</v>
      </c>
      <c r="E35" s="177">
        <f>SUM(E7:E34)</f>
        <v>16379280.25</v>
      </c>
      <c r="F35" s="139">
        <f>E35*100/D35-100</f>
        <v>-4.5021657111532107</v>
      </c>
    </row>
    <row r="36" spans="1:6" ht="15.6" customHeight="1">
      <c r="A36" s="72" t="s">
        <v>58</v>
      </c>
      <c r="B36" s="71"/>
      <c r="D36" s="71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75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74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36"/>
    </row>
    <row r="8" spans="1:14" ht="15.6" customHeight="1">
      <c r="A8" s="187" t="s">
        <v>11</v>
      </c>
      <c r="B8" s="188">
        <v>111.5</v>
      </c>
      <c r="C8" s="188">
        <v>63.5</v>
      </c>
      <c r="D8" s="188">
        <v>1530.5</v>
      </c>
      <c r="E8" s="188">
        <v>1678</v>
      </c>
      <c r="F8" s="189">
        <v>9.6373734073832082</v>
      </c>
      <c r="G8" s="6"/>
    </row>
    <row r="9" spans="1:14" ht="15.6" customHeight="1">
      <c r="A9" s="187" t="s">
        <v>8</v>
      </c>
      <c r="B9" s="188">
        <v>0</v>
      </c>
      <c r="C9" s="188">
        <v>0</v>
      </c>
      <c r="D9" s="188">
        <v>333</v>
      </c>
      <c r="E9" s="188">
        <v>17</v>
      </c>
      <c r="F9" s="189">
        <v>-94.89489489489489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>
      <c r="A11" s="187" t="s">
        <v>9</v>
      </c>
      <c r="B11" s="188">
        <v>308731</v>
      </c>
      <c r="C11" s="188">
        <v>297156</v>
      </c>
      <c r="D11" s="188">
        <v>3950284</v>
      </c>
      <c r="E11" s="188">
        <v>3956449</v>
      </c>
      <c r="F11" s="189">
        <v>0.15606472851065689</v>
      </c>
    </row>
    <row r="12" spans="1:14" ht="15.6" customHeight="1">
      <c r="A12" s="187" t="s">
        <v>6</v>
      </c>
      <c r="B12" s="188">
        <v>1687.75</v>
      </c>
      <c r="C12" s="188">
        <v>1577.25</v>
      </c>
      <c r="D12" s="188">
        <v>31800.25</v>
      </c>
      <c r="E12" s="188">
        <v>17930.5</v>
      </c>
      <c r="F12" s="189">
        <v>-43.615223150761388</v>
      </c>
    </row>
    <row r="13" spans="1:14" ht="15.6" customHeight="1">
      <c r="A13" s="187" t="s">
        <v>175</v>
      </c>
      <c r="B13" s="188">
        <v>0</v>
      </c>
      <c r="C13" s="188">
        <v>2</v>
      </c>
      <c r="D13" s="188">
        <v>8</v>
      </c>
      <c r="E13" s="188">
        <v>6</v>
      </c>
      <c r="F13" s="189">
        <v>-25</v>
      </c>
    </row>
    <row r="14" spans="1:14" ht="15.6" customHeight="1">
      <c r="A14" s="187" t="s">
        <v>153</v>
      </c>
      <c r="B14" s="188">
        <v>111983</v>
      </c>
      <c r="C14" s="188">
        <v>119132</v>
      </c>
      <c r="D14" s="188">
        <v>1552277.92</v>
      </c>
      <c r="E14" s="188">
        <v>1318370</v>
      </c>
      <c r="F14" s="189">
        <v>-15.068688215316479</v>
      </c>
    </row>
    <row r="15" spans="1:14" ht="15.6" customHeight="1">
      <c r="A15" s="187" t="s">
        <v>150</v>
      </c>
      <c r="B15" s="188">
        <v>386.5</v>
      </c>
      <c r="C15" s="188">
        <v>1919.75</v>
      </c>
      <c r="D15" s="188">
        <v>3834.75</v>
      </c>
      <c r="E15" s="188">
        <v>4959.75</v>
      </c>
      <c r="F15" s="189">
        <v>29.336984158028539</v>
      </c>
    </row>
    <row r="16" spans="1:14" ht="15.6" customHeight="1">
      <c r="A16" s="187" t="s">
        <v>149</v>
      </c>
      <c r="B16" s="188">
        <v>10</v>
      </c>
      <c r="C16" s="188">
        <v>438</v>
      </c>
      <c r="D16" s="188">
        <v>390</v>
      </c>
      <c r="E16" s="188">
        <v>1133</v>
      </c>
      <c r="F16" s="189">
        <v>190.5128205128205</v>
      </c>
      <c r="G16" s="1"/>
    </row>
    <row r="17" spans="1:7" ht="15.6" customHeight="1">
      <c r="A17" s="187" t="s">
        <v>155</v>
      </c>
      <c r="B17" s="188">
        <v>762</v>
      </c>
      <c r="C17" s="188">
        <v>121</v>
      </c>
      <c r="D17" s="188">
        <v>3019</v>
      </c>
      <c r="E17" s="188">
        <v>1692</v>
      </c>
      <c r="F17" s="189">
        <v>-43.954951970851283</v>
      </c>
      <c r="G17" s="2"/>
    </row>
    <row r="18" spans="1:7" ht="15.6" customHeight="1">
      <c r="A18" s="187" t="s">
        <v>152</v>
      </c>
      <c r="B18" s="188">
        <v>0</v>
      </c>
      <c r="C18" s="188">
        <v>0</v>
      </c>
      <c r="D18" s="188">
        <v>0</v>
      </c>
      <c r="E18" s="188">
        <v>0</v>
      </c>
      <c r="F18" s="189" t="s">
        <v>156</v>
      </c>
    </row>
    <row r="19" spans="1:7" ht="15.6" customHeight="1">
      <c r="A19" s="187" t="s">
        <v>148</v>
      </c>
      <c r="B19" s="188">
        <v>0</v>
      </c>
      <c r="C19" s="188">
        <v>19.75</v>
      </c>
      <c r="D19" s="188">
        <v>3996</v>
      </c>
      <c r="E19" s="188">
        <v>128.75</v>
      </c>
      <c r="F19" s="189">
        <v>-96.778028028028032</v>
      </c>
    </row>
    <row r="20" spans="1:7" ht="15.6" customHeight="1">
      <c r="A20" s="187" t="s">
        <v>147</v>
      </c>
      <c r="B20" s="188">
        <v>19</v>
      </c>
      <c r="C20" s="188">
        <v>0</v>
      </c>
      <c r="D20" s="188">
        <v>1799</v>
      </c>
      <c r="E20" s="188">
        <v>566</v>
      </c>
      <c r="F20" s="189">
        <v>-68.538076709282933</v>
      </c>
    </row>
    <row r="21" spans="1:7" ht="15.6" customHeight="1">
      <c r="A21" s="187" t="s">
        <v>154</v>
      </c>
      <c r="B21" s="188">
        <v>0</v>
      </c>
      <c r="C21" s="188">
        <v>1064.25</v>
      </c>
      <c r="D21" s="188">
        <v>64.5</v>
      </c>
      <c r="E21" s="188">
        <v>4760.25</v>
      </c>
      <c r="F21" s="189">
        <v>7280.2325581395353</v>
      </c>
    </row>
    <row r="22" spans="1:7" ht="15.6" customHeight="1">
      <c r="A22" s="187" t="s">
        <v>151</v>
      </c>
      <c r="B22" s="188">
        <v>52136</v>
      </c>
      <c r="C22" s="188">
        <v>54565</v>
      </c>
      <c r="D22" s="188">
        <v>576912</v>
      </c>
      <c r="E22" s="188">
        <v>631041</v>
      </c>
      <c r="F22" s="189">
        <v>9.3825401447707861</v>
      </c>
    </row>
    <row r="23" spans="1:7" ht="15.6" customHeight="1">
      <c r="A23" s="187" t="s">
        <v>171</v>
      </c>
      <c r="B23" s="188">
        <v>62</v>
      </c>
      <c r="C23" s="188">
        <v>1945</v>
      </c>
      <c r="D23" s="188">
        <v>201769.25</v>
      </c>
      <c r="E23" s="188">
        <v>11744</v>
      </c>
      <c r="F23" s="189">
        <v>-94.179489689335711</v>
      </c>
    </row>
    <row r="24" spans="1:7" ht="15.6" customHeight="1">
      <c r="A24" s="187" t="s">
        <v>146</v>
      </c>
      <c r="B24" s="188">
        <v>2</v>
      </c>
      <c r="C24" s="188">
        <v>350</v>
      </c>
      <c r="D24" s="188">
        <v>339</v>
      </c>
      <c r="E24" s="188">
        <v>1022</v>
      </c>
      <c r="F24" s="189">
        <v>201.4749262536873</v>
      </c>
    </row>
    <row r="25" spans="1:7" ht="15.6" customHeight="1">
      <c r="A25" s="187" t="s">
        <v>145</v>
      </c>
      <c r="B25" s="188">
        <v>0</v>
      </c>
      <c r="C25" s="188">
        <v>0</v>
      </c>
      <c r="D25" s="188">
        <v>0</v>
      </c>
      <c r="E25" s="188">
        <v>0</v>
      </c>
      <c r="F25" s="189" t="s">
        <v>156</v>
      </c>
    </row>
    <row r="26" spans="1:7" ht="15.6" customHeight="1">
      <c r="A26" s="187" t="s">
        <v>157</v>
      </c>
      <c r="B26" s="188">
        <v>0</v>
      </c>
      <c r="C26" s="188">
        <v>0</v>
      </c>
      <c r="D26" s="188">
        <v>0</v>
      </c>
      <c r="E26" s="188">
        <v>0</v>
      </c>
      <c r="F26" s="189" t="s">
        <v>156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>
      <c r="A28" s="187" t="s">
        <v>177</v>
      </c>
      <c r="B28" s="188">
        <v>8558</v>
      </c>
      <c r="C28" s="188">
        <v>3153</v>
      </c>
      <c r="D28" s="188">
        <v>66019</v>
      </c>
      <c r="E28" s="188">
        <v>73525</v>
      </c>
      <c r="F28" s="189">
        <v>11.36945424801951</v>
      </c>
    </row>
    <row r="29" spans="1:7" ht="15.6" customHeight="1">
      <c r="A29" s="187" t="s">
        <v>178</v>
      </c>
      <c r="B29" s="188">
        <v>0</v>
      </c>
      <c r="C29" s="188">
        <v>1165.5</v>
      </c>
      <c r="D29" s="188">
        <v>4.5</v>
      </c>
      <c r="E29" s="188">
        <v>2897.5</v>
      </c>
      <c r="F29" s="189">
        <v>64288.888888888898</v>
      </c>
    </row>
    <row r="30" spans="1:7" ht="15.6" customHeight="1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>
      <c r="A31" s="187" t="s">
        <v>180</v>
      </c>
      <c r="B31" s="188">
        <v>1412.5</v>
      </c>
      <c r="C31" s="188">
        <v>284</v>
      </c>
      <c r="D31" s="188">
        <v>27260</v>
      </c>
      <c r="E31" s="188">
        <v>2443.5</v>
      </c>
      <c r="F31" s="189">
        <v>-91.036316947909029</v>
      </c>
    </row>
    <row r="32" spans="1:7" ht="15.6" customHeight="1">
      <c r="A32" s="187" t="s">
        <v>181</v>
      </c>
      <c r="B32" s="188">
        <v>170932</v>
      </c>
      <c r="C32" s="188">
        <v>208955</v>
      </c>
      <c r="D32" s="188">
        <v>2391978</v>
      </c>
      <c r="E32" s="188">
        <v>2351232</v>
      </c>
      <c r="F32" s="189">
        <v>-1.703443760770369</v>
      </c>
    </row>
    <row r="33" spans="1:6" ht="15.6" customHeight="1">
      <c r="A33" s="187" t="s">
        <v>182</v>
      </c>
      <c r="B33" s="188">
        <v>802</v>
      </c>
      <c r="C33" s="188">
        <v>1018</v>
      </c>
      <c r="D33" s="188">
        <v>13463</v>
      </c>
      <c r="E33" s="188">
        <v>15215</v>
      </c>
      <c r="F33" s="189">
        <v>13.01344425462378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235.75</v>
      </c>
      <c r="E34" s="188">
        <v>130</v>
      </c>
      <c r="F34" s="189">
        <v>-44.856839872746548</v>
      </c>
    </row>
    <row r="35" spans="1:6" ht="15.6" customHeight="1">
      <c r="A35" s="155" t="s">
        <v>158</v>
      </c>
      <c r="B35" s="75">
        <f>SUM(B7:B34)</f>
        <v>657595.25</v>
      </c>
      <c r="C35" s="76">
        <f>SUM(C7:C34)</f>
        <v>692929</v>
      </c>
      <c r="D35" s="177">
        <f>SUM(D7:D34)</f>
        <v>8827317.4199999999</v>
      </c>
      <c r="E35" s="77">
        <f>SUM(E7:E34)</f>
        <v>8396940.25</v>
      </c>
      <c r="F35" s="139">
        <f>E35*100/D35-100</f>
        <v>-4.8755148310957708</v>
      </c>
    </row>
    <row r="36" spans="1:6" ht="15.6" customHeight="1">
      <c r="A36" s="72" t="s">
        <v>67</v>
      </c>
      <c r="B36" s="71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91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74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13"/>
    </row>
    <row r="8" spans="1:14" ht="15.6" customHeight="1">
      <c r="A8" s="187" t="s">
        <v>11</v>
      </c>
      <c r="B8" s="188">
        <v>13212.5</v>
      </c>
      <c r="C8" s="188">
        <v>11699.75</v>
      </c>
      <c r="D8" s="188">
        <v>181132.5</v>
      </c>
      <c r="E8" s="188">
        <v>147021</v>
      </c>
      <c r="F8" s="189">
        <v>-18.832346486687921</v>
      </c>
      <c r="G8" s="6"/>
    </row>
    <row r="9" spans="1:14" ht="15.6" customHeight="1">
      <c r="A9" s="187" t="s">
        <v>8</v>
      </c>
      <c r="B9" s="188">
        <v>217</v>
      </c>
      <c r="C9" s="188">
        <v>554.5</v>
      </c>
      <c r="D9" s="188">
        <v>3068.5</v>
      </c>
      <c r="E9" s="188">
        <v>7450</v>
      </c>
      <c r="F9" s="189">
        <v>142.7896366302754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>
      <c r="A11" s="187" t="s">
        <v>9</v>
      </c>
      <c r="B11" s="188">
        <v>1</v>
      </c>
      <c r="C11" s="188">
        <v>0</v>
      </c>
      <c r="D11" s="188">
        <v>225</v>
      </c>
      <c r="E11" s="188">
        <v>130</v>
      </c>
      <c r="F11" s="189">
        <v>-42.222222222222221</v>
      </c>
    </row>
    <row r="12" spans="1:14" ht="15.6" customHeight="1">
      <c r="A12" s="187" t="s">
        <v>6</v>
      </c>
      <c r="B12" s="188">
        <v>13316</v>
      </c>
      <c r="C12" s="188">
        <v>14730.5</v>
      </c>
      <c r="D12" s="188">
        <v>156032.25</v>
      </c>
      <c r="E12" s="188">
        <v>152145</v>
      </c>
      <c r="F12" s="189">
        <v>-2.4913118922530368</v>
      </c>
    </row>
    <row r="13" spans="1:14" ht="15.6" customHeight="1">
      <c r="A13" s="187" t="s">
        <v>175</v>
      </c>
      <c r="B13" s="188">
        <v>6317</v>
      </c>
      <c r="C13" s="188">
        <v>5677</v>
      </c>
      <c r="D13" s="188">
        <v>97200</v>
      </c>
      <c r="E13" s="188">
        <v>91294</v>
      </c>
      <c r="F13" s="189">
        <v>-6.0761316872427926</v>
      </c>
    </row>
    <row r="14" spans="1:14" ht="15.6" customHeight="1">
      <c r="A14" s="187" t="s">
        <v>153</v>
      </c>
      <c r="B14" s="188">
        <v>17037.75</v>
      </c>
      <c r="C14" s="188">
        <v>18311.5</v>
      </c>
      <c r="D14" s="188">
        <v>198961.25</v>
      </c>
      <c r="E14" s="188">
        <v>231168.75</v>
      </c>
      <c r="F14" s="189">
        <v>16.187825518788198</v>
      </c>
    </row>
    <row r="15" spans="1:14" ht="15.6" customHeight="1">
      <c r="A15" s="187" t="s">
        <v>150</v>
      </c>
      <c r="B15" s="188">
        <v>3782.25</v>
      </c>
      <c r="C15" s="188">
        <v>1862.5</v>
      </c>
      <c r="D15" s="188">
        <v>45423.75</v>
      </c>
      <c r="E15" s="188">
        <v>33564.75</v>
      </c>
      <c r="F15" s="189">
        <v>-26.107487823000081</v>
      </c>
    </row>
    <row r="16" spans="1:14" ht="15.6" customHeight="1">
      <c r="A16" s="187" t="s">
        <v>149</v>
      </c>
      <c r="B16" s="188">
        <v>1159</v>
      </c>
      <c r="C16" s="188">
        <v>1692</v>
      </c>
      <c r="D16" s="188">
        <v>14151</v>
      </c>
      <c r="E16" s="188">
        <v>12193.5</v>
      </c>
      <c r="F16" s="189">
        <v>-13.83294466822133</v>
      </c>
      <c r="G16" s="1"/>
    </row>
    <row r="17" spans="1:7" ht="15.6" customHeight="1">
      <c r="A17" s="187" t="s">
        <v>155</v>
      </c>
      <c r="B17" s="188">
        <v>470</v>
      </c>
      <c r="C17" s="188">
        <v>329</v>
      </c>
      <c r="D17" s="188">
        <v>3876</v>
      </c>
      <c r="E17" s="188">
        <v>5806.25</v>
      </c>
      <c r="F17" s="189">
        <v>49.800051599587192</v>
      </c>
      <c r="G17" s="2"/>
    </row>
    <row r="18" spans="1:7" ht="15.6" customHeight="1">
      <c r="A18" s="187" t="s">
        <v>152</v>
      </c>
      <c r="B18" s="188">
        <v>403</v>
      </c>
      <c r="C18" s="188">
        <v>428</v>
      </c>
      <c r="D18" s="188">
        <v>5260</v>
      </c>
      <c r="E18" s="188">
        <v>5169</v>
      </c>
      <c r="F18" s="189">
        <v>-1.7300380228136869</v>
      </c>
    </row>
    <row r="19" spans="1:7" ht="15.6" customHeight="1">
      <c r="A19" s="187" t="s">
        <v>148</v>
      </c>
      <c r="B19" s="188">
        <v>1019.25</v>
      </c>
      <c r="C19" s="188">
        <v>94.25</v>
      </c>
      <c r="D19" s="188">
        <v>10973.5</v>
      </c>
      <c r="E19" s="188">
        <v>6057.25</v>
      </c>
      <c r="F19" s="189">
        <v>-44.801111769262313</v>
      </c>
    </row>
    <row r="20" spans="1:7" ht="15.6" customHeight="1">
      <c r="A20" s="187" t="s">
        <v>147</v>
      </c>
      <c r="B20" s="188">
        <v>456</v>
      </c>
      <c r="C20" s="188">
        <v>373</v>
      </c>
      <c r="D20" s="188">
        <v>7659</v>
      </c>
      <c r="E20" s="188">
        <v>6635</v>
      </c>
      <c r="F20" s="189">
        <v>-13.369891630761201</v>
      </c>
    </row>
    <row r="21" spans="1:7" ht="15.6" customHeight="1">
      <c r="A21" s="187" t="s">
        <v>154</v>
      </c>
      <c r="B21" s="188">
        <v>5901.25</v>
      </c>
      <c r="C21" s="188">
        <v>7255.25</v>
      </c>
      <c r="D21" s="188">
        <v>69986.25</v>
      </c>
      <c r="E21" s="188">
        <v>70701</v>
      </c>
      <c r="F21" s="189">
        <v>1.0212720355784199</v>
      </c>
    </row>
    <row r="22" spans="1:7" ht="15.6" customHeight="1">
      <c r="A22" s="187" t="s">
        <v>151</v>
      </c>
      <c r="B22" s="188">
        <v>43668</v>
      </c>
      <c r="C22" s="188">
        <v>41931</v>
      </c>
      <c r="D22" s="188">
        <v>517248</v>
      </c>
      <c r="E22" s="188">
        <v>497999</v>
      </c>
      <c r="F22" s="189">
        <v>-3.7214256990843921</v>
      </c>
    </row>
    <row r="23" spans="1:7" ht="15.6" customHeight="1">
      <c r="A23" s="187" t="s">
        <v>171</v>
      </c>
      <c r="B23" s="188">
        <v>644</v>
      </c>
      <c r="C23" s="188">
        <v>576</v>
      </c>
      <c r="D23" s="188">
        <v>8183.25</v>
      </c>
      <c r="E23" s="188">
        <v>9847</v>
      </c>
      <c r="F23" s="189">
        <v>20.331164268475231</v>
      </c>
    </row>
    <row r="24" spans="1:7" ht="15.6" customHeight="1">
      <c r="A24" s="187" t="s">
        <v>146</v>
      </c>
      <c r="B24" s="188">
        <v>186</v>
      </c>
      <c r="C24" s="188">
        <v>52.5</v>
      </c>
      <c r="D24" s="188">
        <v>4305.75</v>
      </c>
      <c r="E24" s="188">
        <v>2602.75</v>
      </c>
      <c r="F24" s="189">
        <v>-39.551762178482257</v>
      </c>
    </row>
    <row r="25" spans="1:7" ht="15.6" customHeight="1">
      <c r="A25" s="187" t="s">
        <v>145</v>
      </c>
      <c r="B25" s="188">
        <v>489</v>
      </c>
      <c r="C25" s="188">
        <v>511.5</v>
      </c>
      <c r="D25" s="188">
        <v>5758.25</v>
      </c>
      <c r="E25" s="188">
        <v>6377</v>
      </c>
      <c r="F25" s="189">
        <v>10.74545217731081</v>
      </c>
    </row>
    <row r="26" spans="1:7" ht="15.6" customHeight="1">
      <c r="A26" s="187" t="s">
        <v>157</v>
      </c>
      <c r="B26" s="188">
        <v>0</v>
      </c>
      <c r="C26" s="188">
        <v>0</v>
      </c>
      <c r="D26" s="188">
        <v>0</v>
      </c>
      <c r="E26" s="188">
        <v>0</v>
      </c>
      <c r="F26" s="189" t="s">
        <v>156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>
      <c r="A28" s="187" t="s">
        <v>177</v>
      </c>
      <c r="B28" s="188">
        <v>31318</v>
      </c>
      <c r="C28" s="188">
        <v>31918</v>
      </c>
      <c r="D28" s="188">
        <v>372600</v>
      </c>
      <c r="E28" s="188">
        <v>376972</v>
      </c>
      <c r="F28" s="189">
        <v>1.173376274825557</v>
      </c>
    </row>
    <row r="29" spans="1:7" ht="15.6" customHeight="1">
      <c r="A29" s="187" t="s">
        <v>178</v>
      </c>
      <c r="B29" s="188">
        <v>0</v>
      </c>
      <c r="C29" s="188">
        <v>2611</v>
      </c>
      <c r="D29" s="188">
        <v>0</v>
      </c>
      <c r="E29" s="188">
        <v>17834</v>
      </c>
      <c r="F29" s="189" t="s">
        <v>156</v>
      </c>
    </row>
    <row r="30" spans="1:7" ht="15.6" customHeight="1">
      <c r="A30" s="187" t="s">
        <v>179</v>
      </c>
      <c r="B30" s="188">
        <v>12405.5</v>
      </c>
      <c r="C30" s="188">
        <v>12443.75</v>
      </c>
      <c r="D30" s="188">
        <v>139897.5</v>
      </c>
      <c r="E30" s="188">
        <v>142275</v>
      </c>
      <c r="F30" s="189">
        <v>1.6994585321396021</v>
      </c>
    </row>
    <row r="31" spans="1:7" ht="15.6" customHeight="1">
      <c r="A31" s="187" t="s">
        <v>180</v>
      </c>
      <c r="B31" s="188">
        <v>647.5</v>
      </c>
      <c r="C31" s="188">
        <v>0</v>
      </c>
      <c r="D31" s="188">
        <v>9456.75</v>
      </c>
      <c r="E31" s="188">
        <v>7528.25</v>
      </c>
      <c r="F31" s="189">
        <v>-20.39284109234146</v>
      </c>
    </row>
    <row r="32" spans="1:7" ht="15.6" customHeight="1">
      <c r="A32" s="187" t="s">
        <v>181</v>
      </c>
      <c r="B32" s="188">
        <v>15179</v>
      </c>
      <c r="C32" s="188">
        <v>18662</v>
      </c>
      <c r="D32" s="188">
        <v>196460</v>
      </c>
      <c r="E32" s="188">
        <v>211867</v>
      </c>
      <c r="F32" s="189">
        <v>7.8423088669449186</v>
      </c>
    </row>
    <row r="33" spans="1:6" ht="15.6" customHeight="1">
      <c r="A33" s="187" t="s">
        <v>182</v>
      </c>
      <c r="B33" s="188">
        <v>946</v>
      </c>
      <c r="C33" s="188">
        <v>2141</v>
      </c>
      <c r="D33" s="188">
        <v>18392</v>
      </c>
      <c r="E33" s="188">
        <v>16337</v>
      </c>
      <c r="F33" s="189">
        <v>-11.17333623314485</v>
      </c>
    </row>
    <row r="34" spans="1:6" ht="15.6" customHeight="1">
      <c r="A34" s="187" t="s">
        <v>183</v>
      </c>
      <c r="B34" s="188">
        <v>2161.75</v>
      </c>
      <c r="C34" s="188">
        <v>2179.5</v>
      </c>
      <c r="D34" s="188">
        <v>31020</v>
      </c>
      <c r="E34" s="188">
        <v>25729.25</v>
      </c>
      <c r="F34" s="189">
        <v>-17.05593165699548</v>
      </c>
    </row>
    <row r="35" spans="1:6" ht="15.6" customHeight="1">
      <c r="A35" s="155" t="s">
        <v>158</v>
      </c>
      <c r="B35" s="75">
        <f>SUM(B7:B34)</f>
        <v>170936.75</v>
      </c>
      <c r="C35" s="76">
        <f>SUM(C7:C34)</f>
        <v>176033.5</v>
      </c>
      <c r="D35" s="75">
        <f>SUM(D7:D34)</f>
        <v>2097270.5</v>
      </c>
      <c r="E35" s="177">
        <f>SUM(E7:E34)</f>
        <v>2084703.75</v>
      </c>
      <c r="F35" s="176">
        <f>E35*100/D35-100</f>
        <v>-0.59919547812263829</v>
      </c>
    </row>
    <row r="36" spans="1:6" ht="15.6" customHeight="1">
      <c r="A36" s="72" t="s">
        <v>165</v>
      </c>
      <c r="B36" s="71"/>
      <c r="D36" s="71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76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74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10</v>
      </c>
      <c r="E7" s="188">
        <v>14</v>
      </c>
      <c r="F7" s="189">
        <v>40</v>
      </c>
      <c r="G7" s="36"/>
    </row>
    <row r="8" spans="1:14" ht="15.6" customHeight="1">
      <c r="A8" s="187" t="s">
        <v>11</v>
      </c>
      <c r="B8" s="188">
        <v>1890</v>
      </c>
      <c r="C8" s="188">
        <v>1570.25</v>
      </c>
      <c r="D8" s="188">
        <v>27681</v>
      </c>
      <c r="E8" s="188">
        <v>22916</v>
      </c>
      <c r="F8" s="189">
        <v>-17.213973483616929</v>
      </c>
      <c r="G8" s="6"/>
    </row>
    <row r="9" spans="1:14" ht="15.6" customHeight="1">
      <c r="A9" s="187" t="s">
        <v>8</v>
      </c>
      <c r="B9" s="188">
        <v>858</v>
      </c>
      <c r="C9" s="188">
        <v>839.25</v>
      </c>
      <c r="D9" s="188">
        <v>18666.5</v>
      </c>
      <c r="E9" s="188">
        <v>9306.75</v>
      </c>
      <c r="F9" s="189">
        <v>-50.141965553263873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>
      <c r="A11" s="187" t="s">
        <v>9</v>
      </c>
      <c r="B11" s="188">
        <v>64009</v>
      </c>
      <c r="C11" s="188">
        <v>53385</v>
      </c>
      <c r="D11" s="188">
        <v>816773</v>
      </c>
      <c r="E11" s="188">
        <v>776806</v>
      </c>
      <c r="F11" s="189">
        <v>-4.8932812421566334</v>
      </c>
    </row>
    <row r="12" spans="1:14" ht="15.6" customHeight="1">
      <c r="A12" s="187" t="s">
        <v>6</v>
      </c>
      <c r="B12" s="188">
        <v>1655.75</v>
      </c>
      <c r="C12" s="188">
        <v>2624</v>
      </c>
      <c r="D12" s="188">
        <v>29664.75</v>
      </c>
      <c r="E12" s="188">
        <v>29792.5</v>
      </c>
      <c r="F12" s="189">
        <v>0.43064580015000331</v>
      </c>
    </row>
    <row r="13" spans="1:14" ht="15.6" customHeight="1">
      <c r="A13" s="187" t="s">
        <v>175</v>
      </c>
      <c r="B13" s="188">
        <v>4</v>
      </c>
      <c r="C13" s="188">
        <v>0</v>
      </c>
      <c r="D13" s="188">
        <v>24</v>
      </c>
      <c r="E13" s="188">
        <v>10</v>
      </c>
      <c r="F13" s="189">
        <v>-58.333333333333343</v>
      </c>
    </row>
    <row r="14" spans="1:14" ht="15.6" customHeight="1">
      <c r="A14" s="187" t="s">
        <v>153</v>
      </c>
      <c r="B14" s="188">
        <v>151169.5</v>
      </c>
      <c r="C14" s="188">
        <v>142310</v>
      </c>
      <c r="D14" s="188">
        <v>1773770.83</v>
      </c>
      <c r="E14" s="188">
        <v>1730509.5</v>
      </c>
      <c r="F14" s="189">
        <v>-2.4389469749031889</v>
      </c>
    </row>
    <row r="15" spans="1:14" ht="15.6" customHeight="1">
      <c r="A15" s="187" t="s">
        <v>150</v>
      </c>
      <c r="B15" s="188">
        <v>33914.5</v>
      </c>
      <c r="C15" s="188">
        <v>35171.75</v>
      </c>
      <c r="D15" s="188">
        <v>447365.25</v>
      </c>
      <c r="E15" s="188">
        <v>453811</v>
      </c>
      <c r="F15" s="189">
        <v>1.4408249187883939</v>
      </c>
    </row>
    <row r="16" spans="1:14" ht="15.6" customHeight="1">
      <c r="A16" s="187" t="s">
        <v>149</v>
      </c>
      <c r="B16" s="188">
        <v>2193.75</v>
      </c>
      <c r="C16" s="188">
        <v>2812</v>
      </c>
      <c r="D16" s="188">
        <v>37982.25</v>
      </c>
      <c r="E16" s="188">
        <v>36820</v>
      </c>
      <c r="F16" s="189">
        <v>-3.0599819652600928</v>
      </c>
      <c r="G16" s="1"/>
    </row>
    <row r="17" spans="1:7" ht="15.6" customHeight="1">
      <c r="A17" s="187" t="s">
        <v>155</v>
      </c>
      <c r="B17" s="188">
        <v>6242</v>
      </c>
      <c r="C17" s="188">
        <v>3063</v>
      </c>
      <c r="D17" s="188">
        <v>96358.75</v>
      </c>
      <c r="E17" s="188">
        <v>64284</v>
      </c>
      <c r="F17" s="189">
        <v>-33.286805816804389</v>
      </c>
      <c r="G17" s="2"/>
    </row>
    <row r="18" spans="1:7" ht="15.6" customHeight="1">
      <c r="A18" s="187" t="s">
        <v>152</v>
      </c>
      <c r="B18" s="188">
        <v>7</v>
      </c>
      <c r="C18" s="188">
        <v>20</v>
      </c>
      <c r="D18" s="188">
        <v>105</v>
      </c>
      <c r="E18" s="188">
        <v>187.25</v>
      </c>
      <c r="F18" s="189">
        <v>78.333333333333343</v>
      </c>
    </row>
    <row r="19" spans="1:7" ht="15.6" customHeight="1">
      <c r="A19" s="187" t="s">
        <v>148</v>
      </c>
      <c r="B19" s="188">
        <v>1871.25</v>
      </c>
      <c r="C19" s="188">
        <v>593.25</v>
      </c>
      <c r="D19" s="188">
        <v>22131</v>
      </c>
      <c r="E19" s="188">
        <v>19209</v>
      </c>
      <c r="F19" s="189">
        <v>-13.203199132438661</v>
      </c>
    </row>
    <row r="20" spans="1:7" ht="15.6" customHeight="1">
      <c r="A20" s="187" t="s">
        <v>147</v>
      </c>
      <c r="B20" s="188">
        <v>3393</v>
      </c>
      <c r="C20" s="188">
        <v>5471</v>
      </c>
      <c r="D20" s="188">
        <v>37214</v>
      </c>
      <c r="E20" s="188">
        <v>57282</v>
      </c>
      <c r="F20" s="189">
        <v>53.92594184984145</v>
      </c>
    </row>
    <row r="21" spans="1:7" ht="15.6" customHeight="1">
      <c r="A21" s="187" t="s">
        <v>154</v>
      </c>
      <c r="B21" s="188">
        <v>897.5</v>
      </c>
      <c r="C21" s="188">
        <v>1007.75</v>
      </c>
      <c r="D21" s="188">
        <v>11293</v>
      </c>
      <c r="E21" s="188">
        <v>12422</v>
      </c>
      <c r="F21" s="189">
        <v>9.9973434871159128</v>
      </c>
    </row>
    <row r="22" spans="1:7" ht="15.6" customHeight="1">
      <c r="A22" s="187" t="s">
        <v>151</v>
      </c>
      <c r="B22" s="188">
        <v>6211</v>
      </c>
      <c r="C22" s="188">
        <v>7328</v>
      </c>
      <c r="D22" s="188">
        <v>69951</v>
      </c>
      <c r="E22" s="188">
        <v>76256</v>
      </c>
      <c r="F22" s="189">
        <v>9.0134522737344724</v>
      </c>
    </row>
    <row r="23" spans="1:7" ht="15.6" customHeight="1">
      <c r="A23" s="187" t="s">
        <v>171</v>
      </c>
      <c r="B23" s="188">
        <v>1133</v>
      </c>
      <c r="C23" s="188">
        <v>1317</v>
      </c>
      <c r="D23" s="188">
        <v>17920</v>
      </c>
      <c r="E23" s="188">
        <v>19001</v>
      </c>
      <c r="F23" s="189">
        <v>6.0323660714285694</v>
      </c>
    </row>
    <row r="24" spans="1:7" ht="15.6" customHeight="1">
      <c r="A24" s="187" t="s">
        <v>146</v>
      </c>
      <c r="B24" s="188">
        <v>3211</v>
      </c>
      <c r="C24" s="188">
        <v>2536.5</v>
      </c>
      <c r="D24" s="188">
        <v>41343.25</v>
      </c>
      <c r="E24" s="188">
        <v>41107.75</v>
      </c>
      <c r="F24" s="189">
        <v>-0.56962140131702199</v>
      </c>
    </row>
    <row r="25" spans="1:7" ht="15.6" customHeight="1">
      <c r="A25" s="187" t="s">
        <v>145</v>
      </c>
      <c r="B25" s="188">
        <v>2</v>
      </c>
      <c r="C25" s="188">
        <v>2</v>
      </c>
      <c r="D25" s="188">
        <v>54</v>
      </c>
      <c r="E25" s="188">
        <v>48</v>
      </c>
      <c r="F25" s="189">
        <v>-11.111111111111111</v>
      </c>
    </row>
    <row r="26" spans="1:7" ht="15.6" customHeight="1">
      <c r="A26" s="187" t="s">
        <v>157</v>
      </c>
      <c r="B26" s="188">
        <v>12</v>
      </c>
      <c r="C26" s="188">
        <v>24</v>
      </c>
      <c r="D26" s="188">
        <v>12</v>
      </c>
      <c r="E26" s="188">
        <v>737.5</v>
      </c>
      <c r="F26" s="189">
        <v>6045.8333333333321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>
      <c r="A28" s="187" t="s">
        <v>177</v>
      </c>
      <c r="B28" s="188">
        <v>3991</v>
      </c>
      <c r="C28" s="188">
        <v>4261</v>
      </c>
      <c r="D28" s="188">
        <v>41079</v>
      </c>
      <c r="E28" s="188">
        <v>46169</v>
      </c>
      <c r="F28" s="189">
        <v>12.390759268726111</v>
      </c>
    </row>
    <row r="29" spans="1:7" ht="15.6" customHeight="1">
      <c r="A29" s="187" t="s">
        <v>178</v>
      </c>
      <c r="B29" s="188">
        <v>2137</v>
      </c>
      <c r="C29" s="188">
        <v>4937.25</v>
      </c>
      <c r="D29" s="188">
        <v>29552.75</v>
      </c>
      <c r="E29" s="188">
        <v>36639.25</v>
      </c>
      <c r="F29" s="189">
        <v>23.979155916116099</v>
      </c>
    </row>
    <row r="30" spans="1:7" ht="15.6" customHeight="1">
      <c r="A30" s="187" t="s">
        <v>179</v>
      </c>
      <c r="B30" s="188">
        <v>109</v>
      </c>
      <c r="C30" s="188">
        <v>42</v>
      </c>
      <c r="D30" s="188">
        <v>1333.25</v>
      </c>
      <c r="E30" s="188">
        <v>1083</v>
      </c>
      <c r="F30" s="189">
        <v>-18.769923120195021</v>
      </c>
    </row>
    <row r="31" spans="1:7" ht="15.6" customHeight="1">
      <c r="A31" s="187" t="s">
        <v>180</v>
      </c>
      <c r="B31" s="188">
        <v>2606</v>
      </c>
      <c r="C31" s="188">
        <v>1765</v>
      </c>
      <c r="D31" s="188">
        <v>46616</v>
      </c>
      <c r="E31" s="188">
        <v>24160</v>
      </c>
      <c r="F31" s="189">
        <v>-48.172301355757682</v>
      </c>
    </row>
    <row r="32" spans="1:7" ht="15.6" customHeight="1">
      <c r="A32" s="187" t="s">
        <v>181</v>
      </c>
      <c r="B32" s="188">
        <v>165316</v>
      </c>
      <c r="C32" s="188">
        <v>185385</v>
      </c>
      <c r="D32" s="188">
        <v>2463834</v>
      </c>
      <c r="E32" s="188">
        <v>2240896</v>
      </c>
      <c r="F32" s="189">
        <v>-9.0484180346565495</v>
      </c>
    </row>
    <row r="33" spans="1:6" ht="15.6" customHeight="1">
      <c r="A33" s="187" t="s">
        <v>182</v>
      </c>
      <c r="B33" s="188">
        <v>17166</v>
      </c>
      <c r="C33" s="188">
        <v>19967</v>
      </c>
      <c r="D33" s="188">
        <v>194266</v>
      </c>
      <c r="E33" s="188">
        <v>194934</v>
      </c>
      <c r="F33" s="189">
        <v>0.3438584209280009</v>
      </c>
    </row>
    <row r="34" spans="1:6" ht="15.6" customHeight="1">
      <c r="A34" s="187" t="s">
        <v>183</v>
      </c>
      <c r="B34" s="188">
        <v>78</v>
      </c>
      <c r="C34" s="188">
        <v>400.5</v>
      </c>
      <c r="D34" s="188">
        <v>1879.25</v>
      </c>
      <c r="E34" s="188">
        <v>3234.75</v>
      </c>
      <c r="F34" s="189">
        <v>72.129839031528547</v>
      </c>
    </row>
    <row r="35" spans="1:6" ht="15.6" customHeight="1">
      <c r="A35" s="155" t="s">
        <v>158</v>
      </c>
      <c r="B35" s="75">
        <f>SUM(B7:B34)</f>
        <v>470077.25</v>
      </c>
      <c r="C35" s="76">
        <f>SUM(C7:C34)</f>
        <v>476832.5</v>
      </c>
      <c r="D35" s="177">
        <f>SUM(D7:D34)</f>
        <v>6226879.8300000001</v>
      </c>
      <c r="E35" s="177">
        <f>SUM(E7:E34)</f>
        <v>5897636.25</v>
      </c>
      <c r="F35" s="139">
        <f>E35*100/D35-100</f>
        <v>-5.2874567839540276</v>
      </c>
    </row>
    <row r="36" spans="1:6" ht="15.6" customHeight="1">
      <c r="A36" s="72" t="s">
        <v>77</v>
      </c>
      <c r="B36" s="71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79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80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90</v>
      </c>
      <c r="C7" s="188">
        <v>71</v>
      </c>
      <c r="D7" s="188">
        <v>1094</v>
      </c>
      <c r="E7" s="188">
        <v>1093</v>
      </c>
      <c r="F7" s="189">
        <v>-9.1407678244976864E-2</v>
      </c>
      <c r="G7" s="36"/>
    </row>
    <row r="8" spans="1:14" ht="15.6" customHeight="1">
      <c r="A8" s="187" t="s">
        <v>11</v>
      </c>
      <c r="B8" s="188">
        <v>54</v>
      </c>
      <c r="C8" s="188">
        <v>54</v>
      </c>
      <c r="D8" s="188">
        <v>669</v>
      </c>
      <c r="E8" s="188">
        <v>873</v>
      </c>
      <c r="F8" s="189">
        <v>30.493273542600889</v>
      </c>
      <c r="G8" s="6"/>
    </row>
    <row r="9" spans="1:14" ht="15.6" customHeight="1">
      <c r="A9" s="187" t="s">
        <v>8</v>
      </c>
      <c r="B9" s="188">
        <v>124</v>
      </c>
      <c r="C9" s="188">
        <v>135</v>
      </c>
      <c r="D9" s="188">
        <v>1769</v>
      </c>
      <c r="E9" s="188">
        <v>1929</v>
      </c>
      <c r="F9" s="189">
        <v>9.0446579988694111</v>
      </c>
      <c r="G9" s="6"/>
    </row>
    <row r="10" spans="1:14" ht="15.6" customHeight="1">
      <c r="A10" s="187" t="s">
        <v>10</v>
      </c>
      <c r="B10" s="188">
        <v>58</v>
      </c>
      <c r="C10" s="188">
        <v>52</v>
      </c>
      <c r="D10" s="188">
        <v>771</v>
      </c>
      <c r="E10" s="188">
        <v>775</v>
      </c>
      <c r="F10" s="189">
        <v>0.5188067444876765</v>
      </c>
    </row>
    <row r="11" spans="1:14" ht="15.6" customHeight="1">
      <c r="A11" s="187" t="s">
        <v>9</v>
      </c>
      <c r="B11" s="188">
        <v>2271</v>
      </c>
      <c r="C11" s="188">
        <v>2398</v>
      </c>
      <c r="D11" s="188">
        <v>27451</v>
      </c>
      <c r="E11" s="188">
        <v>29915</v>
      </c>
      <c r="F11" s="189">
        <v>8.9759935885760029</v>
      </c>
    </row>
    <row r="12" spans="1:14" ht="15.6" customHeight="1">
      <c r="A12" s="187" t="s">
        <v>6</v>
      </c>
      <c r="B12" s="188">
        <v>116</v>
      </c>
      <c r="C12" s="188">
        <v>102</v>
      </c>
      <c r="D12" s="188">
        <v>1558</v>
      </c>
      <c r="E12" s="188">
        <v>1576</v>
      </c>
      <c r="F12" s="189">
        <v>1.155327342747114</v>
      </c>
    </row>
    <row r="13" spans="1:14" ht="15.6" customHeight="1">
      <c r="A13" s="187" t="s">
        <v>175</v>
      </c>
      <c r="B13" s="188">
        <v>2780</v>
      </c>
      <c r="C13" s="188">
        <v>2826</v>
      </c>
      <c r="D13" s="188">
        <v>46720</v>
      </c>
      <c r="E13" s="188">
        <v>49179</v>
      </c>
      <c r="F13" s="189">
        <v>5.2632705479452113</v>
      </c>
    </row>
    <row r="14" spans="1:14" ht="15.6" customHeight="1">
      <c r="A14" s="187" t="s">
        <v>153</v>
      </c>
      <c r="B14" s="188">
        <v>709</v>
      </c>
      <c r="C14" s="188">
        <v>653</v>
      </c>
      <c r="D14" s="188">
        <v>8715</v>
      </c>
      <c r="E14" s="188">
        <v>8766</v>
      </c>
      <c r="F14" s="189">
        <v>0.58519793459552716</v>
      </c>
    </row>
    <row r="15" spans="1:14" ht="15.6" customHeight="1">
      <c r="A15" s="187" t="s">
        <v>150</v>
      </c>
      <c r="B15" s="188">
        <v>213</v>
      </c>
      <c r="C15" s="188">
        <v>191</v>
      </c>
      <c r="D15" s="188">
        <v>2644</v>
      </c>
      <c r="E15" s="188">
        <v>2740</v>
      </c>
      <c r="F15" s="189">
        <v>3.6308623298033349</v>
      </c>
    </row>
    <row r="16" spans="1:14" ht="15.6" customHeight="1">
      <c r="A16" s="187" t="s">
        <v>149</v>
      </c>
      <c r="B16" s="188">
        <v>161</v>
      </c>
      <c r="C16" s="188">
        <v>179</v>
      </c>
      <c r="D16" s="188">
        <v>2105</v>
      </c>
      <c r="E16" s="188">
        <v>2201</v>
      </c>
      <c r="F16" s="189">
        <v>4.5605700712589083</v>
      </c>
      <c r="G16" s="1"/>
    </row>
    <row r="17" spans="1:7" ht="15.6" customHeight="1">
      <c r="A17" s="187" t="s">
        <v>155</v>
      </c>
      <c r="B17" s="188">
        <v>100</v>
      </c>
      <c r="C17" s="188">
        <v>81</v>
      </c>
      <c r="D17" s="188">
        <v>1527</v>
      </c>
      <c r="E17" s="188">
        <v>1277</v>
      </c>
      <c r="F17" s="189">
        <v>-16.371971185330711</v>
      </c>
      <c r="G17" s="2"/>
    </row>
    <row r="18" spans="1:7" ht="15.6" customHeight="1">
      <c r="A18" s="187" t="s">
        <v>152</v>
      </c>
      <c r="B18" s="188">
        <v>910</v>
      </c>
      <c r="C18" s="188">
        <v>873</v>
      </c>
      <c r="D18" s="188">
        <v>10119</v>
      </c>
      <c r="E18" s="188">
        <v>10159</v>
      </c>
      <c r="F18" s="189">
        <v>0.39529597786342657</v>
      </c>
    </row>
    <row r="19" spans="1:7" ht="15.6" customHeight="1">
      <c r="A19" s="187" t="s">
        <v>148</v>
      </c>
      <c r="B19" s="188">
        <v>96</v>
      </c>
      <c r="C19" s="188">
        <v>70</v>
      </c>
      <c r="D19" s="188">
        <v>1079</v>
      </c>
      <c r="E19" s="188">
        <v>956</v>
      </c>
      <c r="F19" s="189">
        <v>-11.399443929564409</v>
      </c>
    </row>
    <row r="20" spans="1:7" ht="15.6" customHeight="1">
      <c r="A20" s="187" t="s">
        <v>147</v>
      </c>
      <c r="B20" s="188">
        <v>111</v>
      </c>
      <c r="C20" s="188">
        <v>92</v>
      </c>
      <c r="D20" s="188">
        <v>1248</v>
      </c>
      <c r="E20" s="188">
        <v>1178</v>
      </c>
      <c r="F20" s="189">
        <v>-5.6089743589743648</v>
      </c>
    </row>
    <row r="21" spans="1:7" ht="15.6" customHeight="1">
      <c r="A21" s="187" t="s">
        <v>154</v>
      </c>
      <c r="B21" s="188">
        <v>182</v>
      </c>
      <c r="C21" s="188">
        <v>206</v>
      </c>
      <c r="D21" s="188">
        <v>2170</v>
      </c>
      <c r="E21" s="188">
        <v>2112</v>
      </c>
      <c r="F21" s="189">
        <v>-2.6728110599078292</v>
      </c>
    </row>
    <row r="22" spans="1:7" ht="15.6" customHeight="1">
      <c r="A22" s="187" t="s">
        <v>151</v>
      </c>
      <c r="B22" s="188">
        <v>1152</v>
      </c>
      <c r="C22" s="188">
        <v>1144</v>
      </c>
      <c r="D22" s="188">
        <v>12600</v>
      </c>
      <c r="E22" s="188">
        <v>12743</v>
      </c>
      <c r="F22" s="189">
        <v>1.1349206349206331</v>
      </c>
    </row>
    <row r="23" spans="1:7" ht="15.6" customHeight="1">
      <c r="A23" s="187" t="s">
        <v>171</v>
      </c>
      <c r="B23" s="188">
        <v>104</v>
      </c>
      <c r="C23" s="188">
        <v>139</v>
      </c>
      <c r="D23" s="188">
        <v>1430</v>
      </c>
      <c r="E23" s="188">
        <v>1736</v>
      </c>
      <c r="F23" s="189">
        <v>21.3986013986014</v>
      </c>
    </row>
    <row r="24" spans="1:7" ht="15.6" customHeight="1">
      <c r="A24" s="187" t="s">
        <v>146</v>
      </c>
      <c r="B24" s="188">
        <v>29</v>
      </c>
      <c r="C24" s="188">
        <v>35</v>
      </c>
      <c r="D24" s="188">
        <v>426</v>
      </c>
      <c r="E24" s="188">
        <v>462</v>
      </c>
      <c r="F24" s="189">
        <v>8.4507042253521121</v>
      </c>
    </row>
    <row r="25" spans="1:7" ht="15.6" customHeight="1">
      <c r="A25" s="187" t="s">
        <v>145</v>
      </c>
      <c r="B25" s="188">
        <v>99</v>
      </c>
      <c r="C25" s="188">
        <v>97</v>
      </c>
      <c r="D25" s="188">
        <v>1197</v>
      </c>
      <c r="E25" s="188">
        <v>1266</v>
      </c>
      <c r="F25" s="189">
        <v>5.7644110275689258</v>
      </c>
    </row>
    <row r="26" spans="1:7" ht="15.6" customHeight="1">
      <c r="A26" s="187" t="s">
        <v>157</v>
      </c>
      <c r="B26" s="188">
        <v>54</v>
      </c>
      <c r="C26" s="188">
        <v>83</v>
      </c>
      <c r="D26" s="188">
        <v>643</v>
      </c>
      <c r="E26" s="188">
        <v>1039</v>
      </c>
      <c r="F26" s="189">
        <v>61.586314152410587</v>
      </c>
    </row>
    <row r="27" spans="1:7" ht="15.6" customHeight="1">
      <c r="A27" s="187" t="s">
        <v>173</v>
      </c>
      <c r="B27" s="188">
        <v>73</v>
      </c>
      <c r="C27" s="188">
        <v>75</v>
      </c>
      <c r="D27" s="188">
        <v>883</v>
      </c>
      <c r="E27" s="188">
        <v>924</v>
      </c>
      <c r="F27" s="189">
        <v>4.6432616081540203</v>
      </c>
    </row>
    <row r="28" spans="1:7" ht="15.6" customHeight="1">
      <c r="A28" s="187" t="s">
        <v>177</v>
      </c>
      <c r="B28" s="188">
        <v>1414</v>
      </c>
      <c r="C28" s="188">
        <v>1361</v>
      </c>
      <c r="D28" s="188">
        <v>16085</v>
      </c>
      <c r="E28" s="188">
        <v>16568</v>
      </c>
      <c r="F28" s="189">
        <v>3.0027976375505152</v>
      </c>
    </row>
    <row r="29" spans="1:7" ht="15.6" customHeight="1">
      <c r="A29" s="187" t="s">
        <v>178</v>
      </c>
      <c r="B29" s="188">
        <v>114</v>
      </c>
      <c r="C29" s="188">
        <v>123</v>
      </c>
      <c r="D29" s="188">
        <v>1471</v>
      </c>
      <c r="E29" s="188">
        <v>1561</v>
      </c>
      <c r="F29" s="189">
        <v>6.1182868796736898</v>
      </c>
    </row>
    <row r="30" spans="1:7" ht="15.6" customHeight="1">
      <c r="A30" s="187" t="s">
        <v>179</v>
      </c>
      <c r="B30" s="188">
        <v>74</v>
      </c>
      <c r="C30" s="188">
        <v>76</v>
      </c>
      <c r="D30" s="188">
        <v>895</v>
      </c>
      <c r="E30" s="188">
        <v>900</v>
      </c>
      <c r="F30" s="189">
        <v>0.55865921787709283</v>
      </c>
    </row>
    <row r="31" spans="1:7" ht="15.6" customHeight="1">
      <c r="A31" s="187" t="s">
        <v>180</v>
      </c>
      <c r="B31" s="188">
        <v>181</v>
      </c>
      <c r="C31" s="188">
        <v>193</v>
      </c>
      <c r="D31" s="188">
        <v>2319</v>
      </c>
      <c r="E31" s="188">
        <v>2424</v>
      </c>
      <c r="F31" s="189">
        <v>4.5278137128072444</v>
      </c>
    </row>
    <row r="32" spans="1:7" ht="15.6" customHeight="1">
      <c r="A32" s="187" t="s">
        <v>181</v>
      </c>
      <c r="B32" s="188">
        <v>565</v>
      </c>
      <c r="C32" s="188">
        <v>635</v>
      </c>
      <c r="D32" s="188">
        <v>7521</v>
      </c>
      <c r="E32" s="188">
        <v>7575</v>
      </c>
      <c r="F32" s="189">
        <v>0.71798962903869767</v>
      </c>
    </row>
    <row r="33" spans="1:6" ht="15.6" customHeight="1">
      <c r="A33" s="187" t="s">
        <v>182</v>
      </c>
      <c r="B33" s="188">
        <v>149</v>
      </c>
      <c r="C33" s="188">
        <v>162</v>
      </c>
      <c r="D33" s="188">
        <v>1599</v>
      </c>
      <c r="E33" s="188">
        <v>1908</v>
      </c>
      <c r="F33" s="189">
        <v>19.32457786116322</v>
      </c>
    </row>
    <row r="34" spans="1:6" ht="15.6" customHeight="1">
      <c r="A34" s="187" t="s">
        <v>183</v>
      </c>
      <c r="B34" s="188">
        <v>26</v>
      </c>
      <c r="C34" s="188">
        <v>28</v>
      </c>
      <c r="D34" s="188">
        <v>397</v>
      </c>
      <c r="E34" s="188">
        <v>380</v>
      </c>
      <c r="F34" s="189">
        <v>-4.2821158690176304</v>
      </c>
    </row>
    <row r="35" spans="1:6" ht="15.6" customHeight="1">
      <c r="A35" s="155" t="s">
        <v>158</v>
      </c>
      <c r="B35" s="75">
        <f>SUM(B7:B34)</f>
        <v>12009</v>
      </c>
      <c r="C35" s="76">
        <f>SUM(C7:C34)</f>
        <v>12134</v>
      </c>
      <c r="D35" s="177">
        <f>SUM(D7:D34)</f>
        <v>157105</v>
      </c>
      <c r="E35" s="77">
        <f>SUM(E7:E34)</f>
        <v>164215</v>
      </c>
      <c r="F35" s="139">
        <f>E35*100/D35-100</f>
        <v>4.5256357213328613</v>
      </c>
    </row>
    <row r="36" spans="1:6" ht="15.6" customHeight="1">
      <c r="A36" s="72" t="s">
        <v>81</v>
      </c>
      <c r="B36" s="71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78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82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1936468</v>
      </c>
      <c r="C7" s="188">
        <v>1541848</v>
      </c>
      <c r="D7" s="188">
        <v>26583332</v>
      </c>
      <c r="E7" s="188">
        <v>27764406</v>
      </c>
      <c r="F7" s="189">
        <v>4.442911821588055</v>
      </c>
      <c r="G7" s="36"/>
    </row>
    <row r="8" spans="1:14" ht="15.6" customHeight="1">
      <c r="A8" s="187" t="s">
        <v>11</v>
      </c>
      <c r="B8" s="188">
        <v>820162</v>
      </c>
      <c r="C8" s="188">
        <v>726443</v>
      </c>
      <c r="D8" s="188">
        <v>11897698</v>
      </c>
      <c r="E8" s="188">
        <v>14377873</v>
      </c>
      <c r="F8" s="189">
        <v>20.845839253946441</v>
      </c>
      <c r="G8" s="6"/>
    </row>
    <row r="9" spans="1:14" ht="15.6" customHeight="1">
      <c r="A9" s="187" t="s">
        <v>8</v>
      </c>
      <c r="B9" s="188">
        <v>2216911</v>
      </c>
      <c r="C9" s="188">
        <v>2372479</v>
      </c>
      <c r="D9" s="188">
        <v>28727683</v>
      </c>
      <c r="E9" s="188">
        <v>34580264</v>
      </c>
      <c r="F9" s="189">
        <v>20.372617589800061</v>
      </c>
      <c r="G9" s="6"/>
    </row>
    <row r="10" spans="1:14" ht="15.6" customHeight="1">
      <c r="A10" s="187" t="s">
        <v>10</v>
      </c>
      <c r="B10" s="188">
        <v>388963</v>
      </c>
      <c r="C10" s="188">
        <v>308631</v>
      </c>
      <c r="D10" s="188">
        <v>5605906</v>
      </c>
      <c r="E10" s="188">
        <v>6066640</v>
      </c>
      <c r="F10" s="189">
        <v>8.2187250374872463</v>
      </c>
    </row>
    <row r="11" spans="1:14" ht="15.6" customHeight="1">
      <c r="A11" s="187" t="s">
        <v>9</v>
      </c>
      <c r="B11" s="188">
        <v>41596891</v>
      </c>
      <c r="C11" s="188">
        <v>46226828</v>
      </c>
      <c r="D11" s="188">
        <v>482808119</v>
      </c>
      <c r="E11" s="188">
        <v>542386817</v>
      </c>
      <c r="F11" s="189">
        <v>12.34003647730704</v>
      </c>
    </row>
    <row r="12" spans="1:14" ht="15.6" customHeight="1">
      <c r="A12" s="187" t="s">
        <v>6</v>
      </c>
      <c r="B12" s="188">
        <v>2551066</v>
      </c>
      <c r="C12" s="188">
        <v>3068195</v>
      </c>
      <c r="D12" s="188">
        <v>37059974</v>
      </c>
      <c r="E12" s="188">
        <v>43718894</v>
      </c>
      <c r="F12" s="189">
        <v>17.96795648048754</v>
      </c>
    </row>
    <row r="13" spans="1:14" ht="15.6" customHeight="1">
      <c r="A13" s="187" t="s">
        <v>175</v>
      </c>
      <c r="B13" s="188">
        <v>18616036</v>
      </c>
      <c r="C13" s="188">
        <v>16973399</v>
      </c>
      <c r="D13" s="188">
        <v>279043818</v>
      </c>
      <c r="E13" s="188">
        <v>291132806</v>
      </c>
      <c r="F13" s="189">
        <v>4.3322902068376976</v>
      </c>
    </row>
    <row r="14" spans="1:14" ht="15.6" customHeight="1">
      <c r="A14" s="187" t="s">
        <v>153</v>
      </c>
      <c r="B14" s="188">
        <v>27171386</v>
      </c>
      <c r="C14" s="188">
        <v>25742253</v>
      </c>
      <c r="D14" s="188">
        <v>350974559</v>
      </c>
      <c r="E14" s="188">
        <v>374300716</v>
      </c>
      <c r="F14" s="189">
        <v>6.6461104948635352</v>
      </c>
    </row>
    <row r="15" spans="1:14" ht="15.6" customHeight="1">
      <c r="A15" s="187" t="s">
        <v>150</v>
      </c>
      <c r="B15" s="188">
        <v>4371125</v>
      </c>
      <c r="C15" s="188">
        <v>3563957</v>
      </c>
      <c r="D15" s="188">
        <v>53638413</v>
      </c>
      <c r="E15" s="188">
        <v>58433991</v>
      </c>
      <c r="F15" s="189">
        <v>8.9405665301842561</v>
      </c>
    </row>
    <row r="16" spans="1:14" ht="15.6" customHeight="1">
      <c r="A16" s="187" t="s">
        <v>149</v>
      </c>
      <c r="B16" s="188">
        <v>3691445</v>
      </c>
      <c r="C16" s="188">
        <v>3868982</v>
      </c>
      <c r="D16" s="188">
        <v>52064205</v>
      </c>
      <c r="E16" s="188">
        <v>49605121</v>
      </c>
      <c r="F16" s="189">
        <v>-4.7231759324856739</v>
      </c>
      <c r="G16" s="1"/>
    </row>
    <row r="17" spans="1:7" ht="15.6" customHeight="1">
      <c r="A17" s="187" t="s">
        <v>155</v>
      </c>
      <c r="B17" s="188">
        <v>1567057</v>
      </c>
      <c r="C17" s="188">
        <v>1179387</v>
      </c>
      <c r="D17" s="188">
        <v>22019106</v>
      </c>
      <c r="E17" s="188">
        <v>17726191</v>
      </c>
      <c r="F17" s="189">
        <v>-19.496318333723451</v>
      </c>
      <c r="G17" s="2"/>
    </row>
    <row r="18" spans="1:7" ht="15.6" customHeight="1">
      <c r="A18" s="187" t="s">
        <v>152</v>
      </c>
      <c r="B18" s="188">
        <v>6353124</v>
      </c>
      <c r="C18" s="188">
        <v>6291822</v>
      </c>
      <c r="D18" s="188">
        <v>72005471</v>
      </c>
      <c r="E18" s="188">
        <v>72276081</v>
      </c>
      <c r="F18" s="189">
        <v>0.37581866522336332</v>
      </c>
    </row>
    <row r="19" spans="1:7" ht="15.6" customHeight="1">
      <c r="A19" s="187" t="s">
        <v>148</v>
      </c>
      <c r="B19" s="188">
        <v>1785647</v>
      </c>
      <c r="C19" s="188">
        <v>1043156</v>
      </c>
      <c r="D19" s="188">
        <v>17317364</v>
      </c>
      <c r="E19" s="188">
        <v>15809293</v>
      </c>
      <c r="F19" s="189">
        <v>-8.7084327614757058</v>
      </c>
    </row>
    <row r="20" spans="1:7" ht="15.6" customHeight="1">
      <c r="A20" s="187" t="s">
        <v>147</v>
      </c>
      <c r="B20" s="188">
        <v>2039953</v>
      </c>
      <c r="C20" s="188">
        <v>1533916</v>
      </c>
      <c r="D20" s="188">
        <v>20933228</v>
      </c>
      <c r="E20" s="188">
        <v>21032793</v>
      </c>
      <c r="F20" s="189">
        <v>0.47563137419608392</v>
      </c>
    </row>
    <row r="21" spans="1:7" ht="15.6" customHeight="1">
      <c r="A21" s="187" t="s">
        <v>154</v>
      </c>
      <c r="B21" s="188">
        <v>3685059</v>
      </c>
      <c r="C21" s="188">
        <v>3927070</v>
      </c>
      <c r="D21" s="188">
        <v>43390353</v>
      </c>
      <c r="E21" s="188">
        <v>40292269</v>
      </c>
      <c r="F21" s="189">
        <v>-7.140029489965201</v>
      </c>
    </row>
    <row r="22" spans="1:7" ht="15.6" customHeight="1">
      <c r="A22" s="187" t="s">
        <v>151</v>
      </c>
      <c r="B22" s="188">
        <v>27791318</v>
      </c>
      <c r="C22" s="188">
        <v>28295339</v>
      </c>
      <c r="D22" s="188">
        <v>272794881</v>
      </c>
      <c r="E22" s="188">
        <v>268041469</v>
      </c>
      <c r="F22" s="189">
        <v>-1.7424857763368351</v>
      </c>
    </row>
    <row r="23" spans="1:7" ht="15.6" customHeight="1">
      <c r="A23" s="187" t="s">
        <v>171</v>
      </c>
      <c r="B23" s="188">
        <v>3083853</v>
      </c>
      <c r="C23" s="188">
        <v>4022658</v>
      </c>
      <c r="D23" s="188">
        <v>48563435</v>
      </c>
      <c r="E23" s="188">
        <v>54520100</v>
      </c>
      <c r="F23" s="189">
        <v>12.26574067505727</v>
      </c>
    </row>
    <row r="24" spans="1:7" ht="15.6" customHeight="1">
      <c r="A24" s="187" t="s">
        <v>146</v>
      </c>
      <c r="B24" s="188">
        <v>184150</v>
      </c>
      <c r="C24" s="188">
        <v>260903</v>
      </c>
      <c r="D24" s="188">
        <v>2752472</v>
      </c>
      <c r="E24" s="188">
        <v>2910366</v>
      </c>
      <c r="F24" s="189">
        <v>5.7364434588253772</v>
      </c>
    </row>
    <row r="25" spans="1:7" ht="15.6" customHeight="1">
      <c r="A25" s="187" t="s">
        <v>145</v>
      </c>
      <c r="B25" s="188">
        <v>2259521</v>
      </c>
      <c r="C25" s="188">
        <v>2878181</v>
      </c>
      <c r="D25" s="188">
        <v>26810270</v>
      </c>
      <c r="E25" s="188">
        <v>33935434</v>
      </c>
      <c r="F25" s="189">
        <v>26.576248579369022</v>
      </c>
    </row>
    <row r="26" spans="1:7" ht="15.6" customHeight="1">
      <c r="A26" s="187" t="s">
        <v>157</v>
      </c>
      <c r="B26" s="188">
        <v>722589</v>
      </c>
      <c r="C26" s="188">
        <v>1082828</v>
      </c>
      <c r="D26" s="188">
        <v>9411522</v>
      </c>
      <c r="E26" s="188">
        <v>17271685</v>
      </c>
      <c r="F26" s="189">
        <v>83.516385553792475</v>
      </c>
    </row>
    <row r="27" spans="1:7" ht="15.6" customHeight="1">
      <c r="A27" s="187" t="s">
        <v>173</v>
      </c>
      <c r="B27" s="188">
        <v>536729</v>
      </c>
      <c r="C27" s="188">
        <v>613714</v>
      </c>
      <c r="D27" s="188">
        <v>7147050</v>
      </c>
      <c r="E27" s="188">
        <v>7656626</v>
      </c>
      <c r="F27" s="189">
        <v>7.1298787611671912</v>
      </c>
    </row>
    <row r="28" spans="1:7" ht="15.6" customHeight="1">
      <c r="A28" s="187" t="s">
        <v>177</v>
      </c>
      <c r="B28" s="188">
        <v>21058206</v>
      </c>
      <c r="C28" s="188">
        <v>19579624</v>
      </c>
      <c r="D28" s="188">
        <v>206204967</v>
      </c>
      <c r="E28" s="188">
        <v>207050311</v>
      </c>
      <c r="F28" s="189">
        <v>0.40995326751755112</v>
      </c>
    </row>
    <row r="29" spans="1:7" ht="15.6" customHeight="1">
      <c r="A29" s="187" t="s">
        <v>178</v>
      </c>
      <c r="B29" s="188">
        <v>2234772</v>
      </c>
      <c r="C29" s="188">
        <v>2587257</v>
      </c>
      <c r="D29" s="188">
        <v>29990244</v>
      </c>
      <c r="E29" s="188">
        <v>31132653</v>
      </c>
      <c r="F29" s="189">
        <v>3.8092687742053779</v>
      </c>
    </row>
    <row r="30" spans="1:7" ht="15.6" customHeight="1">
      <c r="A30" s="187" t="s">
        <v>179</v>
      </c>
      <c r="B30" s="188">
        <v>414437</v>
      </c>
      <c r="C30" s="188">
        <v>442659</v>
      </c>
      <c r="D30" s="188">
        <v>5210090</v>
      </c>
      <c r="E30" s="188">
        <v>5303367</v>
      </c>
      <c r="F30" s="189">
        <v>1.790314562704296</v>
      </c>
    </row>
    <row r="31" spans="1:7" ht="15.6" customHeight="1">
      <c r="A31" s="187" t="s">
        <v>180</v>
      </c>
      <c r="B31" s="188">
        <v>3026705</v>
      </c>
      <c r="C31" s="188">
        <v>3519027</v>
      </c>
      <c r="D31" s="188">
        <v>46017986</v>
      </c>
      <c r="E31" s="188">
        <v>50067679</v>
      </c>
      <c r="F31" s="189">
        <v>8.8002395411220249</v>
      </c>
    </row>
    <row r="32" spans="1:7" ht="15.6" customHeight="1">
      <c r="A32" s="187" t="s">
        <v>181</v>
      </c>
      <c r="B32" s="188">
        <v>21538236</v>
      </c>
      <c r="C32" s="188">
        <v>24912799</v>
      </c>
      <c r="D32" s="188">
        <v>291258223</v>
      </c>
      <c r="E32" s="188">
        <v>302470358</v>
      </c>
      <c r="F32" s="189">
        <v>3.8495513996183348</v>
      </c>
    </row>
    <row r="33" spans="1:6" ht="15.6" customHeight="1">
      <c r="A33" s="187" t="s">
        <v>182</v>
      </c>
      <c r="B33" s="188">
        <v>3019514</v>
      </c>
      <c r="C33" s="188">
        <v>3666019</v>
      </c>
      <c r="D33" s="188">
        <v>36386102</v>
      </c>
      <c r="E33" s="188">
        <v>46097318</v>
      </c>
      <c r="F33" s="189">
        <v>26.689355182921219</v>
      </c>
    </row>
    <row r="34" spans="1:6" ht="15.6" customHeight="1">
      <c r="A34" s="187" t="s">
        <v>183</v>
      </c>
      <c r="B34" s="188">
        <v>181485</v>
      </c>
      <c r="C34" s="188">
        <v>249234</v>
      </c>
      <c r="D34" s="188">
        <v>2962959</v>
      </c>
      <c r="E34" s="188">
        <v>3034343</v>
      </c>
      <c r="F34" s="189">
        <v>2.4092132223226912</v>
      </c>
    </row>
    <row r="35" spans="1:6" ht="15.6" customHeight="1">
      <c r="A35" s="155" t="s">
        <v>158</v>
      </c>
      <c r="B35" s="75">
        <f>SUM(B7:B34)</f>
        <v>204842808</v>
      </c>
      <c r="C35" s="76">
        <f>SUM(C7:C34)</f>
        <v>210478608</v>
      </c>
      <c r="D35" s="177">
        <f>SUM(D7:D34)</f>
        <v>2489579430</v>
      </c>
      <c r="E35" s="77">
        <f>SUM(E7:E34)</f>
        <v>2638995864</v>
      </c>
      <c r="F35" s="139">
        <f>E35*100/D35-100</f>
        <v>6.0016737043814601</v>
      </c>
    </row>
    <row r="36" spans="1:6" ht="15.6" customHeight="1">
      <c r="A36" s="72" t="s">
        <v>81</v>
      </c>
      <c r="B36" s="71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83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80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7</v>
      </c>
      <c r="C7" s="188">
        <v>4</v>
      </c>
      <c r="D7" s="188">
        <v>137</v>
      </c>
      <c r="E7" s="188">
        <v>131</v>
      </c>
      <c r="F7" s="189">
        <v>-4.379562043795616</v>
      </c>
      <c r="G7" s="36"/>
    </row>
    <row r="8" spans="1:14" ht="15.6" customHeight="1">
      <c r="A8" s="187" t="s">
        <v>11</v>
      </c>
      <c r="B8" s="188">
        <v>2</v>
      </c>
      <c r="C8" s="188">
        <v>1</v>
      </c>
      <c r="D8" s="188">
        <v>60</v>
      </c>
      <c r="E8" s="188">
        <v>85</v>
      </c>
      <c r="F8" s="189">
        <v>41.666666666666657</v>
      </c>
      <c r="G8" s="6"/>
    </row>
    <row r="9" spans="1:14" ht="15.6" customHeight="1">
      <c r="A9" s="187" t="s">
        <v>8</v>
      </c>
      <c r="B9" s="188">
        <v>0</v>
      </c>
      <c r="C9" s="188">
        <v>0</v>
      </c>
      <c r="D9" s="188">
        <v>14</v>
      </c>
      <c r="E9" s="188">
        <v>21</v>
      </c>
      <c r="F9" s="189">
        <v>50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3</v>
      </c>
      <c r="E10" s="188">
        <v>0</v>
      </c>
      <c r="F10" s="189">
        <v>-100</v>
      </c>
    </row>
    <row r="11" spans="1:14" ht="15.6" customHeight="1">
      <c r="A11" s="187" t="s">
        <v>9</v>
      </c>
      <c r="B11" s="188">
        <v>1</v>
      </c>
      <c r="C11" s="188">
        <v>1</v>
      </c>
      <c r="D11" s="188">
        <v>2</v>
      </c>
      <c r="E11" s="188">
        <v>2</v>
      </c>
      <c r="F11" s="189">
        <v>0</v>
      </c>
    </row>
    <row r="12" spans="1:14" ht="15.6" customHeight="1">
      <c r="A12" s="187" t="s">
        <v>6</v>
      </c>
      <c r="B12" s="188">
        <v>17</v>
      </c>
      <c r="C12" s="188">
        <v>22</v>
      </c>
      <c r="D12" s="188">
        <v>315</v>
      </c>
      <c r="E12" s="188">
        <v>360</v>
      </c>
      <c r="F12" s="189">
        <v>14.28571428571429</v>
      </c>
    </row>
    <row r="13" spans="1:14" ht="15.6" customHeight="1">
      <c r="A13" s="187" t="s">
        <v>175</v>
      </c>
      <c r="B13" s="188">
        <v>18</v>
      </c>
      <c r="C13" s="188">
        <v>17</v>
      </c>
      <c r="D13" s="188">
        <v>717</v>
      </c>
      <c r="E13" s="188">
        <v>759</v>
      </c>
      <c r="F13" s="189">
        <v>5.857740585774053</v>
      </c>
    </row>
    <row r="14" spans="1:14" ht="15.6" customHeight="1">
      <c r="A14" s="187" t="s">
        <v>153</v>
      </c>
      <c r="B14" s="188">
        <v>33</v>
      </c>
      <c r="C14" s="188">
        <v>32</v>
      </c>
      <c r="D14" s="188">
        <v>807</v>
      </c>
      <c r="E14" s="188">
        <v>804</v>
      </c>
      <c r="F14" s="189">
        <v>-0.37174721189590798</v>
      </c>
    </row>
    <row r="15" spans="1:14" ht="15.6" customHeight="1">
      <c r="A15" s="187" t="s">
        <v>150</v>
      </c>
      <c r="B15" s="188">
        <v>1</v>
      </c>
      <c r="C15" s="188">
        <v>0</v>
      </c>
      <c r="D15" s="188">
        <v>78</v>
      </c>
      <c r="E15" s="188">
        <v>80</v>
      </c>
      <c r="F15" s="189">
        <v>2.5641025641025692</v>
      </c>
    </row>
    <row r="16" spans="1:14" ht="15.6" customHeight="1">
      <c r="A16" s="187" t="s">
        <v>149</v>
      </c>
      <c r="B16" s="188">
        <v>5</v>
      </c>
      <c r="C16" s="188">
        <v>6</v>
      </c>
      <c r="D16" s="188">
        <v>185</v>
      </c>
      <c r="E16" s="188">
        <v>150</v>
      </c>
      <c r="F16" s="189">
        <v>-18.918918918918919</v>
      </c>
      <c r="G16" s="1"/>
    </row>
    <row r="17" spans="1:7" ht="15.6" customHeight="1">
      <c r="A17" s="187" t="s">
        <v>155</v>
      </c>
      <c r="B17" s="188">
        <v>0</v>
      </c>
      <c r="C17" s="188">
        <v>0</v>
      </c>
      <c r="D17" s="188">
        <v>1</v>
      </c>
      <c r="E17" s="188">
        <v>1</v>
      </c>
      <c r="F17" s="189">
        <v>0</v>
      </c>
      <c r="G17" s="2"/>
    </row>
    <row r="18" spans="1:7" ht="15.6" customHeight="1">
      <c r="A18" s="187" t="s">
        <v>152</v>
      </c>
      <c r="B18" s="188">
        <v>0</v>
      </c>
      <c r="C18" s="188">
        <v>0</v>
      </c>
      <c r="D18" s="188">
        <v>5</v>
      </c>
      <c r="E18" s="188">
        <v>15</v>
      </c>
      <c r="F18" s="189">
        <v>200</v>
      </c>
    </row>
    <row r="19" spans="1:7" ht="15.6" customHeight="1">
      <c r="A19" s="187" t="s">
        <v>148</v>
      </c>
      <c r="B19" s="188">
        <v>0</v>
      </c>
      <c r="C19" s="188">
        <v>0</v>
      </c>
      <c r="D19" s="188">
        <v>15</v>
      </c>
      <c r="E19" s="188">
        <v>14</v>
      </c>
      <c r="F19" s="189">
        <v>-6.6666666666666714</v>
      </c>
    </row>
    <row r="20" spans="1:7" ht="15.6" customHeight="1">
      <c r="A20" s="187" t="s">
        <v>147</v>
      </c>
      <c r="B20" s="188">
        <v>1</v>
      </c>
      <c r="C20" s="188">
        <v>0</v>
      </c>
      <c r="D20" s="188">
        <v>28</v>
      </c>
      <c r="E20" s="188">
        <v>25</v>
      </c>
      <c r="F20" s="189">
        <v>-10.71428571428571</v>
      </c>
    </row>
    <row r="21" spans="1:7" ht="15.6" customHeight="1">
      <c r="A21" s="187" t="s">
        <v>154</v>
      </c>
      <c r="B21" s="188">
        <v>0</v>
      </c>
      <c r="C21" s="188">
        <v>2</v>
      </c>
      <c r="D21" s="188">
        <v>17</v>
      </c>
      <c r="E21" s="188">
        <v>18</v>
      </c>
      <c r="F21" s="189">
        <v>5.882352941176463</v>
      </c>
    </row>
    <row r="22" spans="1:7" ht="15.6" customHeight="1">
      <c r="A22" s="187" t="s">
        <v>151</v>
      </c>
      <c r="B22" s="188">
        <v>103</v>
      </c>
      <c r="C22" s="188">
        <v>102</v>
      </c>
      <c r="D22" s="188">
        <v>673</v>
      </c>
      <c r="E22" s="188">
        <v>639</v>
      </c>
      <c r="F22" s="189">
        <v>-5.0520059435364004</v>
      </c>
    </row>
    <row r="23" spans="1:7" ht="15.6" customHeight="1">
      <c r="A23" s="187" t="s">
        <v>171</v>
      </c>
      <c r="B23" s="188">
        <v>12</v>
      </c>
      <c r="C23" s="188">
        <v>9</v>
      </c>
      <c r="D23" s="188">
        <v>285</v>
      </c>
      <c r="E23" s="188">
        <v>301</v>
      </c>
      <c r="F23" s="189">
        <v>5.6140350877193006</v>
      </c>
    </row>
    <row r="24" spans="1:7" ht="15.6" customHeight="1">
      <c r="A24" s="187" t="s">
        <v>146</v>
      </c>
      <c r="B24" s="188">
        <v>0</v>
      </c>
      <c r="C24" s="188">
        <v>0</v>
      </c>
      <c r="D24" s="188">
        <v>1</v>
      </c>
      <c r="E24" s="188">
        <v>0</v>
      </c>
      <c r="F24" s="189">
        <v>-100</v>
      </c>
    </row>
    <row r="25" spans="1:7" ht="15.6" customHeight="1">
      <c r="A25" s="187" t="s">
        <v>145</v>
      </c>
      <c r="B25" s="188">
        <v>0</v>
      </c>
      <c r="C25" s="188">
        <v>0</v>
      </c>
      <c r="D25" s="188">
        <v>9</v>
      </c>
      <c r="E25" s="188">
        <v>9</v>
      </c>
      <c r="F25" s="189">
        <v>0</v>
      </c>
    </row>
    <row r="26" spans="1:7" ht="15.6" customHeight="1">
      <c r="A26" s="187" t="s">
        <v>157</v>
      </c>
      <c r="B26" s="188">
        <v>0</v>
      </c>
      <c r="C26" s="188">
        <v>0</v>
      </c>
      <c r="D26" s="188">
        <v>17</v>
      </c>
      <c r="E26" s="188">
        <v>25</v>
      </c>
      <c r="F26" s="189">
        <v>47.058823529411768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6</v>
      </c>
      <c r="E27" s="188">
        <v>5</v>
      </c>
      <c r="F27" s="189">
        <v>-16.666666666666671</v>
      </c>
    </row>
    <row r="28" spans="1:7" ht="15.6" customHeight="1">
      <c r="A28" s="187" t="s">
        <v>177</v>
      </c>
      <c r="B28" s="188">
        <v>91</v>
      </c>
      <c r="C28" s="188">
        <v>83</v>
      </c>
      <c r="D28" s="188">
        <v>623</v>
      </c>
      <c r="E28" s="188">
        <v>535</v>
      </c>
      <c r="F28" s="189">
        <v>-14.12520064205458</v>
      </c>
    </row>
    <row r="29" spans="1:7" ht="15.6" customHeight="1">
      <c r="A29" s="187" t="s">
        <v>178</v>
      </c>
      <c r="B29" s="188">
        <v>0</v>
      </c>
      <c r="C29" s="188">
        <v>0</v>
      </c>
      <c r="D29" s="188">
        <v>24</v>
      </c>
      <c r="E29" s="188">
        <v>16</v>
      </c>
      <c r="F29" s="189">
        <v>-33.333333333333329</v>
      </c>
    </row>
    <row r="30" spans="1:7" ht="15.6" customHeight="1">
      <c r="A30" s="187" t="s">
        <v>179</v>
      </c>
      <c r="B30" s="188">
        <v>3</v>
      </c>
      <c r="C30" s="188">
        <v>3</v>
      </c>
      <c r="D30" s="188">
        <v>76</v>
      </c>
      <c r="E30" s="188">
        <v>75</v>
      </c>
      <c r="F30" s="189">
        <v>-1.3157894736842051</v>
      </c>
    </row>
    <row r="31" spans="1:7" ht="15.6" customHeight="1">
      <c r="A31" s="187" t="s">
        <v>180</v>
      </c>
      <c r="B31" s="188">
        <v>0</v>
      </c>
      <c r="C31" s="188">
        <v>0</v>
      </c>
      <c r="D31" s="188">
        <v>36</v>
      </c>
      <c r="E31" s="188">
        <v>57</v>
      </c>
      <c r="F31" s="189">
        <v>58.333333333333343</v>
      </c>
    </row>
    <row r="32" spans="1:7" ht="15.6" customHeight="1">
      <c r="A32" s="187" t="s">
        <v>181</v>
      </c>
      <c r="B32" s="188">
        <v>5</v>
      </c>
      <c r="C32" s="188">
        <v>9</v>
      </c>
      <c r="D32" s="188">
        <v>298</v>
      </c>
      <c r="E32" s="188">
        <v>269</v>
      </c>
      <c r="F32" s="189">
        <v>-9.7315436241610769</v>
      </c>
    </row>
    <row r="33" spans="1:6" ht="15.6" customHeight="1">
      <c r="A33" s="187" t="s">
        <v>182</v>
      </c>
      <c r="B33" s="188">
        <v>4</v>
      </c>
      <c r="C33" s="188">
        <v>4</v>
      </c>
      <c r="D33" s="188">
        <v>91</v>
      </c>
      <c r="E33" s="188">
        <v>99</v>
      </c>
      <c r="F33" s="189">
        <v>8.7912087912087884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5</v>
      </c>
      <c r="E34" s="188">
        <v>6</v>
      </c>
      <c r="F34" s="189">
        <v>20</v>
      </c>
    </row>
    <row r="35" spans="1:6" ht="15.6" customHeight="1">
      <c r="A35" s="155" t="s">
        <v>158</v>
      </c>
      <c r="B35" s="75">
        <f>SUM(B7:B34)</f>
        <v>303</v>
      </c>
      <c r="C35" s="76">
        <f>SUM(C7:C34)</f>
        <v>295</v>
      </c>
      <c r="D35" s="177">
        <f>SUM(D7:D34)</f>
        <v>4528</v>
      </c>
      <c r="E35" s="177">
        <f>SUM(E7:E34)</f>
        <v>4501</v>
      </c>
      <c r="F35" s="139">
        <f>E35*100/D35-100</f>
        <v>-0.59628975265017914</v>
      </c>
    </row>
    <row r="36" spans="1:6" ht="15.6" customHeight="1">
      <c r="A36" s="72" t="s">
        <v>167</v>
      </c>
      <c r="B36" s="71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85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80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10397</v>
      </c>
      <c r="C7" s="188">
        <v>3924</v>
      </c>
      <c r="D7" s="188">
        <v>222723</v>
      </c>
      <c r="E7" s="188">
        <v>323991</v>
      </c>
      <c r="F7" s="189">
        <v>45.468137552026519</v>
      </c>
      <c r="G7" s="36"/>
    </row>
    <row r="8" spans="1:14" ht="15.6" customHeight="1">
      <c r="A8" s="187" t="s">
        <v>11</v>
      </c>
      <c r="B8" s="188">
        <v>14007</v>
      </c>
      <c r="C8" s="188">
        <v>11659</v>
      </c>
      <c r="D8" s="188">
        <v>244182</v>
      </c>
      <c r="E8" s="188">
        <v>359010</v>
      </c>
      <c r="F8" s="189">
        <v>47.025579281028087</v>
      </c>
      <c r="G8" s="6"/>
    </row>
    <row r="9" spans="1:14" ht="15.6" customHeight="1">
      <c r="A9" s="187" t="s">
        <v>8</v>
      </c>
      <c r="B9" s="188">
        <v>37988</v>
      </c>
      <c r="C9" s="188">
        <v>45490</v>
      </c>
      <c r="D9" s="188">
        <v>712546</v>
      </c>
      <c r="E9" s="188">
        <v>842625</v>
      </c>
      <c r="F9" s="189">
        <v>18.255523152189468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166</v>
      </c>
      <c r="E10" s="188">
        <v>0</v>
      </c>
      <c r="F10" s="189">
        <v>-100</v>
      </c>
    </row>
    <row r="11" spans="1:14" ht="15.6" customHeight="1">
      <c r="A11" s="187" t="s">
        <v>9</v>
      </c>
      <c r="B11" s="188">
        <v>321572</v>
      </c>
      <c r="C11" s="188">
        <v>376001</v>
      </c>
      <c r="D11" s="188">
        <v>4387073</v>
      </c>
      <c r="E11" s="188">
        <v>5541639</v>
      </c>
      <c r="F11" s="189">
        <v>26.317455852683551</v>
      </c>
    </row>
    <row r="12" spans="1:14" ht="15.6" customHeight="1">
      <c r="A12" s="187" t="s">
        <v>6</v>
      </c>
      <c r="B12" s="188">
        <v>26140</v>
      </c>
      <c r="C12" s="188">
        <v>44352</v>
      </c>
      <c r="D12" s="188">
        <v>416095</v>
      </c>
      <c r="E12" s="188">
        <v>705088</v>
      </c>
      <c r="F12" s="189">
        <v>69.453610353404883</v>
      </c>
    </row>
    <row r="13" spans="1:14" ht="15.6" customHeight="1">
      <c r="A13" s="187" t="s">
        <v>175</v>
      </c>
      <c r="B13" s="188">
        <v>344333</v>
      </c>
      <c r="C13" s="188">
        <v>355384</v>
      </c>
      <c r="D13" s="188">
        <v>8748532</v>
      </c>
      <c r="E13" s="188">
        <v>9889407</v>
      </c>
      <c r="F13" s="189">
        <v>13.040759295388071</v>
      </c>
    </row>
    <row r="14" spans="1:14" ht="15.6" customHeight="1">
      <c r="A14" s="187" t="s">
        <v>153</v>
      </c>
      <c r="B14" s="188">
        <v>198977</v>
      </c>
      <c r="C14" s="188">
        <v>218805</v>
      </c>
      <c r="D14" s="188">
        <v>3930572</v>
      </c>
      <c r="E14" s="188">
        <v>5304144</v>
      </c>
      <c r="F14" s="189">
        <v>34.945855208860188</v>
      </c>
    </row>
    <row r="15" spans="1:14" ht="15.6" customHeight="1">
      <c r="A15" s="187" t="s">
        <v>150</v>
      </c>
      <c r="B15" s="188">
        <v>3790</v>
      </c>
      <c r="C15" s="188">
        <v>21</v>
      </c>
      <c r="D15" s="188">
        <v>214028</v>
      </c>
      <c r="E15" s="188">
        <v>270771</v>
      </c>
      <c r="F15" s="189">
        <v>26.51195170725326</v>
      </c>
    </row>
    <row r="16" spans="1:14" ht="15.6" customHeight="1">
      <c r="A16" s="187" t="s">
        <v>149</v>
      </c>
      <c r="B16" s="188">
        <v>5374</v>
      </c>
      <c r="C16" s="188">
        <v>11439</v>
      </c>
      <c r="D16" s="188">
        <v>175706</v>
      </c>
      <c r="E16" s="188">
        <v>184295</v>
      </c>
      <c r="F16" s="189">
        <v>4.888279284714244</v>
      </c>
      <c r="G16" s="1"/>
    </row>
    <row r="17" spans="1:7" ht="15.6" customHeight="1">
      <c r="A17" s="187" t="s">
        <v>155</v>
      </c>
      <c r="B17" s="188">
        <v>0</v>
      </c>
      <c r="C17" s="188">
        <v>0</v>
      </c>
      <c r="D17" s="188">
        <v>633</v>
      </c>
      <c r="E17" s="188">
        <v>170</v>
      </c>
      <c r="F17" s="189">
        <v>-73.143759873617697</v>
      </c>
      <c r="G17" s="2"/>
    </row>
    <row r="18" spans="1:7" ht="15.6" customHeight="1">
      <c r="A18" s="187" t="s">
        <v>152</v>
      </c>
      <c r="B18" s="188">
        <v>151144</v>
      </c>
      <c r="C18" s="188">
        <v>156399</v>
      </c>
      <c r="D18" s="188">
        <v>1818459</v>
      </c>
      <c r="E18" s="188">
        <v>1903952</v>
      </c>
      <c r="F18" s="189">
        <v>4.7013982718334546</v>
      </c>
    </row>
    <row r="19" spans="1:7" ht="15.6" customHeight="1">
      <c r="A19" s="187" t="s">
        <v>148</v>
      </c>
      <c r="B19" s="188">
        <v>0</v>
      </c>
      <c r="C19" s="188">
        <v>0</v>
      </c>
      <c r="D19" s="188">
        <v>13244</v>
      </c>
      <c r="E19" s="188">
        <v>6571</v>
      </c>
      <c r="F19" s="189">
        <v>-50.385080036242833</v>
      </c>
    </row>
    <row r="20" spans="1:7" ht="15.6" customHeight="1">
      <c r="A20" s="187" t="s">
        <v>147</v>
      </c>
      <c r="B20" s="188">
        <v>867</v>
      </c>
      <c r="C20" s="188">
        <v>0</v>
      </c>
      <c r="D20" s="188">
        <v>25441</v>
      </c>
      <c r="E20" s="188">
        <v>30751</v>
      </c>
      <c r="F20" s="189">
        <v>20.87182107621555</v>
      </c>
    </row>
    <row r="21" spans="1:7" ht="15.6" customHeight="1">
      <c r="A21" s="187" t="s">
        <v>154</v>
      </c>
      <c r="B21" s="188">
        <v>4685</v>
      </c>
      <c r="C21" s="188">
        <v>4601</v>
      </c>
      <c r="D21" s="188">
        <v>71621</v>
      </c>
      <c r="E21" s="188">
        <v>70855</v>
      </c>
      <c r="F21" s="189">
        <v>-1.0695187165775339</v>
      </c>
    </row>
    <row r="22" spans="1:7" ht="15.6" customHeight="1">
      <c r="A22" s="187" t="s">
        <v>151</v>
      </c>
      <c r="B22" s="188">
        <v>363542</v>
      </c>
      <c r="C22" s="188">
        <v>393295</v>
      </c>
      <c r="D22" s="188">
        <v>2680720</v>
      </c>
      <c r="E22" s="188">
        <v>3182357</v>
      </c>
      <c r="F22" s="189">
        <v>18.71277119579814</v>
      </c>
    </row>
    <row r="23" spans="1:7" ht="15.6" customHeight="1">
      <c r="A23" s="187" t="s">
        <v>171</v>
      </c>
      <c r="B23" s="188">
        <v>46429</v>
      </c>
      <c r="C23" s="188">
        <v>45985</v>
      </c>
      <c r="D23" s="188">
        <v>690530</v>
      </c>
      <c r="E23" s="188">
        <v>855466</v>
      </c>
      <c r="F23" s="189">
        <v>23.885421343026369</v>
      </c>
    </row>
    <row r="24" spans="1:7" ht="15.6" customHeight="1">
      <c r="A24" s="187" t="s">
        <v>146</v>
      </c>
      <c r="B24" s="188">
        <v>0</v>
      </c>
      <c r="C24" s="188">
        <v>0</v>
      </c>
      <c r="D24" s="188">
        <v>0</v>
      </c>
      <c r="E24" s="188">
        <v>0</v>
      </c>
      <c r="F24" s="189" t="s">
        <v>156</v>
      </c>
    </row>
    <row r="25" spans="1:7" ht="15.6" customHeight="1">
      <c r="A25" s="187" t="s">
        <v>145</v>
      </c>
      <c r="B25" s="188">
        <v>46326</v>
      </c>
      <c r="C25" s="188">
        <v>51626</v>
      </c>
      <c r="D25" s="188">
        <v>641263</v>
      </c>
      <c r="E25" s="188">
        <v>651068</v>
      </c>
      <c r="F25" s="189">
        <v>1.5290138367565189</v>
      </c>
    </row>
    <row r="26" spans="1:7" ht="15.6" customHeight="1">
      <c r="A26" s="187" t="s">
        <v>157</v>
      </c>
      <c r="B26" s="188">
        <v>5004</v>
      </c>
      <c r="C26" s="188">
        <v>10850</v>
      </c>
      <c r="D26" s="188">
        <v>132999</v>
      </c>
      <c r="E26" s="188">
        <v>225659</v>
      </c>
      <c r="F26" s="189">
        <v>69.669696764637337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1480</v>
      </c>
      <c r="E27" s="188">
        <v>935</v>
      </c>
      <c r="F27" s="189">
        <v>-36.824324324324323</v>
      </c>
    </row>
    <row r="28" spans="1:7" ht="15.6" customHeight="1">
      <c r="A28" s="187" t="s">
        <v>177</v>
      </c>
      <c r="B28" s="188">
        <v>601697</v>
      </c>
      <c r="C28" s="188">
        <v>652687</v>
      </c>
      <c r="D28" s="188">
        <v>5981426</v>
      </c>
      <c r="E28" s="188">
        <v>6731473</v>
      </c>
      <c r="F28" s="189">
        <v>12.53960176051665</v>
      </c>
    </row>
    <row r="29" spans="1:7" ht="15.6" customHeight="1">
      <c r="A29" s="187" t="s">
        <v>178</v>
      </c>
      <c r="B29" s="188">
        <v>7841</v>
      </c>
      <c r="C29" s="188">
        <v>10510</v>
      </c>
      <c r="D29" s="188">
        <v>259448</v>
      </c>
      <c r="E29" s="188">
        <v>252843</v>
      </c>
      <c r="F29" s="189">
        <v>-2.5457895223705691</v>
      </c>
    </row>
    <row r="30" spans="1:7" ht="15.6" customHeight="1">
      <c r="A30" s="187" t="s">
        <v>179</v>
      </c>
      <c r="B30" s="188">
        <v>696</v>
      </c>
      <c r="C30" s="188">
        <v>742</v>
      </c>
      <c r="D30" s="188">
        <v>18384</v>
      </c>
      <c r="E30" s="188">
        <v>19655</v>
      </c>
      <c r="F30" s="189">
        <v>6.9136205395996484</v>
      </c>
    </row>
    <row r="31" spans="1:7" ht="15.6" customHeight="1">
      <c r="A31" s="187" t="s">
        <v>180</v>
      </c>
      <c r="B31" s="188">
        <v>148</v>
      </c>
      <c r="C31" s="188">
        <v>0</v>
      </c>
      <c r="D31" s="188">
        <v>64122</v>
      </c>
      <c r="E31" s="188">
        <v>114592</v>
      </c>
      <c r="F31" s="189">
        <v>78.709335329528074</v>
      </c>
    </row>
    <row r="32" spans="1:7" ht="15.6" customHeight="1">
      <c r="A32" s="187" t="s">
        <v>181</v>
      </c>
      <c r="B32" s="188">
        <v>58879</v>
      </c>
      <c r="C32" s="188">
        <v>78606</v>
      </c>
      <c r="D32" s="188">
        <v>1373552</v>
      </c>
      <c r="E32" s="188">
        <v>1563488</v>
      </c>
      <c r="F32" s="189">
        <v>13.828089508078319</v>
      </c>
    </row>
    <row r="33" spans="1:6" ht="15.6" customHeight="1">
      <c r="A33" s="187" t="s">
        <v>182</v>
      </c>
      <c r="B33" s="188">
        <v>4932</v>
      </c>
      <c r="C33" s="188">
        <v>8227</v>
      </c>
      <c r="D33" s="188">
        <v>173220</v>
      </c>
      <c r="E33" s="188">
        <v>219300</v>
      </c>
      <c r="F33" s="189">
        <v>26.602009005888458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2076</v>
      </c>
      <c r="E34" s="188">
        <v>1375</v>
      </c>
      <c r="F34" s="189">
        <v>-33.76685934489403</v>
      </c>
    </row>
    <row r="35" spans="1:6" ht="15.6" customHeight="1">
      <c r="A35" s="155" t="s">
        <v>158</v>
      </c>
      <c r="B35" s="75">
        <f>SUM(B7:B34)</f>
        <v>2254768</v>
      </c>
      <c r="C35" s="76">
        <f>SUM(C7:C34)</f>
        <v>2480603</v>
      </c>
      <c r="D35" s="75">
        <f>SUM(D7:D34)</f>
        <v>33000241</v>
      </c>
      <c r="E35" s="77">
        <f>SUM(E7:E34)</f>
        <v>39251480</v>
      </c>
      <c r="F35" s="139">
        <f>E35*100/D35-100</f>
        <v>18.943010143471383</v>
      </c>
    </row>
    <row r="36" spans="1:6" ht="15.6" customHeight="1">
      <c r="A36" s="72" t="s">
        <v>84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92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80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13"/>
    </row>
    <row r="8" spans="1:14" ht="15.6" customHeight="1">
      <c r="A8" s="187" t="s">
        <v>11</v>
      </c>
      <c r="B8" s="188">
        <v>7357</v>
      </c>
      <c r="C8" s="188">
        <v>6558</v>
      </c>
      <c r="D8" s="188">
        <v>126748</v>
      </c>
      <c r="E8" s="188">
        <v>162952</v>
      </c>
      <c r="F8" s="189">
        <v>28.563764319752579</v>
      </c>
      <c r="G8" s="6"/>
    </row>
    <row r="9" spans="1:14" ht="15.6" customHeight="1">
      <c r="A9" s="187" t="s">
        <v>8</v>
      </c>
      <c r="B9" s="188">
        <v>37988</v>
      </c>
      <c r="C9" s="188">
        <v>45490</v>
      </c>
      <c r="D9" s="188">
        <v>705508</v>
      </c>
      <c r="E9" s="188">
        <v>833744</v>
      </c>
      <c r="F9" s="189">
        <v>18.176406220765742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>
      <c r="A11" s="187" t="s">
        <v>9</v>
      </c>
      <c r="B11" s="188">
        <v>321572</v>
      </c>
      <c r="C11" s="188">
        <v>376001</v>
      </c>
      <c r="D11" s="188">
        <v>4387073</v>
      </c>
      <c r="E11" s="188">
        <v>5541615</v>
      </c>
      <c r="F11" s="189">
        <v>26.31690879089544</v>
      </c>
    </row>
    <row r="12" spans="1:14" ht="15.6" customHeight="1">
      <c r="A12" s="187" t="s">
        <v>6</v>
      </c>
      <c r="B12" s="188">
        <v>1506</v>
      </c>
      <c r="C12" s="188">
        <v>1455</v>
      </c>
      <c r="D12" s="188">
        <v>21819</v>
      </c>
      <c r="E12" s="188">
        <v>25547</v>
      </c>
      <c r="F12" s="189">
        <v>17.08602594069389</v>
      </c>
    </row>
    <row r="13" spans="1:14" ht="15.6" customHeight="1">
      <c r="A13" s="187" t="s">
        <v>175</v>
      </c>
      <c r="B13" s="188">
        <v>282570</v>
      </c>
      <c r="C13" s="188">
        <v>303547</v>
      </c>
      <c r="D13" s="188">
        <v>7021054</v>
      </c>
      <c r="E13" s="188">
        <v>7372113</v>
      </c>
      <c r="F13" s="189">
        <v>5.0000897301174376</v>
      </c>
    </row>
    <row r="14" spans="1:14" ht="15.6" customHeight="1">
      <c r="A14" s="187" t="s">
        <v>153</v>
      </c>
      <c r="B14" s="188">
        <v>90483</v>
      </c>
      <c r="C14" s="188">
        <v>92085</v>
      </c>
      <c r="D14" s="188">
        <v>1596267</v>
      </c>
      <c r="E14" s="188">
        <v>1735243</v>
      </c>
      <c r="F14" s="189">
        <v>8.7063129163229007</v>
      </c>
    </row>
    <row r="15" spans="1:14" ht="15.6" customHeight="1">
      <c r="A15" s="187" t="s">
        <v>150</v>
      </c>
      <c r="B15" s="188">
        <v>3063</v>
      </c>
      <c r="C15" s="188">
        <v>21</v>
      </c>
      <c r="D15" s="188">
        <v>104680</v>
      </c>
      <c r="E15" s="188">
        <v>121739</v>
      </c>
      <c r="F15" s="189">
        <v>16.29633167749331</v>
      </c>
    </row>
    <row r="16" spans="1:14" ht="15.6" customHeight="1">
      <c r="A16" s="187" t="s">
        <v>149</v>
      </c>
      <c r="B16" s="188">
        <v>0</v>
      </c>
      <c r="C16" s="188">
        <v>0</v>
      </c>
      <c r="D16" s="188">
        <v>0</v>
      </c>
      <c r="E16" s="188">
        <v>7854</v>
      </c>
      <c r="F16" s="189" t="s">
        <v>156</v>
      </c>
      <c r="G16" s="1"/>
    </row>
    <row r="17" spans="1:7" ht="15.6" customHeight="1">
      <c r="A17" s="187" t="s">
        <v>155</v>
      </c>
      <c r="B17" s="188">
        <v>0</v>
      </c>
      <c r="C17" s="188">
        <v>0</v>
      </c>
      <c r="D17" s="188">
        <v>0</v>
      </c>
      <c r="E17" s="188">
        <v>0</v>
      </c>
      <c r="F17" s="189" t="s">
        <v>156</v>
      </c>
      <c r="G17" s="2"/>
    </row>
    <row r="18" spans="1:7" ht="15.6" customHeight="1">
      <c r="A18" s="187" t="s">
        <v>152</v>
      </c>
      <c r="B18" s="188">
        <v>151144</v>
      </c>
      <c r="C18" s="188">
        <v>156399</v>
      </c>
      <c r="D18" s="188">
        <v>1814939</v>
      </c>
      <c r="E18" s="188">
        <v>1877844</v>
      </c>
      <c r="F18" s="189">
        <v>3.4659567070849282</v>
      </c>
    </row>
    <row r="19" spans="1:7" ht="15.6" customHeight="1">
      <c r="A19" s="187" t="s">
        <v>148</v>
      </c>
      <c r="B19" s="188">
        <v>0</v>
      </c>
      <c r="C19" s="188">
        <v>0</v>
      </c>
      <c r="D19" s="188">
        <v>0</v>
      </c>
      <c r="E19" s="188">
        <v>0</v>
      </c>
      <c r="F19" s="189" t="s">
        <v>156</v>
      </c>
    </row>
    <row r="20" spans="1:7" ht="15.6" customHeight="1">
      <c r="A20" s="187" t="s">
        <v>147</v>
      </c>
      <c r="B20" s="188">
        <v>0</v>
      </c>
      <c r="C20" s="188">
        <v>0</v>
      </c>
      <c r="D20" s="188">
        <v>0</v>
      </c>
      <c r="E20" s="188">
        <v>0</v>
      </c>
      <c r="F20" s="189" t="s">
        <v>156</v>
      </c>
    </row>
    <row r="21" spans="1:7" ht="15.6" customHeight="1">
      <c r="A21" s="187" t="s">
        <v>154</v>
      </c>
      <c r="B21" s="188">
        <v>4685</v>
      </c>
      <c r="C21" s="188">
        <v>4601</v>
      </c>
      <c r="D21" s="188">
        <v>69665</v>
      </c>
      <c r="E21" s="188">
        <v>68831</v>
      </c>
      <c r="F21" s="189">
        <v>-1.19715782674227</v>
      </c>
    </row>
    <row r="22" spans="1:7" ht="15.6" customHeight="1">
      <c r="A22" s="187" t="s">
        <v>151</v>
      </c>
      <c r="B22" s="188">
        <v>124011</v>
      </c>
      <c r="C22" s="188">
        <v>128091</v>
      </c>
      <c r="D22" s="188">
        <v>1645068</v>
      </c>
      <c r="E22" s="188">
        <v>1670614</v>
      </c>
      <c r="F22" s="189">
        <v>1.5528841360965091</v>
      </c>
    </row>
    <row r="23" spans="1:7" ht="15.6" customHeight="1">
      <c r="A23" s="187" t="s">
        <v>171</v>
      </c>
      <c r="B23" s="188">
        <v>28346</v>
      </c>
      <c r="C23" s="188">
        <v>30640</v>
      </c>
      <c r="D23" s="188">
        <v>348485</v>
      </c>
      <c r="E23" s="188">
        <v>351568</v>
      </c>
      <c r="F23" s="189">
        <v>0.884686571875406</v>
      </c>
    </row>
    <row r="24" spans="1:7" ht="15.6" customHeight="1">
      <c r="A24" s="187" t="s">
        <v>146</v>
      </c>
      <c r="B24" s="188">
        <v>0</v>
      </c>
      <c r="C24" s="188">
        <v>0</v>
      </c>
      <c r="D24" s="188">
        <v>0</v>
      </c>
      <c r="E24" s="188">
        <v>0</v>
      </c>
      <c r="F24" s="189" t="s">
        <v>156</v>
      </c>
    </row>
    <row r="25" spans="1:7" ht="15.6" customHeight="1">
      <c r="A25" s="187" t="s">
        <v>145</v>
      </c>
      <c r="B25" s="188">
        <v>46326</v>
      </c>
      <c r="C25" s="188">
        <v>51626</v>
      </c>
      <c r="D25" s="188">
        <v>636235</v>
      </c>
      <c r="E25" s="188">
        <v>646836</v>
      </c>
      <c r="F25" s="189">
        <v>1.6662082406657961</v>
      </c>
    </row>
    <row r="26" spans="1:7" ht="15.6" customHeight="1">
      <c r="A26" s="187" t="s">
        <v>157</v>
      </c>
      <c r="B26" s="188">
        <v>5004</v>
      </c>
      <c r="C26" s="188">
        <v>10850</v>
      </c>
      <c r="D26" s="188">
        <v>126604</v>
      </c>
      <c r="E26" s="188">
        <v>191050</v>
      </c>
      <c r="F26" s="189">
        <v>50.903604941392047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>
      <c r="A28" s="187" t="s">
        <v>177</v>
      </c>
      <c r="B28" s="188">
        <v>431189</v>
      </c>
      <c r="C28" s="188">
        <v>468429</v>
      </c>
      <c r="D28" s="188">
        <v>5221508</v>
      </c>
      <c r="E28" s="188">
        <v>5625300</v>
      </c>
      <c r="F28" s="189">
        <v>7.7332448786825552</v>
      </c>
    </row>
    <row r="29" spans="1:7" ht="15.6" customHeight="1">
      <c r="A29" s="187" t="s">
        <v>178</v>
      </c>
      <c r="B29" s="188">
        <v>7841</v>
      </c>
      <c r="C29" s="188">
        <v>10499</v>
      </c>
      <c r="D29" s="188">
        <v>239291</v>
      </c>
      <c r="E29" s="188">
        <v>229010</v>
      </c>
      <c r="F29" s="189">
        <v>-4.2964424069438536</v>
      </c>
    </row>
    <row r="30" spans="1:7" ht="15.6" customHeight="1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>
      <c r="A31" s="187" t="s">
        <v>180</v>
      </c>
      <c r="B31" s="188">
        <v>148</v>
      </c>
      <c r="C31" s="188">
        <v>0</v>
      </c>
      <c r="D31" s="188">
        <v>639</v>
      </c>
      <c r="E31" s="188">
        <v>12</v>
      </c>
      <c r="F31" s="189">
        <v>-98.122065727699535</v>
      </c>
    </row>
    <row r="32" spans="1:7" ht="15.6" customHeight="1">
      <c r="A32" s="187" t="s">
        <v>181</v>
      </c>
      <c r="B32" s="188">
        <v>51396</v>
      </c>
      <c r="C32" s="188">
        <v>55144</v>
      </c>
      <c r="D32" s="188">
        <v>750499</v>
      </c>
      <c r="E32" s="188">
        <v>776900</v>
      </c>
      <c r="F32" s="189">
        <v>3.517792828504767</v>
      </c>
    </row>
    <row r="33" spans="1:6" ht="15.6" customHeight="1">
      <c r="A33" s="187" t="s">
        <v>182</v>
      </c>
      <c r="B33" s="188">
        <v>0</v>
      </c>
      <c r="C33" s="188">
        <v>0</v>
      </c>
      <c r="D33" s="188">
        <v>0</v>
      </c>
      <c r="E33" s="188">
        <v>2</v>
      </c>
      <c r="F33" s="189" t="s">
        <v>156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0</v>
      </c>
      <c r="E34" s="188">
        <v>0</v>
      </c>
      <c r="F34" s="189" t="s">
        <v>156</v>
      </c>
    </row>
    <row r="35" spans="1:6" ht="15.6" customHeight="1">
      <c r="A35" s="178" t="s">
        <v>158</v>
      </c>
      <c r="B35" s="177">
        <f>SUM(B7:B34)</f>
        <v>1594629</v>
      </c>
      <c r="C35" s="76">
        <f>SUM(C7:C34)</f>
        <v>1741436</v>
      </c>
      <c r="D35" s="75">
        <f>SUM(D7:D34)</f>
        <v>24816082</v>
      </c>
      <c r="E35" s="77">
        <f>SUM(E7:E34)</f>
        <v>27238774</v>
      </c>
      <c r="F35" s="139">
        <f>E35*100/D35-100</f>
        <v>9.7625886310336938</v>
      </c>
    </row>
    <row r="36" spans="1:6" ht="15.6" customHeight="1">
      <c r="A36" s="72" t="s">
        <v>89</v>
      </c>
      <c r="B36" s="71"/>
      <c r="C36" s="23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87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80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10397</v>
      </c>
      <c r="C7" s="188">
        <v>3924</v>
      </c>
      <c r="D7" s="188">
        <v>222723</v>
      </c>
      <c r="E7" s="188">
        <v>323991</v>
      </c>
      <c r="F7" s="189">
        <v>45.468137552026519</v>
      </c>
      <c r="G7" s="13"/>
    </row>
    <row r="8" spans="1:14" ht="15.6" customHeight="1">
      <c r="A8" s="187" t="s">
        <v>11</v>
      </c>
      <c r="B8" s="188">
        <v>6650</v>
      </c>
      <c r="C8" s="188">
        <v>5101</v>
      </c>
      <c r="D8" s="188">
        <v>117434</v>
      </c>
      <c r="E8" s="188">
        <v>196058</v>
      </c>
      <c r="F8" s="189">
        <v>66.951649437130641</v>
      </c>
      <c r="G8" s="6"/>
    </row>
    <row r="9" spans="1:14" ht="15.6" customHeight="1">
      <c r="A9" s="187" t="s">
        <v>8</v>
      </c>
      <c r="B9" s="188">
        <v>0</v>
      </c>
      <c r="C9" s="188">
        <v>0</v>
      </c>
      <c r="D9" s="188">
        <v>7038</v>
      </c>
      <c r="E9" s="188">
        <v>8881</v>
      </c>
      <c r="F9" s="189">
        <v>26.186416595623751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166</v>
      </c>
      <c r="E10" s="188">
        <v>0</v>
      </c>
      <c r="F10" s="189">
        <v>-100</v>
      </c>
    </row>
    <row r="11" spans="1:14" ht="15.6" customHeight="1">
      <c r="A11" s="187" t="s">
        <v>9</v>
      </c>
      <c r="B11" s="188">
        <v>0</v>
      </c>
      <c r="C11" s="188">
        <v>0</v>
      </c>
      <c r="D11" s="188">
        <v>0</v>
      </c>
      <c r="E11" s="188">
        <v>24</v>
      </c>
      <c r="F11" s="189" t="s">
        <v>156</v>
      </c>
    </row>
    <row r="12" spans="1:14" ht="15.6" customHeight="1">
      <c r="A12" s="187" t="s">
        <v>6</v>
      </c>
      <c r="B12" s="188">
        <v>24634</v>
      </c>
      <c r="C12" s="188">
        <v>42897</v>
      </c>
      <c r="D12" s="188">
        <v>394276</v>
      </c>
      <c r="E12" s="188">
        <v>679541</v>
      </c>
      <c r="F12" s="189">
        <v>72.351601416266789</v>
      </c>
    </row>
    <row r="13" spans="1:14" ht="15.6" customHeight="1">
      <c r="A13" s="187" t="s">
        <v>175</v>
      </c>
      <c r="B13" s="188">
        <v>61763</v>
      </c>
      <c r="C13" s="188">
        <v>51837</v>
      </c>
      <c r="D13" s="188">
        <v>1727478</v>
      </c>
      <c r="E13" s="188">
        <v>2517294</v>
      </c>
      <c r="F13" s="189">
        <v>45.720755922796123</v>
      </c>
    </row>
    <row r="14" spans="1:14" ht="15.6" customHeight="1">
      <c r="A14" s="187" t="s">
        <v>153</v>
      </c>
      <c r="B14" s="188">
        <v>108494</v>
      </c>
      <c r="C14" s="188">
        <v>126720</v>
      </c>
      <c r="D14" s="188">
        <v>2334305</v>
      </c>
      <c r="E14" s="188">
        <v>3568901</v>
      </c>
      <c r="F14" s="189">
        <v>52.889232555300197</v>
      </c>
    </row>
    <row r="15" spans="1:14" ht="15.6" customHeight="1">
      <c r="A15" s="187" t="s">
        <v>150</v>
      </c>
      <c r="B15" s="188">
        <v>727</v>
      </c>
      <c r="C15" s="188">
        <v>0</v>
      </c>
      <c r="D15" s="188">
        <v>109348</v>
      </c>
      <c r="E15" s="188">
        <v>149032</v>
      </c>
      <c r="F15" s="189">
        <v>36.291473095072597</v>
      </c>
    </row>
    <row r="16" spans="1:14" ht="15.6" customHeight="1">
      <c r="A16" s="187" t="s">
        <v>149</v>
      </c>
      <c r="B16" s="188">
        <v>5374</v>
      </c>
      <c r="C16" s="188">
        <v>11439</v>
      </c>
      <c r="D16" s="188">
        <v>175706</v>
      </c>
      <c r="E16" s="188">
        <v>176441</v>
      </c>
      <c r="F16" s="189">
        <v>0.41831240822737931</v>
      </c>
      <c r="G16" s="1"/>
    </row>
    <row r="17" spans="1:7" ht="15.6" customHeight="1">
      <c r="A17" s="187" t="s">
        <v>155</v>
      </c>
      <c r="B17" s="188">
        <v>0</v>
      </c>
      <c r="C17" s="188">
        <v>0</v>
      </c>
      <c r="D17" s="188">
        <v>633</v>
      </c>
      <c r="E17" s="188">
        <v>170</v>
      </c>
      <c r="F17" s="189">
        <v>-73.143759873617697</v>
      </c>
      <c r="G17" s="2"/>
    </row>
    <row r="18" spans="1:7" ht="15.6" customHeight="1">
      <c r="A18" s="187" t="s">
        <v>152</v>
      </c>
      <c r="B18" s="188">
        <v>0</v>
      </c>
      <c r="C18" s="188">
        <v>0</v>
      </c>
      <c r="D18" s="188">
        <v>3520</v>
      </c>
      <c r="E18" s="188">
        <v>26108</v>
      </c>
      <c r="F18" s="189">
        <v>641.7045454545455</v>
      </c>
    </row>
    <row r="19" spans="1:7" ht="15.6" customHeight="1">
      <c r="A19" s="187" t="s">
        <v>148</v>
      </c>
      <c r="B19" s="188">
        <v>0</v>
      </c>
      <c r="C19" s="188">
        <v>0</v>
      </c>
      <c r="D19" s="188">
        <v>13244</v>
      </c>
      <c r="E19" s="188">
        <v>6571</v>
      </c>
      <c r="F19" s="189">
        <v>-50.385080036242833</v>
      </c>
    </row>
    <row r="20" spans="1:7" ht="15.6" customHeight="1">
      <c r="A20" s="187" t="s">
        <v>147</v>
      </c>
      <c r="B20" s="188">
        <v>867</v>
      </c>
      <c r="C20" s="188">
        <v>0</v>
      </c>
      <c r="D20" s="188">
        <v>25441</v>
      </c>
      <c r="E20" s="188">
        <v>30751</v>
      </c>
      <c r="F20" s="189">
        <v>20.87182107621555</v>
      </c>
    </row>
    <row r="21" spans="1:7" ht="15.6" customHeight="1">
      <c r="A21" s="187" t="s">
        <v>154</v>
      </c>
      <c r="B21" s="188">
        <v>0</v>
      </c>
      <c r="C21" s="188">
        <v>0</v>
      </c>
      <c r="D21" s="188">
        <v>1956</v>
      </c>
      <c r="E21" s="188">
        <v>2024</v>
      </c>
      <c r="F21" s="189">
        <v>3.4764826175869099</v>
      </c>
    </row>
    <row r="22" spans="1:7" ht="15.6" customHeight="1">
      <c r="A22" s="187" t="s">
        <v>151</v>
      </c>
      <c r="B22" s="188">
        <v>239531</v>
      </c>
      <c r="C22" s="188">
        <v>265204</v>
      </c>
      <c r="D22" s="188">
        <v>1035652</v>
      </c>
      <c r="E22" s="188">
        <v>1511743</v>
      </c>
      <c r="F22" s="189">
        <v>45.970171447551877</v>
      </c>
    </row>
    <row r="23" spans="1:7" ht="15.6" customHeight="1">
      <c r="A23" s="187" t="s">
        <v>171</v>
      </c>
      <c r="B23" s="188">
        <v>18083</v>
      </c>
      <c r="C23" s="188">
        <v>15345</v>
      </c>
      <c r="D23" s="188">
        <v>342045</v>
      </c>
      <c r="E23" s="188">
        <v>503898</v>
      </c>
      <c r="F23" s="189">
        <v>47.319212384335401</v>
      </c>
    </row>
    <row r="24" spans="1:7" ht="15.6" customHeight="1">
      <c r="A24" s="187" t="s">
        <v>146</v>
      </c>
      <c r="B24" s="188">
        <v>0</v>
      </c>
      <c r="C24" s="188">
        <v>0</v>
      </c>
      <c r="D24" s="188">
        <v>0</v>
      </c>
      <c r="E24" s="188">
        <v>0</v>
      </c>
      <c r="F24" s="189" t="s">
        <v>156</v>
      </c>
    </row>
    <row r="25" spans="1:7" ht="15.6" customHeight="1">
      <c r="A25" s="187" t="s">
        <v>145</v>
      </c>
      <c r="B25" s="188">
        <v>0</v>
      </c>
      <c r="C25" s="188">
        <v>0</v>
      </c>
      <c r="D25" s="188">
        <v>5028</v>
      </c>
      <c r="E25" s="188">
        <v>4232</v>
      </c>
      <c r="F25" s="189">
        <v>-15.831344470962611</v>
      </c>
    </row>
    <row r="26" spans="1:7" ht="15.6" customHeight="1">
      <c r="A26" s="187" t="s">
        <v>157</v>
      </c>
      <c r="B26" s="188">
        <v>0</v>
      </c>
      <c r="C26" s="188">
        <v>0</v>
      </c>
      <c r="D26" s="188">
        <v>6395</v>
      </c>
      <c r="E26" s="188">
        <v>34609</v>
      </c>
      <c r="F26" s="189">
        <v>441.18842845973421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1480</v>
      </c>
      <c r="E27" s="188">
        <v>935</v>
      </c>
      <c r="F27" s="189">
        <v>-36.824324324324323</v>
      </c>
    </row>
    <row r="28" spans="1:7" ht="15.6" customHeight="1">
      <c r="A28" s="187" t="s">
        <v>177</v>
      </c>
      <c r="B28" s="188">
        <v>170508</v>
      </c>
      <c r="C28" s="188">
        <v>184258</v>
      </c>
      <c r="D28" s="188">
        <v>759918</v>
      </c>
      <c r="E28" s="188">
        <v>1106173</v>
      </c>
      <c r="F28" s="189">
        <v>45.564784621498632</v>
      </c>
    </row>
    <row r="29" spans="1:7" ht="15.6" customHeight="1">
      <c r="A29" s="187" t="s">
        <v>178</v>
      </c>
      <c r="B29" s="188">
        <v>0</v>
      </c>
      <c r="C29" s="188">
        <v>11</v>
      </c>
      <c r="D29" s="188">
        <v>20157</v>
      </c>
      <c r="E29" s="188">
        <v>23833</v>
      </c>
      <c r="F29" s="189">
        <v>18.236840799722192</v>
      </c>
    </row>
    <row r="30" spans="1:7" ht="15.6" customHeight="1">
      <c r="A30" s="187" t="s">
        <v>179</v>
      </c>
      <c r="B30" s="188">
        <v>696</v>
      </c>
      <c r="C30" s="188">
        <v>742</v>
      </c>
      <c r="D30" s="188">
        <v>18384</v>
      </c>
      <c r="E30" s="188">
        <v>19655</v>
      </c>
      <c r="F30" s="189">
        <v>6.9136205395996484</v>
      </c>
    </row>
    <row r="31" spans="1:7" ht="15.6" customHeight="1">
      <c r="A31" s="187" t="s">
        <v>180</v>
      </c>
      <c r="B31" s="188">
        <v>0</v>
      </c>
      <c r="C31" s="188">
        <v>0</v>
      </c>
      <c r="D31" s="188">
        <v>63483</v>
      </c>
      <c r="E31" s="188">
        <v>114580</v>
      </c>
      <c r="F31" s="189">
        <v>80.489264842556281</v>
      </c>
    </row>
    <row r="32" spans="1:7" ht="15.6" customHeight="1">
      <c r="A32" s="187" t="s">
        <v>181</v>
      </c>
      <c r="B32" s="188">
        <v>7483</v>
      </c>
      <c r="C32" s="188">
        <v>23462</v>
      </c>
      <c r="D32" s="188">
        <v>623053</v>
      </c>
      <c r="E32" s="188">
        <v>786588</v>
      </c>
      <c r="F32" s="189">
        <v>26.247365793921219</v>
      </c>
    </row>
    <row r="33" spans="1:6" ht="15.6" customHeight="1">
      <c r="A33" s="187" t="s">
        <v>182</v>
      </c>
      <c r="B33" s="188">
        <v>4932</v>
      </c>
      <c r="C33" s="188">
        <v>8227</v>
      </c>
      <c r="D33" s="188">
        <v>173220</v>
      </c>
      <c r="E33" s="188">
        <v>219298</v>
      </c>
      <c r="F33" s="189">
        <v>26.60085440480314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2076</v>
      </c>
      <c r="E34" s="188">
        <v>1375</v>
      </c>
      <c r="F34" s="189">
        <v>-33.76685934489403</v>
      </c>
    </row>
    <row r="35" spans="1:6" ht="15.6" customHeight="1">
      <c r="A35" s="178" t="s">
        <v>158</v>
      </c>
      <c r="B35" s="75">
        <f>SUM(B7:B34)</f>
        <v>660139</v>
      </c>
      <c r="C35" s="76">
        <f>SUM(C7:C34)</f>
        <v>739167</v>
      </c>
      <c r="D35" s="75">
        <f>SUM(D7:D34)</f>
        <v>8184159</v>
      </c>
      <c r="E35" s="177">
        <f>SUM(E7:E34)</f>
        <v>12012706</v>
      </c>
      <c r="F35" s="139">
        <f>E35*100/D35-100</f>
        <v>46.779968473242036</v>
      </c>
    </row>
    <row r="36" spans="1:6" ht="15.6" customHeight="1">
      <c r="A36" s="72" t="s">
        <v>164</v>
      </c>
      <c r="B36" s="71"/>
      <c r="D36" s="71"/>
      <c r="F36" s="23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88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70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36"/>
    </row>
    <row r="8" spans="1:14" ht="15.6" customHeight="1">
      <c r="A8" s="187" t="s">
        <v>11</v>
      </c>
      <c r="B8" s="188">
        <v>2308</v>
      </c>
      <c r="C8" s="188">
        <v>1521</v>
      </c>
      <c r="D8" s="188">
        <v>31819</v>
      </c>
      <c r="E8" s="188">
        <v>41432</v>
      </c>
      <c r="F8" s="189">
        <v>30.211508846915361</v>
      </c>
      <c r="G8" s="6"/>
    </row>
    <row r="9" spans="1:14" ht="15.6" customHeight="1">
      <c r="A9" s="187" t="s">
        <v>8</v>
      </c>
      <c r="B9" s="188">
        <v>10991</v>
      </c>
      <c r="C9" s="188">
        <v>12802</v>
      </c>
      <c r="D9" s="188">
        <v>169494</v>
      </c>
      <c r="E9" s="188">
        <v>217896</v>
      </c>
      <c r="F9" s="189">
        <v>28.556763071259159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>
      <c r="A11" s="187" t="s">
        <v>9</v>
      </c>
      <c r="B11" s="188">
        <v>68462</v>
      </c>
      <c r="C11" s="188">
        <v>81739</v>
      </c>
      <c r="D11" s="188">
        <v>926760</v>
      </c>
      <c r="E11" s="188">
        <v>1191181</v>
      </c>
      <c r="F11" s="189">
        <v>28.531766584660549</v>
      </c>
    </row>
    <row r="12" spans="1:14" ht="15.6" customHeight="1">
      <c r="A12" s="187" t="s">
        <v>6</v>
      </c>
      <c r="B12" s="188">
        <v>914</v>
      </c>
      <c r="C12" s="188">
        <v>850</v>
      </c>
      <c r="D12" s="188">
        <v>12350</v>
      </c>
      <c r="E12" s="188">
        <v>14225</v>
      </c>
      <c r="F12" s="189">
        <v>15.18218623481782</v>
      </c>
    </row>
    <row r="13" spans="1:14" ht="15.6" customHeight="1">
      <c r="A13" s="187" t="s">
        <v>175</v>
      </c>
      <c r="B13" s="188">
        <v>66218</v>
      </c>
      <c r="C13" s="188">
        <v>75901</v>
      </c>
      <c r="D13" s="188">
        <v>1167200</v>
      </c>
      <c r="E13" s="188">
        <v>1253139</v>
      </c>
      <c r="F13" s="189">
        <v>7.3628341329677918</v>
      </c>
    </row>
    <row r="14" spans="1:14" ht="15.6" customHeight="1">
      <c r="A14" s="187" t="s">
        <v>153</v>
      </c>
      <c r="B14" s="188">
        <v>27560</v>
      </c>
      <c r="C14" s="188">
        <v>28451</v>
      </c>
      <c r="D14" s="188">
        <v>484993</v>
      </c>
      <c r="E14" s="188">
        <v>515256</v>
      </c>
      <c r="F14" s="189">
        <v>6.2398838746126302</v>
      </c>
    </row>
    <row r="15" spans="1:14" ht="15.6" customHeight="1">
      <c r="A15" s="187" t="s">
        <v>150</v>
      </c>
      <c r="B15" s="188">
        <v>1285</v>
      </c>
      <c r="C15" s="188">
        <v>0</v>
      </c>
      <c r="D15" s="188">
        <v>44358</v>
      </c>
      <c r="E15" s="188">
        <v>51562</v>
      </c>
      <c r="F15" s="189">
        <v>16.24058794355021</v>
      </c>
    </row>
    <row r="16" spans="1:14" ht="15.6" customHeight="1">
      <c r="A16" s="187" t="s">
        <v>149</v>
      </c>
      <c r="B16" s="188">
        <v>0</v>
      </c>
      <c r="C16" s="188">
        <v>0</v>
      </c>
      <c r="D16" s="188">
        <v>0</v>
      </c>
      <c r="E16" s="188">
        <v>0</v>
      </c>
      <c r="F16" s="189" t="s">
        <v>156</v>
      </c>
      <c r="G16" s="1"/>
    </row>
    <row r="17" spans="1:7" ht="15.6" customHeight="1">
      <c r="A17" s="187" t="s">
        <v>155</v>
      </c>
      <c r="B17" s="188">
        <v>0</v>
      </c>
      <c r="C17" s="188">
        <v>0</v>
      </c>
      <c r="D17" s="188">
        <v>0</v>
      </c>
      <c r="E17" s="188">
        <v>0</v>
      </c>
      <c r="F17" s="189" t="s">
        <v>156</v>
      </c>
      <c r="G17" s="2"/>
    </row>
    <row r="18" spans="1:7" ht="15.6" customHeight="1">
      <c r="A18" s="187" t="s">
        <v>152</v>
      </c>
      <c r="B18" s="188">
        <v>36028</v>
      </c>
      <c r="C18" s="188">
        <v>37606</v>
      </c>
      <c r="D18" s="188">
        <v>418435</v>
      </c>
      <c r="E18" s="188">
        <v>440330</v>
      </c>
      <c r="F18" s="189">
        <v>5.2325928758349534</v>
      </c>
    </row>
    <row r="19" spans="1:7" ht="15.6" customHeight="1">
      <c r="A19" s="187" t="s">
        <v>148</v>
      </c>
      <c r="B19" s="188">
        <v>0</v>
      </c>
      <c r="C19" s="188">
        <v>0</v>
      </c>
      <c r="D19" s="188">
        <v>0</v>
      </c>
      <c r="E19" s="188">
        <v>0</v>
      </c>
      <c r="F19" s="189" t="s">
        <v>156</v>
      </c>
    </row>
    <row r="20" spans="1:7" ht="15.6" customHeight="1">
      <c r="A20" s="187" t="s">
        <v>147</v>
      </c>
      <c r="B20" s="188">
        <v>0</v>
      </c>
      <c r="C20" s="188">
        <v>0</v>
      </c>
      <c r="D20" s="188">
        <v>0</v>
      </c>
      <c r="E20" s="188">
        <v>0</v>
      </c>
      <c r="F20" s="189" t="s">
        <v>156</v>
      </c>
    </row>
    <row r="21" spans="1:7" ht="15.6" customHeight="1">
      <c r="A21" s="187" t="s">
        <v>154</v>
      </c>
      <c r="B21" s="188">
        <v>2797</v>
      </c>
      <c r="C21" s="188">
        <v>2845</v>
      </c>
      <c r="D21" s="188">
        <v>39531</v>
      </c>
      <c r="E21" s="188">
        <v>39683</v>
      </c>
      <c r="F21" s="189">
        <v>0.38450836052717818</v>
      </c>
    </row>
    <row r="22" spans="1:7" ht="15.6" customHeight="1">
      <c r="A22" s="187" t="s">
        <v>151</v>
      </c>
      <c r="B22" s="188">
        <v>54097</v>
      </c>
      <c r="C22" s="188">
        <v>55192</v>
      </c>
      <c r="D22" s="188">
        <v>695231</v>
      </c>
      <c r="E22" s="188">
        <v>699443</v>
      </c>
      <c r="F22" s="189">
        <v>0.60584179934438964</v>
      </c>
    </row>
    <row r="23" spans="1:7" ht="15.6" customHeight="1">
      <c r="A23" s="187" t="s">
        <v>171</v>
      </c>
      <c r="B23" s="188">
        <v>5323</v>
      </c>
      <c r="C23" s="188">
        <v>6948</v>
      </c>
      <c r="D23" s="188">
        <v>66914</v>
      </c>
      <c r="E23" s="188">
        <v>75177</v>
      </c>
      <c r="F23" s="189">
        <v>12.34868637355412</v>
      </c>
    </row>
    <row r="24" spans="1:7" ht="15.6" customHeight="1">
      <c r="A24" s="187" t="s">
        <v>146</v>
      </c>
      <c r="B24" s="188">
        <v>0</v>
      </c>
      <c r="C24" s="188">
        <v>0</v>
      </c>
      <c r="D24" s="188">
        <v>0</v>
      </c>
      <c r="E24" s="188">
        <v>0</v>
      </c>
      <c r="F24" s="189" t="s">
        <v>156</v>
      </c>
    </row>
    <row r="25" spans="1:7" ht="15.6" customHeight="1">
      <c r="A25" s="187" t="s">
        <v>145</v>
      </c>
      <c r="B25" s="188">
        <v>9948</v>
      </c>
      <c r="C25" s="188">
        <v>12367</v>
      </c>
      <c r="D25" s="188">
        <v>135189</v>
      </c>
      <c r="E25" s="188">
        <v>147396</v>
      </c>
      <c r="F25" s="189">
        <v>9.0295808090894951</v>
      </c>
    </row>
    <row r="26" spans="1:7" ht="15.6" customHeight="1">
      <c r="A26" s="187" t="s">
        <v>157</v>
      </c>
      <c r="B26" s="188">
        <v>1333</v>
      </c>
      <c r="C26" s="188">
        <v>3086</v>
      </c>
      <c r="D26" s="188">
        <v>31673</v>
      </c>
      <c r="E26" s="188">
        <v>48017</v>
      </c>
      <c r="F26" s="189">
        <v>51.602311116724017</v>
      </c>
    </row>
    <row r="27" spans="1:7" ht="15.6" customHeight="1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>
      <c r="A28" s="187" t="s">
        <v>177</v>
      </c>
      <c r="B28" s="188">
        <v>140252</v>
      </c>
      <c r="C28" s="188">
        <v>150301</v>
      </c>
      <c r="D28" s="188">
        <v>1715012</v>
      </c>
      <c r="E28" s="188">
        <v>1804954</v>
      </c>
      <c r="F28" s="189">
        <v>5.2443947914067053</v>
      </c>
    </row>
    <row r="29" spans="1:7" ht="15.6" customHeight="1">
      <c r="A29" s="187" t="s">
        <v>178</v>
      </c>
      <c r="B29" s="188">
        <v>3788</v>
      </c>
      <c r="C29" s="188">
        <v>4827</v>
      </c>
      <c r="D29" s="188">
        <v>109602</v>
      </c>
      <c r="E29" s="188">
        <v>103924</v>
      </c>
      <c r="F29" s="189">
        <v>-5.1805623984963773</v>
      </c>
    </row>
    <row r="30" spans="1:7" ht="15.6" customHeight="1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>
      <c r="A31" s="187" t="s">
        <v>180</v>
      </c>
      <c r="B31" s="188">
        <v>44</v>
      </c>
      <c r="C31" s="188">
        <v>0</v>
      </c>
      <c r="D31" s="188">
        <v>44</v>
      </c>
      <c r="E31" s="188">
        <v>0</v>
      </c>
      <c r="F31" s="189">
        <v>-100</v>
      </c>
    </row>
    <row r="32" spans="1:7" ht="15.6" customHeight="1">
      <c r="A32" s="187" t="s">
        <v>181</v>
      </c>
      <c r="B32" s="188">
        <v>15282</v>
      </c>
      <c r="C32" s="188">
        <v>17054</v>
      </c>
      <c r="D32" s="188">
        <v>200464</v>
      </c>
      <c r="E32" s="188">
        <v>211933</v>
      </c>
      <c r="F32" s="189">
        <v>5.7212267539308783</v>
      </c>
    </row>
    <row r="33" spans="1:6" ht="15.6" customHeight="1">
      <c r="A33" s="187" t="s">
        <v>182</v>
      </c>
      <c r="B33" s="188">
        <v>0</v>
      </c>
      <c r="C33" s="188">
        <v>0</v>
      </c>
      <c r="D33" s="188">
        <v>0</v>
      </c>
      <c r="E33" s="188">
        <v>0</v>
      </c>
      <c r="F33" s="189" t="s">
        <v>156</v>
      </c>
    </row>
    <row r="34" spans="1:6" ht="15.6" customHeight="1">
      <c r="A34" s="187" t="s">
        <v>183</v>
      </c>
      <c r="B34" s="188">
        <v>0</v>
      </c>
      <c r="C34" s="188">
        <v>0</v>
      </c>
      <c r="D34" s="188">
        <v>0</v>
      </c>
      <c r="E34" s="188">
        <v>0</v>
      </c>
      <c r="F34" s="189" t="s">
        <v>156</v>
      </c>
    </row>
    <row r="35" spans="1:6" ht="15.6" customHeight="1">
      <c r="A35" s="155" t="s">
        <v>158</v>
      </c>
      <c r="B35" s="75">
        <f>SUM(B7:B34)</f>
        <v>446630</v>
      </c>
      <c r="C35" s="76">
        <f>SUM(C7:C34)</f>
        <v>491490</v>
      </c>
      <c r="D35" s="177">
        <f>SUM(D7:D34)</f>
        <v>6249069</v>
      </c>
      <c r="E35" s="177">
        <f>SUM(E7:E34)</f>
        <v>6855548</v>
      </c>
      <c r="F35" s="139">
        <f>E35*100/D35-100</f>
        <v>9.7051096731369171</v>
      </c>
    </row>
    <row r="36" spans="1:6" ht="15.6" customHeight="1">
      <c r="A36" s="72" t="s">
        <v>89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>
      <c r="A1" s="31" t="s">
        <v>162</v>
      </c>
      <c r="E1" s="5"/>
      <c r="H1" s="4"/>
      <c r="I1" s="4"/>
      <c r="J1" s="4"/>
      <c r="K1" s="4"/>
      <c r="L1" s="4"/>
      <c r="M1" s="4"/>
    </row>
    <row r="2" spans="1:14" ht="15.6" customHeight="1">
      <c r="A2" s="138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0" t="s">
        <v>70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2"/>
      <c r="N5" s="73" t="s">
        <v>172</v>
      </c>
    </row>
    <row r="6" spans="1:14" ht="15.6" customHeight="1">
      <c r="A6" s="210"/>
      <c r="B6" s="163">
        <v>2022</v>
      </c>
      <c r="C6" s="163">
        <v>2023</v>
      </c>
      <c r="D6" s="163">
        <v>2022</v>
      </c>
      <c r="E6" s="163">
        <v>2023</v>
      </c>
      <c r="F6" s="153" t="s">
        <v>7</v>
      </c>
      <c r="G6" s="6"/>
    </row>
    <row r="7" spans="1:14" ht="15.6" customHeight="1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13"/>
    </row>
    <row r="8" spans="1:14" ht="15.6" customHeight="1">
      <c r="A8" s="187" t="s">
        <v>11</v>
      </c>
      <c r="B8" s="188">
        <v>1110</v>
      </c>
      <c r="C8" s="188">
        <v>168</v>
      </c>
      <c r="D8" s="188">
        <v>2646</v>
      </c>
      <c r="E8" s="188">
        <v>2426</v>
      </c>
      <c r="F8" s="189">
        <v>-8.3144368858654616</v>
      </c>
      <c r="G8" s="6"/>
    </row>
    <row r="9" spans="1:14" ht="15.6" customHeight="1">
      <c r="A9" s="187" t="s">
        <v>8</v>
      </c>
      <c r="B9" s="188">
        <v>162</v>
      </c>
      <c r="C9" s="188">
        <v>283</v>
      </c>
      <c r="D9" s="188">
        <v>2537</v>
      </c>
      <c r="E9" s="188">
        <v>2466</v>
      </c>
      <c r="F9" s="189">
        <v>-2.7985810011824981</v>
      </c>
      <c r="G9" s="6"/>
    </row>
    <row r="10" spans="1:14" ht="15.6" customHeight="1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>
      <c r="A11" s="187" t="s">
        <v>9</v>
      </c>
      <c r="B11" s="188">
        <v>224</v>
      </c>
      <c r="C11" s="188">
        <v>345</v>
      </c>
      <c r="D11" s="188">
        <v>2980</v>
      </c>
      <c r="E11" s="188">
        <v>3766</v>
      </c>
      <c r="F11" s="189">
        <v>26.375838926174499</v>
      </c>
    </row>
    <row r="12" spans="1:14" ht="15.6" customHeight="1">
      <c r="A12" s="187" t="s">
        <v>6</v>
      </c>
      <c r="B12" s="188">
        <v>864</v>
      </c>
      <c r="C12" s="188">
        <v>1349</v>
      </c>
      <c r="D12" s="188">
        <v>11257</v>
      </c>
      <c r="E12" s="188">
        <v>19600</v>
      </c>
      <c r="F12" s="189">
        <v>74.113884693968203</v>
      </c>
    </row>
    <row r="13" spans="1:14" ht="15.6" customHeight="1">
      <c r="A13" s="187" t="s">
        <v>175</v>
      </c>
      <c r="B13" s="188">
        <v>7106</v>
      </c>
      <c r="C13" s="188">
        <v>6359</v>
      </c>
      <c r="D13" s="188">
        <v>99813</v>
      </c>
      <c r="E13" s="188">
        <v>127162</v>
      </c>
      <c r="F13" s="189">
        <v>27.40023844589382</v>
      </c>
    </row>
    <row r="14" spans="1:14" ht="15.6" customHeight="1">
      <c r="A14" s="187" t="s">
        <v>153</v>
      </c>
      <c r="B14" s="188">
        <v>85065</v>
      </c>
      <c r="C14" s="188">
        <v>66480</v>
      </c>
      <c r="D14" s="188">
        <v>591186</v>
      </c>
      <c r="E14" s="188">
        <v>790319</v>
      </c>
      <c r="F14" s="189">
        <v>33.683646094460947</v>
      </c>
    </row>
    <row r="15" spans="1:14" ht="15.6" customHeight="1">
      <c r="A15" s="187" t="s">
        <v>150</v>
      </c>
      <c r="B15" s="188">
        <v>2535</v>
      </c>
      <c r="C15" s="188">
        <v>3950</v>
      </c>
      <c r="D15" s="188">
        <v>110899</v>
      </c>
      <c r="E15" s="188">
        <v>130085</v>
      </c>
      <c r="F15" s="189">
        <v>17.300426514215641</v>
      </c>
    </row>
    <row r="16" spans="1:14" ht="15.6" customHeight="1">
      <c r="A16" s="187" t="s">
        <v>149</v>
      </c>
      <c r="B16" s="188">
        <v>1</v>
      </c>
      <c r="C16" s="188">
        <v>0</v>
      </c>
      <c r="D16" s="188">
        <v>12</v>
      </c>
      <c r="E16" s="188">
        <v>35</v>
      </c>
      <c r="F16" s="189">
        <v>191.66666666666671</v>
      </c>
      <c r="G16" s="1"/>
    </row>
    <row r="17" spans="1:7" ht="15.6" customHeight="1">
      <c r="A17" s="187" t="s">
        <v>155</v>
      </c>
      <c r="B17" s="188">
        <v>4</v>
      </c>
      <c r="C17" s="188">
        <v>40</v>
      </c>
      <c r="D17" s="188">
        <v>872</v>
      </c>
      <c r="E17" s="188">
        <v>1089</v>
      </c>
      <c r="F17" s="189">
        <v>24.885321100917441</v>
      </c>
      <c r="G17" s="2"/>
    </row>
    <row r="18" spans="1:7" ht="15.6" customHeight="1">
      <c r="A18" s="187" t="s">
        <v>152</v>
      </c>
      <c r="B18" s="188">
        <v>123</v>
      </c>
      <c r="C18" s="188">
        <v>106</v>
      </c>
      <c r="D18" s="188">
        <v>2219</v>
      </c>
      <c r="E18" s="188">
        <v>2650</v>
      </c>
      <c r="F18" s="189">
        <v>19.42316358720144</v>
      </c>
    </row>
    <row r="19" spans="1:7" ht="15.6" customHeight="1">
      <c r="A19" s="187" t="s">
        <v>148</v>
      </c>
      <c r="B19" s="188">
        <v>10</v>
      </c>
      <c r="C19" s="188">
        <v>0</v>
      </c>
      <c r="D19" s="188">
        <v>837</v>
      </c>
      <c r="E19" s="188">
        <v>128</v>
      </c>
      <c r="F19" s="189">
        <v>-84.707287933094392</v>
      </c>
    </row>
    <row r="20" spans="1:7" ht="15.6" customHeight="1">
      <c r="A20" s="187" t="s">
        <v>147</v>
      </c>
      <c r="B20" s="188">
        <v>0</v>
      </c>
      <c r="C20" s="188">
        <v>4</v>
      </c>
      <c r="D20" s="188">
        <v>0</v>
      </c>
      <c r="E20" s="188">
        <v>23</v>
      </c>
      <c r="F20" s="189" t="s">
        <v>156</v>
      </c>
    </row>
    <row r="21" spans="1:7" ht="15.6" customHeight="1">
      <c r="A21" s="187" t="s">
        <v>154</v>
      </c>
      <c r="B21" s="188">
        <v>7802</v>
      </c>
      <c r="C21" s="188">
        <v>1237</v>
      </c>
      <c r="D21" s="188">
        <v>16985</v>
      </c>
      <c r="E21" s="188">
        <v>20876</v>
      </c>
      <c r="F21" s="189">
        <v>22.908448631145131</v>
      </c>
    </row>
    <row r="22" spans="1:7" ht="15.6" customHeight="1">
      <c r="A22" s="187" t="s">
        <v>151</v>
      </c>
      <c r="B22" s="188">
        <v>36355</v>
      </c>
      <c r="C22" s="188">
        <v>25574</v>
      </c>
      <c r="D22" s="188">
        <v>361643</v>
      </c>
      <c r="E22" s="188">
        <v>386357</v>
      </c>
      <c r="F22" s="189">
        <v>6.8338112447911357</v>
      </c>
    </row>
    <row r="23" spans="1:7" ht="15.6" customHeight="1">
      <c r="A23" s="187" t="s">
        <v>171</v>
      </c>
      <c r="B23" s="188">
        <v>6003</v>
      </c>
      <c r="C23" s="188">
        <v>8594</v>
      </c>
      <c r="D23" s="188">
        <v>100033</v>
      </c>
      <c r="E23" s="188">
        <v>67566</v>
      </c>
      <c r="F23" s="189">
        <v>-32.456289424489917</v>
      </c>
    </row>
    <row r="24" spans="1:7" ht="15.6" customHeight="1">
      <c r="A24" s="187" t="s">
        <v>146</v>
      </c>
      <c r="B24" s="188">
        <v>0</v>
      </c>
      <c r="C24" s="188">
        <v>16</v>
      </c>
      <c r="D24" s="188">
        <v>61</v>
      </c>
      <c r="E24" s="188">
        <v>272</v>
      </c>
      <c r="F24" s="189">
        <v>345.90163934426232</v>
      </c>
    </row>
    <row r="25" spans="1:7" ht="15.6" customHeight="1">
      <c r="A25" s="187" t="s">
        <v>145</v>
      </c>
      <c r="B25" s="188">
        <v>429</v>
      </c>
      <c r="C25" s="188">
        <v>189</v>
      </c>
      <c r="D25" s="188">
        <v>4748</v>
      </c>
      <c r="E25" s="188">
        <v>2183</v>
      </c>
      <c r="F25" s="189">
        <v>-54.022746419545072</v>
      </c>
    </row>
    <row r="26" spans="1:7" ht="15.6" customHeight="1">
      <c r="A26" s="187" t="s">
        <v>157</v>
      </c>
      <c r="B26" s="188">
        <v>14</v>
      </c>
      <c r="C26" s="188">
        <v>7</v>
      </c>
      <c r="D26" s="188">
        <v>143</v>
      </c>
      <c r="E26" s="188">
        <v>1300</v>
      </c>
      <c r="F26" s="189">
        <v>809.09090909090924</v>
      </c>
    </row>
    <row r="27" spans="1:7" ht="15.6" customHeight="1">
      <c r="A27" s="187" t="s">
        <v>173</v>
      </c>
      <c r="B27" s="188">
        <v>17053</v>
      </c>
      <c r="C27" s="188">
        <v>27588</v>
      </c>
      <c r="D27" s="188">
        <v>239984</v>
      </c>
      <c r="E27" s="188">
        <v>287050</v>
      </c>
      <c r="F27" s="189">
        <v>19.612140809387299</v>
      </c>
    </row>
    <row r="28" spans="1:7" ht="15.6" customHeight="1">
      <c r="A28" s="187" t="s">
        <v>177</v>
      </c>
      <c r="B28" s="188">
        <v>7308</v>
      </c>
      <c r="C28" s="188">
        <v>4293</v>
      </c>
      <c r="D28" s="188">
        <v>68216</v>
      </c>
      <c r="E28" s="188">
        <v>79468</v>
      </c>
      <c r="F28" s="189">
        <v>16.49466400844376</v>
      </c>
    </row>
    <row r="29" spans="1:7" ht="15.6" customHeight="1">
      <c r="A29" s="187" t="s">
        <v>178</v>
      </c>
      <c r="B29" s="188">
        <v>66948</v>
      </c>
      <c r="C29" s="188">
        <v>42204</v>
      </c>
      <c r="D29" s="188">
        <v>379766</v>
      </c>
      <c r="E29" s="188">
        <v>447006</v>
      </c>
      <c r="F29" s="189">
        <v>17.705639788711991</v>
      </c>
    </row>
    <row r="30" spans="1:7" ht="15.6" customHeight="1">
      <c r="A30" s="187" t="s">
        <v>179</v>
      </c>
      <c r="B30" s="188">
        <v>291</v>
      </c>
      <c r="C30" s="188">
        <v>334</v>
      </c>
      <c r="D30" s="188">
        <v>4274</v>
      </c>
      <c r="E30" s="188">
        <v>6424</v>
      </c>
      <c r="F30" s="189">
        <v>50.304164716892842</v>
      </c>
    </row>
    <row r="31" spans="1:7" ht="15.6" customHeight="1">
      <c r="A31" s="187" t="s">
        <v>180</v>
      </c>
      <c r="B31" s="188">
        <v>13871</v>
      </c>
      <c r="C31" s="188">
        <v>18156</v>
      </c>
      <c r="D31" s="188">
        <v>174697</v>
      </c>
      <c r="E31" s="188">
        <v>218771</v>
      </c>
      <c r="F31" s="189">
        <v>25.228824765164831</v>
      </c>
    </row>
    <row r="32" spans="1:7" ht="15.6" customHeight="1">
      <c r="A32" s="187" t="s">
        <v>181</v>
      </c>
      <c r="B32" s="188">
        <v>59870</v>
      </c>
      <c r="C32" s="188">
        <v>52373</v>
      </c>
      <c r="D32" s="188">
        <v>603573</v>
      </c>
      <c r="E32" s="188">
        <v>642561</v>
      </c>
      <c r="F32" s="189">
        <v>6.4595334781376854</v>
      </c>
    </row>
    <row r="33" spans="1:6" ht="15.6" customHeight="1">
      <c r="A33" s="187" t="s">
        <v>182</v>
      </c>
      <c r="B33" s="188">
        <v>50271</v>
      </c>
      <c r="C33" s="188">
        <v>58571</v>
      </c>
      <c r="D33" s="188">
        <v>474805</v>
      </c>
      <c r="E33" s="188">
        <v>654030</v>
      </c>
      <c r="F33" s="189">
        <v>37.747075115047238</v>
      </c>
    </row>
    <row r="34" spans="1:6" ht="15.6" customHeight="1">
      <c r="A34" s="187" t="s">
        <v>183</v>
      </c>
      <c r="B34" s="188">
        <v>69</v>
      </c>
      <c r="C34" s="188">
        <v>8</v>
      </c>
      <c r="D34" s="188">
        <v>248</v>
      </c>
      <c r="E34" s="188">
        <v>187</v>
      </c>
      <c r="F34" s="189">
        <v>-24.596774193548381</v>
      </c>
    </row>
    <row r="35" spans="1:6" ht="15.6" customHeight="1">
      <c r="A35" s="155" t="s">
        <v>158</v>
      </c>
      <c r="B35" s="75">
        <f>SUM(B7:B34)</f>
        <v>363488</v>
      </c>
      <c r="C35" s="76">
        <f>SUM(C7:C34)</f>
        <v>318228</v>
      </c>
      <c r="D35" s="75">
        <f>SUM(D7:D34)</f>
        <v>3254434</v>
      </c>
      <c r="E35" s="77">
        <f>SUM(E7:E34)</f>
        <v>3893800</v>
      </c>
      <c r="F35" s="139">
        <f>E35*100/D35-100</f>
        <v>19.645996815421668</v>
      </c>
    </row>
    <row r="36" spans="1:6" ht="15.6" customHeight="1">
      <c r="A36" s="72" t="s">
        <v>163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customXml/itemProps3.xml><?xml version="1.0" encoding="utf-8"?>
<ds:datastoreItem xmlns:ds="http://schemas.openxmlformats.org/officeDocument/2006/customXml" ds:itemID="{1A08F533-506B-4FDA-B98D-AA75B3D8743B}"/>
</file>

<file path=customXml/itemProps4.xml><?xml version="1.0" encoding="utf-8"?>
<ds:datastoreItem xmlns:ds="http://schemas.openxmlformats.org/officeDocument/2006/customXml" ds:itemID="{A53F2AE3-D114-43E8-ACA7-88BC86AD1914}"/>
</file>

<file path=customXml/itemProps5.xml><?xml version="1.0" encoding="utf-8"?>
<ds:datastoreItem xmlns:ds="http://schemas.openxmlformats.org/officeDocument/2006/customXml" ds:itemID="{43B5E8C2-F457-4B8C-A494-D930366DFCA7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2024-01-26T11:20:45Z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