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charts/chart22.xml" ContentType="application/vnd.openxmlformats-officedocument.drawingml.chart+xml"/>
  <Override PartName="/xl/charts/style22.xml" ContentType="application/vnd.ms-office.chartstyle+xml"/>
  <Override PartName="/xl/charts/colors22.xml" ContentType="application/vnd.ms-office.chartcolorstyle+xml"/>
  <Override PartName="/xl/worksheets/sheet3.xml" ContentType="application/vnd.openxmlformats-officedocument.spreadsheetml.worksheet+xml"/>
  <Override PartName="/xl/drawings/drawing23.xml" ContentType="application/vnd.openxmlformats-officedocument.drawing+xml"/>
  <Override PartName="/xl/charts/colors21.xml" ContentType="application/vnd.ms-office.chartcolorstyle+xml"/>
  <Override PartName="/xl/drawings/drawing22.xml" ContentType="application/vnd.openxmlformats-officedocument.drawing+xml"/>
  <Override PartName="/xl/charts/chart21.xml" ContentType="application/vnd.openxmlformats-officedocument.drawingml.chart+xml"/>
  <Override PartName="/xl/charts/style21.xml" ContentType="application/vnd.ms-office.chartstyle+xml"/>
  <Override PartName="/xl/worksheets/sheet2.xml" ContentType="application/vnd.openxmlformats-officedocument.spreadsheetml.worksheet+xml"/>
  <Override PartName="/xl/charts/colors20.xml" ContentType="application/vnd.ms-office.chartcolorstyle+xml"/>
  <Override PartName="/xl/charts/style20.xml" ContentType="application/vnd.ms-office.chartstyle+xml"/>
  <Override PartName="/xl/charts/chart20.xml" ContentType="application/vnd.openxmlformats-officedocument.drawingml.chart+xml"/>
  <Override PartName="/xl/charts/colors16.xml" ContentType="application/vnd.ms-office.chartcolorstyle+xml"/>
  <Override PartName="/xl/drawings/drawing18.xml" ContentType="application/vnd.openxmlformats-officedocument.drawing+xml"/>
  <Override PartName="/xl/charts/chart17.xml" ContentType="application/vnd.openxmlformats-officedocument.drawingml.chart+xml"/>
  <Override PartName="/xl/charts/style16.xml" ContentType="application/vnd.ms-office.chartstyle+xml"/>
  <Override PartName="/xl/charts/chart16.xml" ContentType="application/vnd.openxmlformats-officedocument.drawingml.chart+xml"/>
  <Override PartName="/xl/charts/chart15.xml" ContentType="application/vnd.openxmlformats-officedocument.drawingml.chart+xml"/>
  <Override PartName="/xl/charts/style15.xml" ContentType="application/vnd.ms-office.chartstyle+xml"/>
  <Override PartName="/xl/charts/colors15.xml" ContentType="application/vnd.ms-office.chartcolorstyle+xml"/>
  <Override PartName="/xl/worksheets/sheet1.xml" ContentType="application/vnd.openxmlformats-officedocument.spreadsheetml.worksheet+xml"/>
  <Override PartName="/xl/charts/style17.xml" ContentType="application/vnd.ms-office.chartstyle+xml"/>
  <Override PartName="/xl/charts/colors17.xml" ContentType="application/vnd.ms-office.chartcolorstyle+xml"/>
  <Override PartName="/xl/drawings/drawing19.xml" ContentType="application/vnd.openxmlformats-officedocument.drawing+xml"/>
  <Override PartName="/xl/charts/style19.xml" ContentType="application/vnd.ms-office.chartstyle+xml"/>
  <Override PartName="/xl/charts/colors19.xml" ContentType="application/vnd.ms-office.chartcolorstyle+xml"/>
  <Override PartName="/xl/drawings/drawing21.xml" ContentType="application/vnd.openxmlformats-officedocument.drawing+xml"/>
  <Override PartName="/xl/charts/chart19.xml" ContentType="application/vnd.openxmlformats-officedocument.drawingml.chart+xml"/>
  <Override PartName="/xl/drawings/drawing20.xml" ContentType="application/vnd.openxmlformats-officedocument.drawing+xml"/>
  <Override PartName="/xl/charts/chart18.xml" ContentType="application/vnd.openxmlformats-officedocument.drawingml.chart+xml"/>
  <Override PartName="/xl/charts/style18.xml" ContentType="application/vnd.ms-office.chartstyle+xml"/>
  <Override PartName="/xl/charts/colors18.xml" ContentType="application/vnd.ms-office.chartcolorstyle+xml"/>
  <Override PartName="/xl/drawings/drawing17.xml" ContentType="application/vnd.openxmlformats-officedocument.drawing+xml"/>
  <Override PartName="/xl/charts/colors14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4.xml" ContentType="application/vnd.openxmlformats-officedocument.drawing+xml"/>
  <Override PartName="/xl/charts/colors2.xml" ContentType="application/vnd.ms-office.chartcolorstyle+xml"/>
  <Override PartName="/xl/charts/style2.xml" ContentType="application/vnd.ms-office.chartstyle+xml"/>
  <Override PartName="/xl/charts/colors1.xml" ContentType="application/vnd.ms-office.chartcolorstyle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+xml"/>
  <Override PartName="/xl/charts/chart4.xml" ContentType="application/vnd.openxmlformats-officedocument.drawingml.chart+xml"/>
  <Override PartName="/xl/drawings/drawing7.xml" ContentType="application/vnd.openxmlformats-officedocument.drawing+xml"/>
  <Override PartName="/xl/drawings/drawing16.xml" ContentType="application/vnd.openxmlformats-officedocument.drawing+xml"/>
  <Override PartName="/xl/charts/style6.xml" ContentType="application/vnd.ms-office.chartstyle+xml"/>
  <Override PartName="/xl/charts/colors5.xml" ContentType="application/vnd.ms-office.chartcolorstyle+xml"/>
  <Override PartName="/xl/charts/style5.xml" ContentType="application/vnd.ms-office.chartstyle+xml"/>
  <Override PartName="/xl/charts/chart5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6.xml" ContentType="application/vnd.openxmlformats-officedocument.drawing+xml"/>
  <Override PartName="/xl/charts/style1.xml" ContentType="application/vnd.ms-office.chartstyle+xml"/>
  <Override PartName="/xl/charts/chart1.xml" ContentType="application/vnd.openxmlformats-officedocument.drawingml.char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1.xml" ContentType="application/vnd.openxmlformats-officedocument.spreadsheetml.worksheet+xml"/>
  <Override PartName="/xl/worksheets/sheet10.xml" ContentType="application/vnd.openxmlformats-officedocument.spreadsheetml.worksheet+xml"/>
  <Override PartName="/xl/worksheets/sheet9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23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charts/colors6.xml" ContentType="application/vnd.ms-office.chartcolorstyle+xml"/>
  <Override PartName="/xl/charts/chart6.xml" ContentType="application/vnd.openxmlformats-officedocument.drawingml.chart+xml"/>
  <Override PartName="/xl/drawings/drawing8.xml" ContentType="application/vnd.openxmlformats-officedocument.drawing+xml"/>
  <Override PartName="/xl/charts/style11.xml" ContentType="application/vnd.ms-office.chartstyle+xml"/>
  <Override PartName="/xl/charts/colors11.xml" ContentType="application/vnd.ms-office.chartcolorstyle+xml"/>
  <Override PartName="/xl/drawings/drawing13.xml" ContentType="application/vnd.openxmlformats-officedocument.drawing+xml"/>
  <Override PartName="/xl/charts/chart11.xml" ContentType="application/vnd.openxmlformats-officedocument.drawingml.chart+xml"/>
  <Override PartName="/xl/drawings/drawing12.xml" ContentType="application/vnd.openxmlformats-officedocument.drawing+xml"/>
  <Override PartName="/xl/charts/colors10.xml" ContentType="application/vnd.ms-office.chartcolorstyle+xml"/>
  <Override PartName="/xl/charts/style10.xml" ContentType="application/vnd.ms-office.chartstyle+xml"/>
  <Override PartName="/xl/charts/chart12.xml" ContentType="application/vnd.openxmlformats-officedocument.drawingml.chart+xml"/>
  <Override PartName="/xl/charts/style12.xml" ContentType="application/vnd.ms-office.chartstyle+xml"/>
  <Override PartName="/xl/charts/colors12.xml" ContentType="application/vnd.ms-office.chartcolorstyle+xml"/>
  <Override PartName="/xl/charts/style14.xml" ContentType="application/vnd.ms-office.chartstyle+xml"/>
  <Override PartName="/xl/charts/chart14.xml" ContentType="application/vnd.openxmlformats-officedocument.drawingml.chart+xml"/>
  <Override PartName="/xl/drawings/drawing15.xml" ContentType="application/vnd.openxmlformats-officedocument.drawing+xml"/>
  <Override PartName="/xl/charts/colors13.xml" ContentType="application/vnd.ms-office.chartcolorstyle+xml"/>
  <Override PartName="/xl/charts/style13.xml" ContentType="application/vnd.ms-office.chartstyle+xml"/>
  <Override PartName="/xl/charts/chart13.xml" ContentType="application/vnd.openxmlformats-officedocument.drawingml.chart+xml"/>
  <Override PartName="/xl/drawings/drawing14.xml" ContentType="application/vnd.openxmlformats-officedocument.drawing+xml"/>
  <Override PartName="/xl/drawings/drawing11.xml" ContentType="application/vnd.openxmlformats-officedocument.drawing+xml"/>
  <Override PartName="/xl/charts/chart10.xml" ContentType="application/vnd.openxmlformats-officedocument.drawingml.chart+xml"/>
  <Override PartName="/xl/charts/chart8.xml" ContentType="application/vnd.openxmlformats-officedocument.drawingml.chart+xml"/>
  <Override PartName="/xl/charts/style8.xml" ContentType="application/vnd.ms-office.chartstyle+xml"/>
  <Override PartName="/xl/drawings/drawing9.xml" ContentType="application/vnd.openxmlformats-officedocument.drawing+xml"/>
  <Override PartName="/xl/charts/colors9.xml" ContentType="application/vnd.ms-office.chartcolorstyle+xml"/>
  <Override PartName="/xl/drawings/drawing10.xml" ContentType="application/vnd.openxmlformats-officedocument.drawing+xml"/>
  <Override PartName="/xl/charts/colors8.xml" ContentType="application/vnd.ms-office.chartcolorstyle+xml"/>
  <Override PartName="/xl/charts/colors7.xml" ContentType="application/vnd.ms-office.chartcolorstyle+xml"/>
  <Override PartName="/xl/charts/chart9.xml" ContentType="application/vnd.openxmlformats-officedocument.drawingml.chart+xml"/>
  <Override PartName="/xl/charts/chart7.xml" ContentType="application/vnd.openxmlformats-officedocument.drawingml.chart+xml"/>
  <Override PartName="/xl/charts/style7.xml" ContentType="application/vnd.ms-office.chartstyle+xml"/>
  <Override PartName="/xl/charts/style9.xml" ContentType="application/vnd.ms-office.chartstyle+xml"/>
  <Override PartName="/docProps/core.xml" ContentType="application/vnd.openxmlformats-package.core-properties+xml"/>
  <Override PartName="/docProps/app.xml" ContentType="application/vnd.openxmlformats-officedocument.extended-properties+xml"/>
  <Override PartName="/xl/calcChain.xml" ContentType="application/vnd.openxmlformats-officedocument.spreadsheetml.calcChain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431"/>
  <workbookPr defaultThemeVersion="124226"/>
  <mc:AlternateContent xmlns:mc="http://schemas.openxmlformats.org/markup-compatibility/2006">
    <mc:Choice Requires="x15">
      <x15ac:absPath xmlns:x15ac="http://schemas.microsoft.com/office/spreadsheetml/2010/11/ac" url="H:\ESTADISTICA\Web e Intranet\Web\RESUMENES PARA SUBIR A LA WEB\2013\"/>
    </mc:Choice>
  </mc:AlternateContent>
  <bookViews>
    <workbookView xWindow="480" yWindow="45" windowWidth="22110" windowHeight="13485"/>
  </bookViews>
  <sheets>
    <sheet name="Resumen general" sheetId="4" r:id="rId1"/>
    <sheet name="Total tráfico" sheetId="5" r:id="rId2"/>
    <sheet name="Total presentación" sheetId="6" r:id="rId3"/>
    <sheet name="Líquidos" sheetId="7" r:id="rId4"/>
    <sheet name="Sólidos" sheetId="8" r:id="rId5"/>
    <sheet name="Mercancía general" sheetId="9" r:id="rId6"/>
    <sheet name="Pesca" sheetId="10" r:id="rId7"/>
    <sheet name="Avituallamiento" sheetId="11" r:id="rId8"/>
    <sheet name="Mercancías tránsito" sheetId="12" r:id="rId9"/>
    <sheet name="Mercan. contene. tránsito" sheetId="13" r:id="rId10"/>
    <sheet name="Mercancías contenedores" sheetId="14" r:id="rId11"/>
    <sheet name="Ro-Ro" sheetId="15" r:id="rId12"/>
    <sheet name="TEUS" sheetId="16" r:id="rId13"/>
    <sheet name="TEUS tránsito" sheetId="17" r:id="rId14"/>
    <sheet name="TEUS nacional" sheetId="27" r:id="rId15"/>
    <sheet name="TEUS exterior" sheetId="28" r:id="rId16"/>
    <sheet name="TEUS nacional y exterior" sheetId="29" r:id="rId17"/>
    <sheet name="Pasajeros total" sheetId="21" r:id="rId18"/>
    <sheet name="Pasajeros crucero" sheetId="22" r:id="rId19"/>
    <sheet name="Vehículos régimen pasaje" sheetId="23" r:id="rId20"/>
    <sheet name="Buques número" sheetId="24" r:id="rId21"/>
    <sheet name="Buques GT" sheetId="25" r:id="rId22"/>
    <sheet name="Cruceros" sheetId="26" r:id="rId23"/>
  </sheets>
  <definedNames>
    <definedName name="_xlnm.Print_Area" localSheetId="7">Avituallamiento!$A$1:$M$35</definedName>
    <definedName name="_xlnm.Print_Area" localSheetId="21">'Buques GT'!$A$1:$M$35</definedName>
    <definedName name="_xlnm.Print_Area" localSheetId="20">'Buques número'!$A$1:$M$35</definedName>
    <definedName name="_xlnm.Print_Area" localSheetId="22">Cruceros!$A$1:$M$35</definedName>
    <definedName name="_xlnm.Print_Area" localSheetId="3">Líquidos!$A$1:$M$35</definedName>
    <definedName name="_xlnm.Print_Area" localSheetId="9">'Mercan. contene. tránsito'!$A$1:$M$35</definedName>
    <definedName name="_xlnm.Print_Area" localSheetId="5">'Mercancía general'!$A$1:$M$35</definedName>
    <definedName name="_xlnm.Print_Area" localSheetId="10">'Mercancías contenedores'!$A$1:$M$35</definedName>
    <definedName name="_xlnm.Print_Area" localSheetId="8">'Mercancías tránsito'!$A$1:$M$35</definedName>
    <definedName name="_xlnm.Print_Area" localSheetId="18">'Pasajeros crucero'!$A$1:$M$35</definedName>
    <definedName name="_xlnm.Print_Area" localSheetId="17">'Pasajeros total'!$A$1:$M$35</definedName>
    <definedName name="_xlnm.Print_Area" localSheetId="6">Pesca!$A$1:$M$35</definedName>
    <definedName name="_xlnm.Print_Area" localSheetId="0">'Resumen general'!$A$1:$I$34</definedName>
    <definedName name="_xlnm.Print_Area" localSheetId="11">'Ro-Ro'!$A$1:$M$35</definedName>
    <definedName name="_xlnm.Print_Area" localSheetId="4">Sólidos!$A$1:$M$35</definedName>
    <definedName name="_xlnm.Print_Area" localSheetId="12">TEUS!$A$1:$M$35</definedName>
    <definedName name="_xlnm.Print_Area" localSheetId="13">'TEUS tránsito'!$A$1:$M$35</definedName>
    <definedName name="_xlnm.Print_Area" localSheetId="2">'Total presentación'!$A$1:$M$35</definedName>
    <definedName name="_xlnm.Print_Area" localSheetId="1">'Total tráfico'!$A$1:$M$35</definedName>
    <definedName name="_xlnm.Print_Area" localSheetId="19">'Vehículos régimen pasaje'!$A$1:$M$35</definedName>
    <definedName name="CABECERA">Cruceros!$A$5:$F$6</definedName>
    <definedName name="CONCEPTO">'Resumen general'!$A$6</definedName>
    <definedName name="LblRes00_Acum">'Resumen general'!$F$6:$G$6</definedName>
    <definedName name="LblRes00_Mes">'Resumen general'!$D$6:$E$6</definedName>
    <definedName name="LblRes00_Var">'Resumen general'!$H$6:$I$6</definedName>
    <definedName name="LblRes01_1_Acum">'Total presentación'!$D$5:$F$5</definedName>
    <definedName name="LblRes01_1_Mes">'Total presentación'!$B$5:$C$5</definedName>
    <definedName name="LblRes01_Acum">'Total tráfico'!$D$5:$F$5</definedName>
    <definedName name="LblRes01_Mes">'Total tráfico'!$B$5:$C$5</definedName>
    <definedName name="LblRes02_Acum">Líquidos!$D$5:$F$5</definedName>
    <definedName name="LblRes02_Mes">Líquidos!$B$5:$C$5</definedName>
    <definedName name="LblRes03_Acum">Sólidos!$D$5:$F$5</definedName>
    <definedName name="LblRes03_Mes">Sólidos!$B$5:$C$5</definedName>
    <definedName name="LblRes04_Acum">'Mercancía general'!$D$5:$F$5</definedName>
    <definedName name="LblRes04_Mes">'Mercancía general'!$B$5:$C$5</definedName>
    <definedName name="LblRes05_Acum">Pesca!$D$5:$F$5</definedName>
    <definedName name="LblRes05_Mes">Pesca!$B$5:$C$5</definedName>
    <definedName name="LblRes06_Acum">Avituallamiento!$D$5:$F$5</definedName>
    <definedName name="LblRes06_Mes">Avituallamiento!$B$5:$C$5</definedName>
    <definedName name="LblRes07_1_Acum">'Mercan. contene. tránsito'!$D$5:$F$5</definedName>
    <definedName name="LblRes07_1_Mes">'Mercan. contene. tránsito'!$B$5:$C$5</definedName>
    <definedName name="LblRes07_Acum">'Mercancías tránsito'!$D$5:$F$5</definedName>
    <definedName name="LblRes07_Mes">'Mercancías tránsito'!$B$5:$C$5</definedName>
    <definedName name="LblRes08_Acum">'Mercancías contenedores'!$D$5:$F$5</definedName>
    <definedName name="LblRes08_Mes">'Mercancías contenedores'!$B$5:$C$5</definedName>
    <definedName name="LblRes09_Acum">'Ro-Ro'!$D$5:$F$5</definedName>
    <definedName name="LblRes09_Mes">'Ro-Ro'!$B$5:$C$5</definedName>
    <definedName name="LblRes10_1_Acum">'TEUS tránsito'!$D$5:$F$5</definedName>
    <definedName name="LblRes10_1_Mes">'TEUS tránsito'!$B$5:$C$5</definedName>
    <definedName name="LblRes10_2_Acum">#REF!</definedName>
    <definedName name="LblRes10_2_Mes">#REF!</definedName>
    <definedName name="LblRes10_3_Acum">#REF!</definedName>
    <definedName name="LblRes10_3_Mes">#REF!</definedName>
    <definedName name="LblRes10_4_Acum">#REF!</definedName>
    <definedName name="LblRes10_4_Mes">#REF!</definedName>
    <definedName name="LblRes10_Acum">TEUS!$D$5:$F$5</definedName>
    <definedName name="LblRes10_Mes">TEUS!$B$5:$C$5</definedName>
    <definedName name="LblRes11_1_Acum">'Pasajeros crucero'!$D$5:$F$5</definedName>
    <definedName name="LblRes11_1_Mes">'Pasajeros crucero'!$B$5:$C$5</definedName>
    <definedName name="LblRes11_2_Acum">'Vehículos régimen pasaje'!$D$5:$F$5</definedName>
    <definedName name="LblRes11_2_Mes">'Vehículos régimen pasaje'!$B$5:$C$5</definedName>
    <definedName name="LblRes11_Acum">'Pasajeros total'!$D$5:$F$5</definedName>
    <definedName name="LblRes11_Mes">'Pasajeros total'!$B$5:$C$5</definedName>
    <definedName name="LblRes12_1_Acum">'Buques número'!$D$5:$F$5</definedName>
    <definedName name="LblRes12_1_Mes">'Buques número'!$B$5:$C$5</definedName>
    <definedName name="LblRes12_2_Acum">'Buques GT'!$D$5:$F$5</definedName>
    <definedName name="LblRes12_2_Mes">'Buques GT'!$B$5:$C$5</definedName>
    <definedName name="LblRes12_3_Acum">Cruceros!$D$5:$F$5</definedName>
    <definedName name="LblRes12_3_Mes">Cruceros!$B$5:$C$5</definedName>
    <definedName name="PROVINCIAS">Cruceros!$A$5:$A$35</definedName>
    <definedName name="TxtFecha">Cruceros!$L$5</definedName>
  </definedNames>
  <calcPr calcId="171027"/>
  <fileRecoveryPr autoRecover="0"/>
</workbook>
</file>

<file path=xl/calcChain.xml><?xml version="1.0" encoding="utf-8"?>
<calcChain xmlns="http://schemas.openxmlformats.org/spreadsheetml/2006/main">
  <c r="E6" i="29" l="1"/>
  <c r="D6" i="29"/>
  <c r="C6" i="29"/>
  <c r="B6" i="29"/>
  <c r="E6" i="28"/>
  <c r="D6" i="28"/>
  <c r="C6" i="28"/>
  <c r="B6" i="28"/>
  <c r="E6" i="27"/>
  <c r="D6" i="27"/>
  <c r="C6" i="27"/>
  <c r="B6" i="27"/>
  <c r="I26" i="4" l="1"/>
  <c r="I27" i="4"/>
  <c r="I28" i="4"/>
  <c r="I29" i="4"/>
  <c r="I30" i="4"/>
  <c r="I31" i="4"/>
  <c r="I32" i="4"/>
  <c r="I33" i="4"/>
  <c r="I34" i="4"/>
  <c r="E46" i="26" l="1"/>
  <c r="L5" i="29" l="1"/>
  <c r="B5" i="29"/>
  <c r="C65" i="29"/>
  <c r="B65" i="29"/>
  <c r="A65" i="29"/>
  <c r="C64" i="29"/>
  <c r="B64" i="29"/>
  <c r="A64" i="29"/>
  <c r="C63" i="29"/>
  <c r="B63" i="29"/>
  <c r="A63" i="29"/>
  <c r="C62" i="29"/>
  <c r="B62" i="29"/>
  <c r="A62" i="29"/>
  <c r="C61" i="29"/>
  <c r="B61" i="29"/>
  <c r="A61" i="29"/>
  <c r="C60" i="29"/>
  <c r="B60" i="29"/>
  <c r="A60" i="29"/>
  <c r="C59" i="29"/>
  <c r="B59" i="29"/>
  <c r="A59" i="29"/>
  <c r="C58" i="29"/>
  <c r="B58" i="29"/>
  <c r="A58" i="29"/>
  <c r="C57" i="29"/>
  <c r="B57" i="29"/>
  <c r="A57" i="29"/>
  <c r="C56" i="29"/>
  <c r="B56" i="29"/>
  <c r="A56" i="29"/>
  <c r="C55" i="29"/>
  <c r="B55" i="29"/>
  <c r="A55" i="29"/>
  <c r="C54" i="29"/>
  <c r="B54" i="29"/>
  <c r="A54" i="29"/>
  <c r="C53" i="29"/>
  <c r="B53" i="29"/>
  <c r="A53" i="29"/>
  <c r="C52" i="29"/>
  <c r="B52" i="29"/>
  <c r="A52" i="29"/>
  <c r="C51" i="29"/>
  <c r="B51" i="29"/>
  <c r="A51" i="29"/>
  <c r="C50" i="29"/>
  <c r="B50" i="29"/>
  <c r="A50" i="29"/>
  <c r="C49" i="29"/>
  <c r="B49" i="29"/>
  <c r="A49" i="29"/>
  <c r="C48" i="29"/>
  <c r="B48" i="29"/>
  <c r="A48" i="29"/>
  <c r="C47" i="29"/>
  <c r="B47" i="29"/>
  <c r="A47" i="29"/>
  <c r="C46" i="29"/>
  <c r="B46" i="29"/>
  <c r="A46" i="29"/>
  <c r="C45" i="29"/>
  <c r="B45" i="29"/>
  <c r="A45" i="29"/>
  <c r="C44" i="29"/>
  <c r="B44" i="29"/>
  <c r="A44" i="29"/>
  <c r="C43" i="29"/>
  <c r="B43" i="29"/>
  <c r="A43" i="29"/>
  <c r="C42" i="29"/>
  <c r="B42" i="29"/>
  <c r="A42" i="29"/>
  <c r="C41" i="29"/>
  <c r="B41" i="29"/>
  <c r="A41" i="29"/>
  <c r="C40" i="29"/>
  <c r="B40" i="29"/>
  <c r="A40" i="29"/>
  <c r="C39" i="29"/>
  <c r="B39" i="29"/>
  <c r="A39" i="29"/>
  <c r="C38" i="29"/>
  <c r="B38" i="29"/>
  <c r="A38" i="29"/>
  <c r="C37" i="29"/>
  <c r="G37" i="29" s="1"/>
  <c r="B37" i="29"/>
  <c r="F37" i="29" s="1"/>
  <c r="E35" i="29"/>
  <c r="D35" i="29"/>
  <c r="C35" i="29"/>
  <c r="B35" i="29"/>
  <c r="F34" i="29"/>
  <c r="F33" i="29"/>
  <c r="F32" i="29"/>
  <c r="F31" i="29"/>
  <c r="F30" i="29"/>
  <c r="F29" i="29"/>
  <c r="F28" i="29"/>
  <c r="F27" i="29"/>
  <c r="F26" i="29"/>
  <c r="F25" i="29"/>
  <c r="F24" i="29"/>
  <c r="F23" i="29"/>
  <c r="F22" i="29"/>
  <c r="F21" i="29"/>
  <c r="F20" i="29"/>
  <c r="F19" i="29"/>
  <c r="F18" i="29"/>
  <c r="F17" i="29"/>
  <c r="F16" i="29"/>
  <c r="F15" i="29"/>
  <c r="F14" i="29"/>
  <c r="F13" i="29"/>
  <c r="F12" i="29"/>
  <c r="F11" i="29"/>
  <c r="F10" i="29"/>
  <c r="F9" i="29"/>
  <c r="F8" i="29"/>
  <c r="F7" i="29"/>
  <c r="D45" i="29" l="1"/>
  <c r="D53" i="29"/>
  <c r="D61" i="29"/>
  <c r="D63" i="29"/>
  <c r="D38" i="29"/>
  <c r="D41" i="29"/>
  <c r="D46" i="29"/>
  <c r="D49" i="29"/>
  <c r="D54" i="29"/>
  <c r="D55" i="29"/>
  <c r="D39" i="29"/>
  <c r="D57" i="29"/>
  <c r="D62" i="29"/>
  <c r="F35" i="29"/>
  <c r="D42" i="29"/>
  <c r="D47" i="29"/>
  <c r="D65" i="29"/>
  <c r="D44" i="29"/>
  <c r="D50" i="29"/>
  <c r="D52" i="29"/>
  <c r="D58" i="29"/>
  <c r="D60" i="29"/>
  <c r="D64" i="29"/>
  <c r="D40" i="29"/>
  <c r="D48" i="29"/>
  <c r="D56" i="29"/>
  <c r="D43" i="29"/>
  <c r="D51" i="29"/>
  <c r="D59" i="29"/>
  <c r="E65" i="29" l="1"/>
  <c r="F65" i="29" s="1"/>
  <c r="E46" i="29"/>
  <c r="G46" i="29" s="1"/>
  <c r="E61" i="29"/>
  <c r="F61" i="29" s="1"/>
  <c r="E53" i="29"/>
  <c r="F53" i="29" s="1"/>
  <c r="E42" i="29"/>
  <c r="E48" i="29"/>
  <c r="E45" i="29"/>
  <c r="E50" i="29"/>
  <c r="E56" i="29"/>
  <c r="E43" i="29"/>
  <c r="E58" i="29"/>
  <c r="E64" i="29"/>
  <c r="E38" i="29"/>
  <c r="E44" i="29"/>
  <c r="E41" i="29"/>
  <c r="E39" i="29"/>
  <c r="E52" i="29"/>
  <c r="E49" i="29"/>
  <c r="E47" i="29"/>
  <c r="E62" i="29"/>
  <c r="E60" i="29"/>
  <c r="E57" i="29"/>
  <c r="E55" i="29"/>
  <c r="E51" i="29"/>
  <c r="G65" i="29"/>
  <c r="E63" i="29"/>
  <c r="E54" i="29"/>
  <c r="E59" i="29"/>
  <c r="E40" i="29"/>
  <c r="F46" i="29" l="1"/>
  <c r="G53" i="29"/>
  <c r="G61" i="29"/>
  <c r="G51" i="29"/>
  <c r="F51" i="29"/>
  <c r="G39" i="29"/>
  <c r="F39" i="29"/>
  <c r="G50" i="29"/>
  <c r="F50" i="29"/>
  <c r="G55" i="29"/>
  <c r="F55" i="29"/>
  <c r="G41" i="29"/>
  <c r="F41" i="29"/>
  <c r="G45" i="29"/>
  <c r="F45" i="29"/>
  <c r="F40" i="29"/>
  <c r="G40" i="29"/>
  <c r="G57" i="29"/>
  <c r="F57" i="29"/>
  <c r="G44" i="29"/>
  <c r="F44" i="29"/>
  <c r="F48" i="29"/>
  <c r="G48" i="29"/>
  <c r="G59" i="29"/>
  <c r="F59" i="29"/>
  <c r="G60" i="29"/>
  <c r="F60" i="29"/>
  <c r="G38" i="29"/>
  <c r="F38" i="29"/>
  <c r="G42" i="29"/>
  <c r="F42" i="29"/>
  <c r="G54" i="29"/>
  <c r="F54" i="29"/>
  <c r="G62" i="29"/>
  <c r="F62" i="29"/>
  <c r="F64" i="29"/>
  <c r="G64" i="29"/>
  <c r="G63" i="29"/>
  <c r="F63" i="29"/>
  <c r="G47" i="29"/>
  <c r="F47" i="29"/>
  <c r="G58" i="29"/>
  <c r="F58" i="29"/>
  <c r="G49" i="29"/>
  <c r="F49" i="29"/>
  <c r="G43" i="29"/>
  <c r="F43" i="29"/>
  <c r="G52" i="29"/>
  <c r="F52" i="29"/>
  <c r="F56" i="29"/>
  <c r="G56" i="29"/>
  <c r="B5" i="28" l="1"/>
  <c r="B5" i="27"/>
  <c r="L5" i="28"/>
  <c r="L5" i="27"/>
  <c r="C65" i="28"/>
  <c r="B65" i="28"/>
  <c r="A65" i="28"/>
  <c r="C64" i="28"/>
  <c r="B64" i="28"/>
  <c r="A64" i="28"/>
  <c r="C63" i="28"/>
  <c r="B63" i="28"/>
  <c r="A63" i="28"/>
  <c r="C62" i="28"/>
  <c r="B62" i="28"/>
  <c r="A62" i="28"/>
  <c r="C61" i="28"/>
  <c r="B61" i="28"/>
  <c r="A61" i="28"/>
  <c r="C60" i="28"/>
  <c r="B60" i="28"/>
  <c r="A60" i="28"/>
  <c r="C59" i="28"/>
  <c r="B59" i="28"/>
  <c r="A59" i="28"/>
  <c r="C58" i="28"/>
  <c r="B58" i="28"/>
  <c r="A58" i="28"/>
  <c r="C57" i="28"/>
  <c r="B57" i="28"/>
  <c r="A57" i="28"/>
  <c r="C56" i="28"/>
  <c r="B56" i="28"/>
  <c r="A56" i="28"/>
  <c r="C55" i="28"/>
  <c r="B55" i="28"/>
  <c r="A55" i="28"/>
  <c r="C54" i="28"/>
  <c r="B54" i="28"/>
  <c r="A54" i="28"/>
  <c r="C53" i="28"/>
  <c r="B53" i="28"/>
  <c r="A53" i="28"/>
  <c r="C52" i="28"/>
  <c r="B52" i="28"/>
  <c r="A52" i="28"/>
  <c r="C51" i="28"/>
  <c r="B51" i="28"/>
  <c r="A51" i="28"/>
  <c r="C50" i="28"/>
  <c r="B50" i="28"/>
  <c r="A50" i="28"/>
  <c r="C49" i="28"/>
  <c r="B49" i="28"/>
  <c r="A49" i="28"/>
  <c r="C48" i="28"/>
  <c r="B48" i="28"/>
  <c r="A48" i="28"/>
  <c r="C47" i="28"/>
  <c r="B47" i="28"/>
  <c r="A47" i="28"/>
  <c r="C46" i="28"/>
  <c r="B46" i="28"/>
  <c r="A46" i="28"/>
  <c r="C45" i="28"/>
  <c r="B45" i="28"/>
  <c r="A45" i="28"/>
  <c r="C44" i="28"/>
  <c r="B44" i="28"/>
  <c r="A44" i="28"/>
  <c r="C43" i="28"/>
  <c r="B43" i="28"/>
  <c r="A43" i="28"/>
  <c r="C42" i="28"/>
  <c r="B42" i="28"/>
  <c r="A42" i="28"/>
  <c r="C41" i="28"/>
  <c r="B41" i="28"/>
  <c r="A41" i="28"/>
  <c r="C40" i="28"/>
  <c r="B40" i="28"/>
  <c r="A40" i="28"/>
  <c r="C39" i="28"/>
  <c r="B39" i="28"/>
  <c r="A39" i="28"/>
  <c r="C38" i="28"/>
  <c r="B38" i="28"/>
  <c r="A38" i="28"/>
  <c r="C37" i="28"/>
  <c r="G37" i="28" s="1"/>
  <c r="B37" i="28"/>
  <c r="F37" i="28" s="1"/>
  <c r="E35" i="28"/>
  <c r="D35" i="28"/>
  <c r="C35" i="28"/>
  <c r="B35" i="28"/>
  <c r="F34" i="28"/>
  <c r="F33" i="28"/>
  <c r="F32" i="28"/>
  <c r="F31" i="28"/>
  <c r="F30" i="28"/>
  <c r="F29" i="28"/>
  <c r="F28" i="28"/>
  <c r="F27" i="28"/>
  <c r="F26" i="28"/>
  <c r="F25" i="28"/>
  <c r="F24" i="28"/>
  <c r="F23" i="28"/>
  <c r="F22" i="28"/>
  <c r="F21" i="28"/>
  <c r="F20" i="28"/>
  <c r="F19" i="28"/>
  <c r="F18" i="28"/>
  <c r="F17" i="28"/>
  <c r="F16" i="28"/>
  <c r="F15" i="28"/>
  <c r="F14" i="28"/>
  <c r="F13" i="28"/>
  <c r="F12" i="28"/>
  <c r="F11" i="28"/>
  <c r="F10" i="28"/>
  <c r="F9" i="28"/>
  <c r="F8" i="28"/>
  <c r="F7" i="28"/>
  <c r="C65" i="27"/>
  <c r="B65" i="27"/>
  <c r="A65" i="27"/>
  <c r="C64" i="27"/>
  <c r="B64" i="27"/>
  <c r="A64" i="27"/>
  <c r="C63" i="27"/>
  <c r="B63" i="27"/>
  <c r="A63" i="27"/>
  <c r="C62" i="27"/>
  <c r="B62" i="27"/>
  <c r="A62" i="27"/>
  <c r="C61" i="27"/>
  <c r="B61" i="27"/>
  <c r="A61" i="27"/>
  <c r="C60" i="27"/>
  <c r="B60" i="27"/>
  <c r="A60" i="27"/>
  <c r="C59" i="27"/>
  <c r="B59" i="27"/>
  <c r="A59" i="27"/>
  <c r="C58" i="27"/>
  <c r="B58" i="27"/>
  <c r="A58" i="27"/>
  <c r="C57" i="27"/>
  <c r="B57" i="27"/>
  <c r="A57" i="27"/>
  <c r="C56" i="27"/>
  <c r="B56" i="27"/>
  <c r="A56" i="27"/>
  <c r="C55" i="27"/>
  <c r="B55" i="27"/>
  <c r="A55" i="27"/>
  <c r="C54" i="27"/>
  <c r="B54" i="27"/>
  <c r="A54" i="27"/>
  <c r="C53" i="27"/>
  <c r="B53" i="27"/>
  <c r="A53" i="27"/>
  <c r="C52" i="27"/>
  <c r="B52" i="27"/>
  <c r="A52" i="27"/>
  <c r="C51" i="27"/>
  <c r="B51" i="27"/>
  <c r="A51" i="27"/>
  <c r="C50" i="27"/>
  <c r="B50" i="27"/>
  <c r="A50" i="27"/>
  <c r="C49" i="27"/>
  <c r="B49" i="27"/>
  <c r="A49" i="27"/>
  <c r="C48" i="27"/>
  <c r="B48" i="27"/>
  <c r="A48" i="27"/>
  <c r="C47" i="27"/>
  <c r="B47" i="27"/>
  <c r="A47" i="27"/>
  <c r="C46" i="27"/>
  <c r="B46" i="27"/>
  <c r="A46" i="27"/>
  <c r="C45" i="27"/>
  <c r="B45" i="27"/>
  <c r="A45" i="27"/>
  <c r="C44" i="27"/>
  <c r="B44" i="27"/>
  <c r="A44" i="27"/>
  <c r="C43" i="27"/>
  <c r="B43" i="27"/>
  <c r="A43" i="27"/>
  <c r="C42" i="27"/>
  <c r="B42" i="27"/>
  <c r="A42" i="27"/>
  <c r="C41" i="27"/>
  <c r="B41" i="27"/>
  <c r="A41" i="27"/>
  <c r="C40" i="27"/>
  <c r="B40" i="27"/>
  <c r="A40" i="27"/>
  <c r="C39" i="27"/>
  <c r="B39" i="27"/>
  <c r="A39" i="27"/>
  <c r="C38" i="27"/>
  <c r="B38" i="27"/>
  <c r="A38" i="27"/>
  <c r="C37" i="27"/>
  <c r="G37" i="27" s="1"/>
  <c r="B37" i="27"/>
  <c r="F37" i="27" s="1"/>
  <c r="E35" i="27"/>
  <c r="D35" i="27"/>
  <c r="C35" i="27"/>
  <c r="B35" i="27"/>
  <c r="F34" i="27"/>
  <c r="F33" i="27"/>
  <c r="F32" i="27"/>
  <c r="F31" i="27"/>
  <c r="F30" i="27"/>
  <c r="F29" i="27"/>
  <c r="F28" i="27"/>
  <c r="F27" i="27"/>
  <c r="F26" i="27"/>
  <c r="F25" i="27"/>
  <c r="F24" i="27"/>
  <c r="F23" i="27"/>
  <c r="F22" i="27"/>
  <c r="F21" i="27"/>
  <c r="F20" i="27"/>
  <c r="F19" i="27"/>
  <c r="F18" i="27"/>
  <c r="F17" i="27"/>
  <c r="F16" i="27"/>
  <c r="F15" i="27"/>
  <c r="F14" i="27"/>
  <c r="F13" i="27"/>
  <c r="F12" i="27"/>
  <c r="F11" i="27"/>
  <c r="F10" i="27"/>
  <c r="F9" i="27"/>
  <c r="F8" i="27"/>
  <c r="F7" i="27"/>
  <c r="D40" i="27" l="1"/>
  <c r="D53" i="28"/>
  <c r="D59" i="28"/>
  <c r="D46" i="28"/>
  <c r="D54" i="28"/>
  <c r="D41" i="28"/>
  <c r="D57" i="28"/>
  <c r="D65" i="28"/>
  <c r="D39" i="28"/>
  <c r="D63" i="28"/>
  <c r="F35" i="28"/>
  <c r="D60" i="28"/>
  <c r="D50" i="28"/>
  <c r="D58" i="28"/>
  <c r="D51" i="28"/>
  <c r="D38" i="28"/>
  <c r="D62" i="28"/>
  <c r="D49" i="28"/>
  <c r="D47" i="28"/>
  <c r="D55" i="28"/>
  <c r="D40" i="28"/>
  <c r="D48" i="28"/>
  <c r="D56" i="28"/>
  <c r="D64" i="28"/>
  <c r="D48" i="27"/>
  <c r="D56" i="27"/>
  <c r="D64" i="27"/>
  <c r="D43" i="27"/>
  <c r="D51" i="27"/>
  <c r="D59" i="27"/>
  <c r="D38" i="27"/>
  <c r="D46" i="27"/>
  <c r="D54" i="27"/>
  <c r="D62" i="27"/>
  <c r="D57" i="27"/>
  <c r="D47" i="27"/>
  <c r="D55" i="27"/>
  <c r="F35" i="27"/>
  <c r="D42" i="27"/>
  <c r="D58" i="27"/>
  <c r="D41" i="27"/>
  <c r="D49" i="27"/>
  <c r="D65" i="27"/>
  <c r="D39" i="27"/>
  <c r="D63" i="27"/>
  <c r="D50" i="27"/>
  <c r="D45" i="28"/>
  <c r="D61" i="28"/>
  <c r="D52" i="28"/>
  <c r="D43" i="28"/>
  <c r="D42" i="28"/>
  <c r="D44" i="28"/>
  <c r="D45" i="27"/>
  <c r="D61" i="27"/>
  <c r="D52" i="27"/>
  <c r="D53" i="27"/>
  <c r="D44" i="27"/>
  <c r="D60" i="27"/>
  <c r="E63" i="28" l="1"/>
  <c r="G63" i="28" s="1"/>
  <c r="E65" i="27"/>
  <c r="F65" i="27" s="1"/>
  <c r="E65" i="28"/>
  <c r="G65" i="28" s="1"/>
  <c r="E55" i="27"/>
  <c r="F55" i="27" s="1"/>
  <c r="E63" i="27"/>
  <c r="G63" i="27" s="1"/>
  <c r="E46" i="27"/>
  <c r="G46" i="27" s="1"/>
  <c r="E51" i="28"/>
  <c r="E56" i="28"/>
  <c r="E59" i="28"/>
  <c r="E38" i="28"/>
  <c r="E64" i="28"/>
  <c r="E54" i="28"/>
  <c r="E42" i="28"/>
  <c r="E46" i="28"/>
  <c r="E39" i="28"/>
  <c r="E62" i="28"/>
  <c r="E50" i="28"/>
  <c r="E44" i="28"/>
  <c r="E47" i="28"/>
  <c r="E61" i="28"/>
  <c r="E49" i="28"/>
  <c r="E40" i="28"/>
  <c r="E60" i="28"/>
  <c r="E57" i="28"/>
  <c r="E48" i="28"/>
  <c r="E45" i="28"/>
  <c r="E58" i="28"/>
  <c r="E52" i="28"/>
  <c r="E55" i="28"/>
  <c r="E53" i="28"/>
  <c r="E41" i="28"/>
  <c r="E43" i="28"/>
  <c r="E57" i="27"/>
  <c r="E44" i="27"/>
  <c r="E40" i="27"/>
  <c r="E50" i="27"/>
  <c r="E60" i="27"/>
  <c r="E48" i="27"/>
  <c r="E58" i="27"/>
  <c r="E41" i="27"/>
  <c r="E61" i="27"/>
  <c r="E51" i="27"/>
  <c r="E54" i="27"/>
  <c r="E59" i="27"/>
  <c r="E64" i="27"/>
  <c r="E39" i="27"/>
  <c r="E45" i="27"/>
  <c r="E43" i="27"/>
  <c r="E56" i="27"/>
  <c r="E62" i="27"/>
  <c r="E42" i="27"/>
  <c r="E38" i="27"/>
  <c r="E47" i="27"/>
  <c r="E53" i="27"/>
  <c r="E49" i="27"/>
  <c r="E52" i="27"/>
  <c r="G65" i="27" l="1"/>
  <c r="F63" i="28"/>
  <c r="F63" i="27"/>
  <c r="F46" i="27"/>
  <c r="G55" i="27"/>
  <c r="F65" i="28"/>
  <c r="G45" i="28"/>
  <c r="F45" i="28"/>
  <c r="G44" i="28"/>
  <c r="F44" i="28"/>
  <c r="F38" i="28"/>
  <c r="G38" i="28"/>
  <c r="F48" i="28"/>
  <c r="G48" i="28"/>
  <c r="G50" i="28"/>
  <c r="F50" i="28"/>
  <c r="G59" i="28"/>
  <c r="F59" i="28"/>
  <c r="G43" i="28"/>
  <c r="F43" i="28"/>
  <c r="G57" i="28"/>
  <c r="F57" i="28"/>
  <c r="G62" i="28"/>
  <c r="F62" i="28"/>
  <c r="F56" i="28"/>
  <c r="G56" i="28"/>
  <c r="G41" i="28"/>
  <c r="F41" i="28"/>
  <c r="G60" i="28"/>
  <c r="F60" i="28"/>
  <c r="G39" i="28"/>
  <c r="F39" i="28"/>
  <c r="G53" i="28"/>
  <c r="F53" i="28"/>
  <c r="F40" i="28"/>
  <c r="G40" i="28"/>
  <c r="G46" i="28"/>
  <c r="F46" i="28"/>
  <c r="G55" i="28"/>
  <c r="F55" i="28"/>
  <c r="G49" i="28"/>
  <c r="F49" i="28"/>
  <c r="G42" i="28"/>
  <c r="F42" i="28"/>
  <c r="G51" i="28"/>
  <c r="F51" i="28"/>
  <c r="G52" i="28"/>
  <c r="F52" i="28"/>
  <c r="F61" i="28"/>
  <c r="G61" i="28"/>
  <c r="G54" i="28"/>
  <c r="F54" i="28"/>
  <c r="G58" i="28"/>
  <c r="F58" i="28"/>
  <c r="G47" i="28"/>
  <c r="F47" i="28"/>
  <c r="F64" i="28"/>
  <c r="G64" i="28"/>
  <c r="G43" i="27"/>
  <c r="F43" i="27"/>
  <c r="G49" i="27"/>
  <c r="F49" i="27"/>
  <c r="G45" i="27"/>
  <c r="F45" i="27"/>
  <c r="G61" i="27"/>
  <c r="F61" i="27"/>
  <c r="G57" i="27"/>
  <c r="F57" i="27"/>
  <c r="G53" i="27"/>
  <c r="F53" i="27"/>
  <c r="G39" i="27"/>
  <c r="F39" i="27"/>
  <c r="G41" i="27"/>
  <c r="F41" i="27"/>
  <c r="F44" i="27"/>
  <c r="G44" i="27"/>
  <c r="G47" i="27"/>
  <c r="F47" i="27"/>
  <c r="F64" i="27"/>
  <c r="G64" i="27"/>
  <c r="G38" i="27"/>
  <c r="F38" i="27"/>
  <c r="G59" i="27"/>
  <c r="F59" i="27"/>
  <c r="F48" i="27"/>
  <c r="G48" i="27"/>
  <c r="G51" i="27"/>
  <c r="F51" i="27"/>
  <c r="F58" i="27"/>
  <c r="G58" i="27"/>
  <c r="F42" i="27"/>
  <c r="G42" i="27"/>
  <c r="G54" i="27"/>
  <c r="F54" i="27"/>
  <c r="G60" i="27"/>
  <c r="F60" i="27"/>
  <c r="G52" i="27"/>
  <c r="F52" i="27"/>
  <c r="G62" i="27"/>
  <c r="F62" i="27"/>
  <c r="G50" i="27"/>
  <c r="F50" i="27"/>
  <c r="F56" i="27"/>
  <c r="G56" i="27"/>
  <c r="F40" i="27"/>
  <c r="G40" i="27"/>
  <c r="L5" i="25" l="1"/>
  <c r="L5" i="24"/>
  <c r="L5" i="23"/>
  <c r="L5" i="22"/>
  <c r="L5" i="21"/>
  <c r="L5" i="17"/>
  <c r="L5" i="16"/>
  <c r="L5" i="15"/>
  <c r="L5" i="14"/>
  <c r="L5" i="13"/>
  <c r="L5" i="12"/>
  <c r="L5" i="11"/>
  <c r="L5" i="10"/>
  <c r="L5" i="9"/>
  <c r="L5" i="8"/>
  <c r="L5" i="7"/>
  <c r="L5" i="6"/>
  <c r="L5" i="26"/>
  <c r="L5" i="5"/>
  <c r="F7" i="5" l="1"/>
  <c r="F10" i="5"/>
  <c r="F16" i="5"/>
  <c r="F17" i="5"/>
  <c r="F20" i="5"/>
  <c r="F24" i="5"/>
  <c r="F27" i="5"/>
  <c r="F31" i="5"/>
  <c r="F34" i="5"/>
  <c r="B6" i="5"/>
  <c r="C6" i="5"/>
  <c r="D6" i="5"/>
  <c r="E6" i="5"/>
  <c r="B5" i="5"/>
  <c r="D5" i="5"/>
  <c r="C65" i="8" l="1"/>
  <c r="B65" i="8"/>
  <c r="A65" i="8"/>
  <c r="C64" i="8"/>
  <c r="B64" i="8"/>
  <c r="A64" i="8"/>
  <c r="C63" i="8"/>
  <c r="B63" i="8"/>
  <c r="A63" i="8"/>
  <c r="C62" i="8"/>
  <c r="B62" i="8"/>
  <c r="A62" i="8"/>
  <c r="C61" i="8"/>
  <c r="B61" i="8"/>
  <c r="A61" i="8"/>
  <c r="C60" i="8"/>
  <c r="B60" i="8"/>
  <c r="A60" i="8"/>
  <c r="C59" i="8"/>
  <c r="B59" i="8"/>
  <c r="A59" i="8"/>
  <c r="C58" i="8"/>
  <c r="B58" i="8"/>
  <c r="A58" i="8"/>
  <c r="C57" i="8"/>
  <c r="B57" i="8"/>
  <c r="A57" i="8"/>
  <c r="C56" i="8"/>
  <c r="B56" i="8"/>
  <c r="A56" i="8"/>
  <c r="C55" i="8"/>
  <c r="B55" i="8"/>
  <c r="A55" i="8"/>
  <c r="C54" i="8"/>
  <c r="B54" i="8"/>
  <c r="A54" i="8"/>
  <c r="C53" i="8"/>
  <c r="B53" i="8"/>
  <c r="A53" i="8"/>
  <c r="C52" i="8"/>
  <c r="B52" i="8"/>
  <c r="A52" i="8"/>
  <c r="C51" i="8"/>
  <c r="B51" i="8"/>
  <c r="A51" i="8"/>
  <c r="C50" i="8"/>
  <c r="B50" i="8"/>
  <c r="A50" i="8"/>
  <c r="C49" i="8"/>
  <c r="B49" i="8"/>
  <c r="A49" i="8"/>
  <c r="C48" i="8"/>
  <c r="B48" i="8"/>
  <c r="A48" i="8"/>
  <c r="C47" i="8"/>
  <c r="B47" i="8"/>
  <c r="A47" i="8"/>
  <c r="C46" i="8"/>
  <c r="B46" i="8"/>
  <c r="A46" i="8"/>
  <c r="C45" i="8"/>
  <c r="B45" i="8"/>
  <c r="A45" i="8"/>
  <c r="C44" i="8"/>
  <c r="B44" i="8"/>
  <c r="A44" i="8"/>
  <c r="C43" i="8"/>
  <c r="B43" i="8"/>
  <c r="A43" i="8"/>
  <c r="C42" i="8"/>
  <c r="B42" i="8"/>
  <c r="A42" i="8"/>
  <c r="C41" i="8"/>
  <c r="B41" i="8"/>
  <c r="A41" i="8"/>
  <c r="C40" i="8"/>
  <c r="B40" i="8"/>
  <c r="A40" i="8"/>
  <c r="C39" i="8"/>
  <c r="B39" i="8"/>
  <c r="A39" i="8"/>
  <c r="C38" i="8"/>
  <c r="B38" i="8"/>
  <c r="A38" i="8"/>
  <c r="C65" i="9"/>
  <c r="B65" i="9"/>
  <c r="A65" i="9"/>
  <c r="C64" i="9"/>
  <c r="B64" i="9"/>
  <c r="A64" i="9"/>
  <c r="C63" i="9"/>
  <c r="B63" i="9"/>
  <c r="A63" i="9"/>
  <c r="C62" i="9"/>
  <c r="B62" i="9"/>
  <c r="A62" i="9"/>
  <c r="C61" i="9"/>
  <c r="B61" i="9"/>
  <c r="A61" i="9"/>
  <c r="C60" i="9"/>
  <c r="B60" i="9"/>
  <c r="A60" i="9"/>
  <c r="C59" i="9"/>
  <c r="B59" i="9"/>
  <c r="A59" i="9"/>
  <c r="C58" i="9"/>
  <c r="B58" i="9"/>
  <c r="A58" i="9"/>
  <c r="C57" i="9"/>
  <c r="B57" i="9"/>
  <c r="A57" i="9"/>
  <c r="C56" i="9"/>
  <c r="B56" i="9"/>
  <c r="A56" i="9"/>
  <c r="C55" i="9"/>
  <c r="B55" i="9"/>
  <c r="A55" i="9"/>
  <c r="C54" i="9"/>
  <c r="B54" i="9"/>
  <c r="A54" i="9"/>
  <c r="C53" i="9"/>
  <c r="B53" i="9"/>
  <c r="A53" i="9"/>
  <c r="C52" i="9"/>
  <c r="B52" i="9"/>
  <c r="A52" i="9"/>
  <c r="C51" i="9"/>
  <c r="B51" i="9"/>
  <c r="A51" i="9"/>
  <c r="C50" i="9"/>
  <c r="B50" i="9"/>
  <c r="A50" i="9"/>
  <c r="C49" i="9"/>
  <c r="B49" i="9"/>
  <c r="A49" i="9"/>
  <c r="C48" i="9"/>
  <c r="B48" i="9"/>
  <c r="A48" i="9"/>
  <c r="C47" i="9"/>
  <c r="B47" i="9"/>
  <c r="A47" i="9"/>
  <c r="C46" i="9"/>
  <c r="B46" i="9"/>
  <c r="A46" i="9"/>
  <c r="C45" i="9"/>
  <c r="B45" i="9"/>
  <c r="A45" i="9"/>
  <c r="C44" i="9"/>
  <c r="B44" i="9"/>
  <c r="A44" i="9"/>
  <c r="C43" i="9"/>
  <c r="B43" i="9"/>
  <c r="A43" i="9"/>
  <c r="C42" i="9"/>
  <c r="B42" i="9"/>
  <c r="A42" i="9"/>
  <c r="C41" i="9"/>
  <c r="B41" i="9"/>
  <c r="A41" i="9"/>
  <c r="C40" i="9"/>
  <c r="B40" i="9"/>
  <c r="A40" i="9"/>
  <c r="C39" i="9"/>
  <c r="B39" i="9"/>
  <c r="A39" i="9"/>
  <c r="C38" i="9"/>
  <c r="B38" i="9"/>
  <c r="A38" i="9"/>
  <c r="C65" i="10"/>
  <c r="B65" i="10"/>
  <c r="A65" i="10"/>
  <c r="C64" i="10"/>
  <c r="B64" i="10"/>
  <c r="A64" i="10"/>
  <c r="C63" i="10"/>
  <c r="B63" i="10"/>
  <c r="A63" i="10"/>
  <c r="C62" i="10"/>
  <c r="B62" i="10"/>
  <c r="A62" i="10"/>
  <c r="C61" i="10"/>
  <c r="B61" i="10"/>
  <c r="A61" i="10"/>
  <c r="C60" i="10"/>
  <c r="B60" i="10"/>
  <c r="A60" i="10"/>
  <c r="C59" i="10"/>
  <c r="B59" i="10"/>
  <c r="A59" i="10"/>
  <c r="C58" i="10"/>
  <c r="B58" i="10"/>
  <c r="A58" i="10"/>
  <c r="C57" i="10"/>
  <c r="B57" i="10"/>
  <c r="A57" i="10"/>
  <c r="C56" i="10"/>
  <c r="B56" i="10"/>
  <c r="A56" i="10"/>
  <c r="C55" i="10"/>
  <c r="B55" i="10"/>
  <c r="A55" i="10"/>
  <c r="C54" i="10"/>
  <c r="B54" i="10"/>
  <c r="A54" i="10"/>
  <c r="C53" i="10"/>
  <c r="B53" i="10"/>
  <c r="A53" i="10"/>
  <c r="C52" i="10"/>
  <c r="B52" i="10"/>
  <c r="A52" i="10"/>
  <c r="C51" i="10"/>
  <c r="B51" i="10"/>
  <c r="A51" i="10"/>
  <c r="C50" i="10"/>
  <c r="B50" i="10"/>
  <c r="A50" i="10"/>
  <c r="C49" i="10"/>
  <c r="B49" i="10"/>
  <c r="A49" i="10"/>
  <c r="C48" i="10"/>
  <c r="B48" i="10"/>
  <c r="A48" i="10"/>
  <c r="C47" i="10"/>
  <c r="B47" i="10"/>
  <c r="A47" i="10"/>
  <c r="C46" i="10"/>
  <c r="B46" i="10"/>
  <c r="A46" i="10"/>
  <c r="C45" i="10"/>
  <c r="B45" i="10"/>
  <c r="A45" i="10"/>
  <c r="C44" i="10"/>
  <c r="B44" i="10"/>
  <c r="A44" i="10"/>
  <c r="C43" i="10"/>
  <c r="B43" i="10"/>
  <c r="A43" i="10"/>
  <c r="C42" i="10"/>
  <c r="B42" i="10"/>
  <c r="A42" i="10"/>
  <c r="C41" i="10"/>
  <c r="B41" i="10"/>
  <c r="A41" i="10"/>
  <c r="C40" i="10"/>
  <c r="B40" i="10"/>
  <c r="A40" i="10"/>
  <c r="C39" i="10"/>
  <c r="B39" i="10"/>
  <c r="A39" i="10"/>
  <c r="C38" i="10"/>
  <c r="B38" i="10"/>
  <c r="A38" i="10"/>
  <c r="C65" i="11"/>
  <c r="B65" i="11"/>
  <c r="A65" i="11"/>
  <c r="C64" i="11"/>
  <c r="B64" i="11"/>
  <c r="A64" i="11"/>
  <c r="C63" i="11"/>
  <c r="B63" i="11"/>
  <c r="A63" i="11"/>
  <c r="C62" i="11"/>
  <c r="B62" i="11"/>
  <c r="A62" i="11"/>
  <c r="C61" i="11"/>
  <c r="B61" i="11"/>
  <c r="A61" i="11"/>
  <c r="C60" i="11"/>
  <c r="B60" i="11"/>
  <c r="A60" i="11"/>
  <c r="C59" i="11"/>
  <c r="B59" i="11"/>
  <c r="A59" i="11"/>
  <c r="C58" i="11"/>
  <c r="B58" i="11"/>
  <c r="A58" i="11"/>
  <c r="C57" i="11"/>
  <c r="B57" i="11"/>
  <c r="A57" i="11"/>
  <c r="C56" i="11"/>
  <c r="B56" i="11"/>
  <c r="A56" i="11"/>
  <c r="C55" i="11"/>
  <c r="B55" i="11"/>
  <c r="A55" i="11"/>
  <c r="C54" i="11"/>
  <c r="B54" i="11"/>
  <c r="A54" i="11"/>
  <c r="C53" i="11"/>
  <c r="B53" i="11"/>
  <c r="A53" i="11"/>
  <c r="C52" i="11"/>
  <c r="B52" i="11"/>
  <c r="A52" i="11"/>
  <c r="C51" i="11"/>
  <c r="B51" i="11"/>
  <c r="A51" i="11"/>
  <c r="C50" i="11"/>
  <c r="B50" i="11"/>
  <c r="A50" i="11"/>
  <c r="C49" i="11"/>
  <c r="B49" i="11"/>
  <c r="A49" i="11"/>
  <c r="C48" i="11"/>
  <c r="B48" i="11"/>
  <c r="A48" i="11"/>
  <c r="C47" i="11"/>
  <c r="B47" i="11"/>
  <c r="A47" i="11"/>
  <c r="C46" i="11"/>
  <c r="B46" i="11"/>
  <c r="A46" i="11"/>
  <c r="C45" i="11"/>
  <c r="B45" i="11"/>
  <c r="A45" i="11"/>
  <c r="C44" i="11"/>
  <c r="B44" i="11"/>
  <c r="A44" i="11"/>
  <c r="C43" i="11"/>
  <c r="B43" i="11"/>
  <c r="A43" i="11"/>
  <c r="C42" i="11"/>
  <c r="B42" i="11"/>
  <c r="A42" i="11"/>
  <c r="C41" i="11"/>
  <c r="B41" i="11"/>
  <c r="A41" i="11"/>
  <c r="C40" i="11"/>
  <c r="B40" i="11"/>
  <c r="A40" i="11"/>
  <c r="C39" i="11"/>
  <c r="B39" i="11"/>
  <c r="A39" i="11"/>
  <c r="C38" i="11"/>
  <c r="B38" i="11"/>
  <c r="A38" i="11"/>
  <c r="C65" i="12"/>
  <c r="B65" i="12"/>
  <c r="A65" i="12"/>
  <c r="C64" i="12"/>
  <c r="B64" i="12"/>
  <c r="A64" i="12"/>
  <c r="C63" i="12"/>
  <c r="B63" i="12"/>
  <c r="A63" i="12"/>
  <c r="C62" i="12"/>
  <c r="B62" i="12"/>
  <c r="A62" i="12"/>
  <c r="C61" i="12"/>
  <c r="B61" i="12"/>
  <c r="A61" i="12"/>
  <c r="C60" i="12"/>
  <c r="B60" i="12"/>
  <c r="A60" i="12"/>
  <c r="C59" i="12"/>
  <c r="B59" i="12"/>
  <c r="A59" i="12"/>
  <c r="C58" i="12"/>
  <c r="B58" i="12"/>
  <c r="A58" i="12"/>
  <c r="C57" i="12"/>
  <c r="B57" i="12"/>
  <c r="A57" i="12"/>
  <c r="C56" i="12"/>
  <c r="B56" i="12"/>
  <c r="A56" i="12"/>
  <c r="C55" i="12"/>
  <c r="B55" i="12"/>
  <c r="A55" i="12"/>
  <c r="C54" i="12"/>
  <c r="B54" i="12"/>
  <c r="A54" i="12"/>
  <c r="C53" i="12"/>
  <c r="B53" i="12"/>
  <c r="A53" i="12"/>
  <c r="C52" i="12"/>
  <c r="B52" i="12"/>
  <c r="A52" i="12"/>
  <c r="C51" i="12"/>
  <c r="B51" i="12"/>
  <c r="A51" i="12"/>
  <c r="C50" i="12"/>
  <c r="B50" i="12"/>
  <c r="A50" i="12"/>
  <c r="C49" i="12"/>
  <c r="B49" i="12"/>
  <c r="A49" i="12"/>
  <c r="C48" i="12"/>
  <c r="B48" i="12"/>
  <c r="A48" i="12"/>
  <c r="C47" i="12"/>
  <c r="B47" i="12"/>
  <c r="A47" i="12"/>
  <c r="C46" i="12"/>
  <c r="B46" i="12"/>
  <c r="A46" i="12"/>
  <c r="C45" i="12"/>
  <c r="B45" i="12"/>
  <c r="A45" i="12"/>
  <c r="C44" i="12"/>
  <c r="B44" i="12"/>
  <c r="A44" i="12"/>
  <c r="C43" i="12"/>
  <c r="B43" i="12"/>
  <c r="A43" i="12"/>
  <c r="C42" i="12"/>
  <c r="B42" i="12"/>
  <c r="A42" i="12"/>
  <c r="C41" i="12"/>
  <c r="B41" i="12"/>
  <c r="A41" i="12"/>
  <c r="C40" i="12"/>
  <c r="B40" i="12"/>
  <c r="A40" i="12"/>
  <c r="C39" i="12"/>
  <c r="B39" i="12"/>
  <c r="A39" i="12"/>
  <c r="C38" i="12"/>
  <c r="B38" i="12"/>
  <c r="A38" i="12"/>
  <c r="C65" i="13"/>
  <c r="B65" i="13"/>
  <c r="A65" i="13"/>
  <c r="C64" i="13"/>
  <c r="B64" i="13"/>
  <c r="A64" i="13"/>
  <c r="C63" i="13"/>
  <c r="B63" i="13"/>
  <c r="A63" i="13"/>
  <c r="C62" i="13"/>
  <c r="B62" i="13"/>
  <c r="A62" i="13"/>
  <c r="C61" i="13"/>
  <c r="B61" i="13"/>
  <c r="A61" i="13"/>
  <c r="C60" i="13"/>
  <c r="B60" i="13"/>
  <c r="A60" i="13"/>
  <c r="C59" i="13"/>
  <c r="B59" i="13"/>
  <c r="A59" i="13"/>
  <c r="C58" i="13"/>
  <c r="B58" i="13"/>
  <c r="A58" i="13"/>
  <c r="C57" i="13"/>
  <c r="B57" i="13"/>
  <c r="A57" i="13"/>
  <c r="C56" i="13"/>
  <c r="B56" i="13"/>
  <c r="A56" i="13"/>
  <c r="C55" i="13"/>
  <c r="B55" i="13"/>
  <c r="A55" i="13"/>
  <c r="C54" i="13"/>
  <c r="B54" i="13"/>
  <c r="A54" i="13"/>
  <c r="C53" i="13"/>
  <c r="B53" i="13"/>
  <c r="A53" i="13"/>
  <c r="C52" i="13"/>
  <c r="B52" i="13"/>
  <c r="A52" i="13"/>
  <c r="C51" i="13"/>
  <c r="B51" i="13"/>
  <c r="A51" i="13"/>
  <c r="C50" i="13"/>
  <c r="B50" i="13"/>
  <c r="A50" i="13"/>
  <c r="C49" i="13"/>
  <c r="B49" i="13"/>
  <c r="A49" i="13"/>
  <c r="C48" i="13"/>
  <c r="B48" i="13"/>
  <c r="A48" i="13"/>
  <c r="C47" i="13"/>
  <c r="B47" i="13"/>
  <c r="A47" i="13"/>
  <c r="C46" i="13"/>
  <c r="B46" i="13"/>
  <c r="A46" i="13"/>
  <c r="C45" i="13"/>
  <c r="B45" i="13"/>
  <c r="A45" i="13"/>
  <c r="C44" i="13"/>
  <c r="B44" i="13"/>
  <c r="A44" i="13"/>
  <c r="C43" i="13"/>
  <c r="B43" i="13"/>
  <c r="A43" i="13"/>
  <c r="C42" i="13"/>
  <c r="B42" i="13"/>
  <c r="A42" i="13"/>
  <c r="C41" i="13"/>
  <c r="B41" i="13"/>
  <c r="A41" i="13"/>
  <c r="C40" i="13"/>
  <c r="B40" i="13"/>
  <c r="A40" i="13"/>
  <c r="C39" i="13"/>
  <c r="B39" i="13"/>
  <c r="A39" i="13"/>
  <c r="C38" i="13"/>
  <c r="B38" i="13"/>
  <c r="A38" i="13"/>
  <c r="C65" i="14"/>
  <c r="B65" i="14"/>
  <c r="A65" i="14"/>
  <c r="C64" i="14"/>
  <c r="B64" i="14"/>
  <c r="A64" i="14"/>
  <c r="C63" i="14"/>
  <c r="B63" i="14"/>
  <c r="A63" i="14"/>
  <c r="C62" i="14"/>
  <c r="B62" i="14"/>
  <c r="A62" i="14"/>
  <c r="C61" i="14"/>
  <c r="B61" i="14"/>
  <c r="A61" i="14"/>
  <c r="C60" i="14"/>
  <c r="B60" i="14"/>
  <c r="A60" i="14"/>
  <c r="C59" i="14"/>
  <c r="B59" i="14"/>
  <c r="A59" i="14"/>
  <c r="C58" i="14"/>
  <c r="B58" i="14"/>
  <c r="A58" i="14"/>
  <c r="C57" i="14"/>
  <c r="B57" i="14"/>
  <c r="A57" i="14"/>
  <c r="C56" i="14"/>
  <c r="B56" i="14"/>
  <c r="A56" i="14"/>
  <c r="C55" i="14"/>
  <c r="B55" i="14"/>
  <c r="A55" i="14"/>
  <c r="C54" i="14"/>
  <c r="B54" i="14"/>
  <c r="A54" i="14"/>
  <c r="C53" i="14"/>
  <c r="B53" i="14"/>
  <c r="A53" i="14"/>
  <c r="C52" i="14"/>
  <c r="B52" i="14"/>
  <c r="A52" i="14"/>
  <c r="C51" i="14"/>
  <c r="B51" i="14"/>
  <c r="A51" i="14"/>
  <c r="C50" i="14"/>
  <c r="B50" i="14"/>
  <c r="A50" i="14"/>
  <c r="C49" i="14"/>
  <c r="B49" i="14"/>
  <c r="A49" i="14"/>
  <c r="C48" i="14"/>
  <c r="B48" i="14"/>
  <c r="A48" i="14"/>
  <c r="C47" i="14"/>
  <c r="B47" i="14"/>
  <c r="A47" i="14"/>
  <c r="C46" i="14"/>
  <c r="B46" i="14"/>
  <c r="A46" i="14"/>
  <c r="C45" i="14"/>
  <c r="B45" i="14"/>
  <c r="A45" i="14"/>
  <c r="C44" i="14"/>
  <c r="B44" i="14"/>
  <c r="A44" i="14"/>
  <c r="C43" i="14"/>
  <c r="B43" i="14"/>
  <c r="A43" i="14"/>
  <c r="C42" i="14"/>
  <c r="B42" i="14"/>
  <c r="A42" i="14"/>
  <c r="C41" i="14"/>
  <c r="B41" i="14"/>
  <c r="A41" i="14"/>
  <c r="C40" i="14"/>
  <c r="B40" i="14"/>
  <c r="A40" i="14"/>
  <c r="C39" i="14"/>
  <c r="B39" i="14"/>
  <c r="A39" i="14"/>
  <c r="C38" i="14"/>
  <c r="B38" i="14"/>
  <c r="A38" i="14"/>
  <c r="C65" i="15"/>
  <c r="B65" i="15"/>
  <c r="A65" i="15"/>
  <c r="C64" i="15"/>
  <c r="B64" i="15"/>
  <c r="A64" i="15"/>
  <c r="C63" i="15"/>
  <c r="B63" i="15"/>
  <c r="A63" i="15"/>
  <c r="C62" i="15"/>
  <c r="B62" i="15"/>
  <c r="A62" i="15"/>
  <c r="C61" i="15"/>
  <c r="B61" i="15"/>
  <c r="A61" i="15"/>
  <c r="C60" i="15"/>
  <c r="B60" i="15"/>
  <c r="A60" i="15"/>
  <c r="C59" i="15"/>
  <c r="B59" i="15"/>
  <c r="A59" i="15"/>
  <c r="C58" i="15"/>
  <c r="B58" i="15"/>
  <c r="A58" i="15"/>
  <c r="C57" i="15"/>
  <c r="B57" i="15"/>
  <c r="A57" i="15"/>
  <c r="C56" i="15"/>
  <c r="B56" i="15"/>
  <c r="A56" i="15"/>
  <c r="C55" i="15"/>
  <c r="B55" i="15"/>
  <c r="A55" i="15"/>
  <c r="C54" i="15"/>
  <c r="B54" i="15"/>
  <c r="A54" i="15"/>
  <c r="C53" i="15"/>
  <c r="B53" i="15"/>
  <c r="A53" i="15"/>
  <c r="C52" i="15"/>
  <c r="B52" i="15"/>
  <c r="A52" i="15"/>
  <c r="C51" i="15"/>
  <c r="B51" i="15"/>
  <c r="A51" i="15"/>
  <c r="C50" i="15"/>
  <c r="B50" i="15"/>
  <c r="A50" i="15"/>
  <c r="C49" i="15"/>
  <c r="B49" i="15"/>
  <c r="A49" i="15"/>
  <c r="C48" i="15"/>
  <c r="B48" i="15"/>
  <c r="A48" i="15"/>
  <c r="C47" i="15"/>
  <c r="B47" i="15"/>
  <c r="A47" i="15"/>
  <c r="C46" i="15"/>
  <c r="B46" i="15"/>
  <c r="A46" i="15"/>
  <c r="C45" i="15"/>
  <c r="B45" i="15"/>
  <c r="A45" i="15"/>
  <c r="C44" i="15"/>
  <c r="B44" i="15"/>
  <c r="A44" i="15"/>
  <c r="C43" i="15"/>
  <c r="B43" i="15"/>
  <c r="A43" i="15"/>
  <c r="C42" i="15"/>
  <c r="B42" i="15"/>
  <c r="A42" i="15"/>
  <c r="C41" i="15"/>
  <c r="B41" i="15"/>
  <c r="A41" i="15"/>
  <c r="C40" i="15"/>
  <c r="B40" i="15"/>
  <c r="A40" i="15"/>
  <c r="C39" i="15"/>
  <c r="B39" i="15"/>
  <c r="A39" i="15"/>
  <c r="C38" i="15"/>
  <c r="B38" i="15"/>
  <c r="A38" i="15"/>
  <c r="C65" i="16"/>
  <c r="B65" i="16"/>
  <c r="A65" i="16"/>
  <c r="C64" i="16"/>
  <c r="B64" i="16"/>
  <c r="A64" i="16"/>
  <c r="C63" i="16"/>
  <c r="B63" i="16"/>
  <c r="A63" i="16"/>
  <c r="C62" i="16"/>
  <c r="B62" i="16"/>
  <c r="A62" i="16"/>
  <c r="C61" i="16"/>
  <c r="B61" i="16"/>
  <c r="A61" i="16"/>
  <c r="C60" i="16"/>
  <c r="B60" i="16"/>
  <c r="A60" i="16"/>
  <c r="C59" i="16"/>
  <c r="B59" i="16"/>
  <c r="A59" i="16"/>
  <c r="C58" i="16"/>
  <c r="B58" i="16"/>
  <c r="A58" i="16"/>
  <c r="C57" i="16"/>
  <c r="B57" i="16"/>
  <c r="A57" i="16"/>
  <c r="C56" i="16"/>
  <c r="B56" i="16"/>
  <c r="A56" i="16"/>
  <c r="C55" i="16"/>
  <c r="B55" i="16"/>
  <c r="A55" i="16"/>
  <c r="C54" i="16"/>
  <c r="B54" i="16"/>
  <c r="A54" i="16"/>
  <c r="C53" i="16"/>
  <c r="B53" i="16"/>
  <c r="A53" i="16"/>
  <c r="C52" i="16"/>
  <c r="B52" i="16"/>
  <c r="A52" i="16"/>
  <c r="C51" i="16"/>
  <c r="B51" i="16"/>
  <c r="A51" i="16"/>
  <c r="C50" i="16"/>
  <c r="B50" i="16"/>
  <c r="A50" i="16"/>
  <c r="C49" i="16"/>
  <c r="B49" i="16"/>
  <c r="A49" i="16"/>
  <c r="C48" i="16"/>
  <c r="B48" i="16"/>
  <c r="A48" i="16"/>
  <c r="C47" i="16"/>
  <c r="B47" i="16"/>
  <c r="A47" i="16"/>
  <c r="C46" i="16"/>
  <c r="B46" i="16"/>
  <c r="A46" i="16"/>
  <c r="C45" i="16"/>
  <c r="B45" i="16"/>
  <c r="A45" i="16"/>
  <c r="C44" i="16"/>
  <c r="B44" i="16"/>
  <c r="A44" i="16"/>
  <c r="C43" i="16"/>
  <c r="B43" i="16"/>
  <c r="A43" i="16"/>
  <c r="C42" i="16"/>
  <c r="B42" i="16"/>
  <c r="A42" i="16"/>
  <c r="C41" i="16"/>
  <c r="B41" i="16"/>
  <c r="A41" i="16"/>
  <c r="C40" i="16"/>
  <c r="B40" i="16"/>
  <c r="A40" i="16"/>
  <c r="C39" i="16"/>
  <c r="B39" i="16"/>
  <c r="A39" i="16"/>
  <c r="C38" i="16"/>
  <c r="B38" i="16"/>
  <c r="A38" i="16"/>
  <c r="C65" i="17"/>
  <c r="B65" i="17"/>
  <c r="A65" i="17"/>
  <c r="C64" i="17"/>
  <c r="B64" i="17"/>
  <c r="A64" i="17"/>
  <c r="C63" i="17"/>
  <c r="B63" i="17"/>
  <c r="A63" i="17"/>
  <c r="C62" i="17"/>
  <c r="B62" i="17"/>
  <c r="A62" i="17"/>
  <c r="C61" i="17"/>
  <c r="B61" i="17"/>
  <c r="A61" i="17"/>
  <c r="C60" i="17"/>
  <c r="B60" i="17"/>
  <c r="A60" i="17"/>
  <c r="C59" i="17"/>
  <c r="B59" i="17"/>
  <c r="A59" i="17"/>
  <c r="C58" i="17"/>
  <c r="B58" i="17"/>
  <c r="A58" i="17"/>
  <c r="C57" i="17"/>
  <c r="B57" i="17"/>
  <c r="A57" i="17"/>
  <c r="C56" i="17"/>
  <c r="B56" i="17"/>
  <c r="A56" i="17"/>
  <c r="C55" i="17"/>
  <c r="B55" i="17"/>
  <c r="A55" i="17"/>
  <c r="C54" i="17"/>
  <c r="B54" i="17"/>
  <c r="A54" i="17"/>
  <c r="C53" i="17"/>
  <c r="B53" i="17"/>
  <c r="A53" i="17"/>
  <c r="C52" i="17"/>
  <c r="B52" i="17"/>
  <c r="A52" i="17"/>
  <c r="C51" i="17"/>
  <c r="B51" i="17"/>
  <c r="A51" i="17"/>
  <c r="C50" i="17"/>
  <c r="B50" i="17"/>
  <c r="A50" i="17"/>
  <c r="C49" i="17"/>
  <c r="B49" i="17"/>
  <c r="A49" i="17"/>
  <c r="C48" i="17"/>
  <c r="B48" i="17"/>
  <c r="A48" i="17"/>
  <c r="C47" i="17"/>
  <c r="B47" i="17"/>
  <c r="A47" i="17"/>
  <c r="C46" i="17"/>
  <c r="B46" i="17"/>
  <c r="A46" i="17"/>
  <c r="C45" i="17"/>
  <c r="B45" i="17"/>
  <c r="A45" i="17"/>
  <c r="C44" i="17"/>
  <c r="B44" i="17"/>
  <c r="A44" i="17"/>
  <c r="C43" i="17"/>
  <c r="B43" i="17"/>
  <c r="A43" i="17"/>
  <c r="C42" i="17"/>
  <c r="B42" i="17"/>
  <c r="A42" i="17"/>
  <c r="C41" i="17"/>
  <c r="B41" i="17"/>
  <c r="A41" i="17"/>
  <c r="C40" i="17"/>
  <c r="B40" i="17"/>
  <c r="A40" i="17"/>
  <c r="C39" i="17"/>
  <c r="B39" i="17"/>
  <c r="A39" i="17"/>
  <c r="C38" i="17"/>
  <c r="B38" i="17"/>
  <c r="A38" i="17"/>
  <c r="C65" i="21"/>
  <c r="B65" i="21"/>
  <c r="A65" i="21"/>
  <c r="C64" i="21"/>
  <c r="B64" i="21"/>
  <c r="A64" i="21"/>
  <c r="C63" i="21"/>
  <c r="B63" i="21"/>
  <c r="A63" i="21"/>
  <c r="C62" i="21"/>
  <c r="B62" i="21"/>
  <c r="A62" i="21"/>
  <c r="C61" i="21"/>
  <c r="B61" i="21"/>
  <c r="A61" i="21"/>
  <c r="C60" i="21"/>
  <c r="B60" i="21"/>
  <c r="A60" i="21"/>
  <c r="C59" i="21"/>
  <c r="B59" i="21"/>
  <c r="A59" i="21"/>
  <c r="C58" i="21"/>
  <c r="B58" i="21"/>
  <c r="A58" i="21"/>
  <c r="C57" i="21"/>
  <c r="B57" i="21"/>
  <c r="A57" i="21"/>
  <c r="C56" i="21"/>
  <c r="B56" i="21"/>
  <c r="A56" i="21"/>
  <c r="C55" i="21"/>
  <c r="B55" i="21"/>
  <c r="A55" i="21"/>
  <c r="C54" i="21"/>
  <c r="B54" i="21"/>
  <c r="A54" i="21"/>
  <c r="C53" i="21"/>
  <c r="B53" i="21"/>
  <c r="A53" i="21"/>
  <c r="C52" i="21"/>
  <c r="B52" i="21"/>
  <c r="A52" i="21"/>
  <c r="C51" i="21"/>
  <c r="B51" i="21"/>
  <c r="A51" i="21"/>
  <c r="C50" i="21"/>
  <c r="B50" i="21"/>
  <c r="A50" i="21"/>
  <c r="C49" i="21"/>
  <c r="B49" i="21"/>
  <c r="A49" i="21"/>
  <c r="C48" i="21"/>
  <c r="B48" i="21"/>
  <c r="A48" i="21"/>
  <c r="C47" i="21"/>
  <c r="B47" i="21"/>
  <c r="A47" i="21"/>
  <c r="C46" i="21"/>
  <c r="B46" i="21"/>
  <c r="A46" i="21"/>
  <c r="C45" i="21"/>
  <c r="B45" i="21"/>
  <c r="A45" i="21"/>
  <c r="C44" i="21"/>
  <c r="B44" i="21"/>
  <c r="A44" i="21"/>
  <c r="C43" i="21"/>
  <c r="B43" i="21"/>
  <c r="A43" i="21"/>
  <c r="C42" i="21"/>
  <c r="B42" i="21"/>
  <c r="A42" i="21"/>
  <c r="C41" i="21"/>
  <c r="B41" i="21"/>
  <c r="A41" i="21"/>
  <c r="C40" i="21"/>
  <c r="B40" i="21"/>
  <c r="A40" i="21"/>
  <c r="C39" i="21"/>
  <c r="B39" i="21"/>
  <c r="A39" i="21"/>
  <c r="C38" i="21"/>
  <c r="B38" i="21"/>
  <c r="A38" i="21"/>
  <c r="C65" i="22"/>
  <c r="B65" i="22"/>
  <c r="A65" i="22"/>
  <c r="C64" i="22"/>
  <c r="B64" i="22"/>
  <c r="A64" i="22"/>
  <c r="C63" i="22"/>
  <c r="B63" i="22"/>
  <c r="A63" i="22"/>
  <c r="C62" i="22"/>
  <c r="B62" i="22"/>
  <c r="A62" i="22"/>
  <c r="C61" i="22"/>
  <c r="B61" i="22"/>
  <c r="A61" i="22"/>
  <c r="C60" i="22"/>
  <c r="B60" i="22"/>
  <c r="A60" i="22"/>
  <c r="C59" i="22"/>
  <c r="B59" i="22"/>
  <c r="A59" i="22"/>
  <c r="C58" i="22"/>
  <c r="B58" i="22"/>
  <c r="A58" i="22"/>
  <c r="C57" i="22"/>
  <c r="B57" i="22"/>
  <c r="A57" i="22"/>
  <c r="C56" i="22"/>
  <c r="B56" i="22"/>
  <c r="A56" i="22"/>
  <c r="C55" i="22"/>
  <c r="B55" i="22"/>
  <c r="A55" i="22"/>
  <c r="C54" i="22"/>
  <c r="B54" i="22"/>
  <c r="A54" i="22"/>
  <c r="C53" i="22"/>
  <c r="B53" i="22"/>
  <c r="A53" i="22"/>
  <c r="C52" i="22"/>
  <c r="B52" i="22"/>
  <c r="A52" i="22"/>
  <c r="C51" i="22"/>
  <c r="B51" i="22"/>
  <c r="A51" i="22"/>
  <c r="C50" i="22"/>
  <c r="B50" i="22"/>
  <c r="A50" i="22"/>
  <c r="C49" i="22"/>
  <c r="B49" i="22"/>
  <c r="A49" i="22"/>
  <c r="C48" i="22"/>
  <c r="B48" i="22"/>
  <c r="A48" i="22"/>
  <c r="C47" i="22"/>
  <c r="B47" i="22"/>
  <c r="A47" i="22"/>
  <c r="C46" i="22"/>
  <c r="B46" i="22"/>
  <c r="A46" i="22"/>
  <c r="C45" i="22"/>
  <c r="B45" i="22"/>
  <c r="A45" i="22"/>
  <c r="C44" i="22"/>
  <c r="B44" i="22"/>
  <c r="A44" i="22"/>
  <c r="C43" i="22"/>
  <c r="B43" i="22"/>
  <c r="A43" i="22"/>
  <c r="C42" i="22"/>
  <c r="B42" i="22"/>
  <c r="A42" i="22"/>
  <c r="C41" i="22"/>
  <c r="B41" i="22"/>
  <c r="A41" i="22"/>
  <c r="C40" i="22"/>
  <c r="B40" i="22"/>
  <c r="A40" i="22"/>
  <c r="C39" i="22"/>
  <c r="B39" i="22"/>
  <c r="A39" i="22"/>
  <c r="C38" i="22"/>
  <c r="B38" i="22"/>
  <c r="A38" i="22"/>
  <c r="C65" i="23"/>
  <c r="B65" i="23"/>
  <c r="A65" i="23"/>
  <c r="C64" i="23"/>
  <c r="B64" i="23"/>
  <c r="A64" i="23"/>
  <c r="C63" i="23"/>
  <c r="B63" i="23"/>
  <c r="A63" i="23"/>
  <c r="C62" i="23"/>
  <c r="B62" i="23"/>
  <c r="A62" i="23"/>
  <c r="C61" i="23"/>
  <c r="B61" i="23"/>
  <c r="A61" i="23"/>
  <c r="C60" i="23"/>
  <c r="B60" i="23"/>
  <c r="A60" i="23"/>
  <c r="C59" i="23"/>
  <c r="B59" i="23"/>
  <c r="A59" i="23"/>
  <c r="C58" i="23"/>
  <c r="B58" i="23"/>
  <c r="A58" i="23"/>
  <c r="C57" i="23"/>
  <c r="B57" i="23"/>
  <c r="A57" i="23"/>
  <c r="C56" i="23"/>
  <c r="B56" i="23"/>
  <c r="A56" i="23"/>
  <c r="C55" i="23"/>
  <c r="B55" i="23"/>
  <c r="A55" i="23"/>
  <c r="C54" i="23"/>
  <c r="B54" i="23"/>
  <c r="A54" i="23"/>
  <c r="C53" i="23"/>
  <c r="B53" i="23"/>
  <c r="A53" i="23"/>
  <c r="C52" i="23"/>
  <c r="B52" i="23"/>
  <c r="A52" i="23"/>
  <c r="C51" i="23"/>
  <c r="B51" i="23"/>
  <c r="A51" i="23"/>
  <c r="C50" i="23"/>
  <c r="B50" i="23"/>
  <c r="A50" i="23"/>
  <c r="C49" i="23"/>
  <c r="B49" i="23"/>
  <c r="A49" i="23"/>
  <c r="C48" i="23"/>
  <c r="B48" i="23"/>
  <c r="A48" i="23"/>
  <c r="C47" i="23"/>
  <c r="B47" i="23"/>
  <c r="A47" i="23"/>
  <c r="C46" i="23"/>
  <c r="B46" i="23"/>
  <c r="A46" i="23"/>
  <c r="C45" i="23"/>
  <c r="B45" i="23"/>
  <c r="A45" i="23"/>
  <c r="C44" i="23"/>
  <c r="B44" i="23"/>
  <c r="A44" i="23"/>
  <c r="C43" i="23"/>
  <c r="B43" i="23"/>
  <c r="A43" i="23"/>
  <c r="C42" i="23"/>
  <c r="B42" i="23"/>
  <c r="A42" i="23"/>
  <c r="C41" i="23"/>
  <c r="B41" i="23"/>
  <c r="A41" i="23"/>
  <c r="C40" i="23"/>
  <c r="B40" i="23"/>
  <c r="A40" i="23"/>
  <c r="C39" i="23"/>
  <c r="B39" i="23"/>
  <c r="A39" i="23"/>
  <c r="C38" i="23"/>
  <c r="B38" i="23"/>
  <c r="A38" i="23"/>
  <c r="C65" i="24"/>
  <c r="B65" i="24"/>
  <c r="A65" i="24"/>
  <c r="C64" i="24"/>
  <c r="B64" i="24"/>
  <c r="A64" i="24"/>
  <c r="C63" i="24"/>
  <c r="B63" i="24"/>
  <c r="A63" i="24"/>
  <c r="C62" i="24"/>
  <c r="B62" i="24"/>
  <c r="A62" i="24"/>
  <c r="C61" i="24"/>
  <c r="B61" i="24"/>
  <c r="A61" i="24"/>
  <c r="C60" i="24"/>
  <c r="B60" i="24"/>
  <c r="A60" i="24"/>
  <c r="C59" i="24"/>
  <c r="B59" i="24"/>
  <c r="A59" i="24"/>
  <c r="C58" i="24"/>
  <c r="B58" i="24"/>
  <c r="A58" i="24"/>
  <c r="C57" i="24"/>
  <c r="B57" i="24"/>
  <c r="A57" i="24"/>
  <c r="C56" i="24"/>
  <c r="B56" i="24"/>
  <c r="A56" i="24"/>
  <c r="C55" i="24"/>
  <c r="B55" i="24"/>
  <c r="A55" i="24"/>
  <c r="C54" i="24"/>
  <c r="B54" i="24"/>
  <c r="A54" i="24"/>
  <c r="C53" i="24"/>
  <c r="B53" i="24"/>
  <c r="A53" i="24"/>
  <c r="C52" i="24"/>
  <c r="B52" i="24"/>
  <c r="A52" i="24"/>
  <c r="C51" i="24"/>
  <c r="B51" i="24"/>
  <c r="A51" i="24"/>
  <c r="C50" i="24"/>
  <c r="B50" i="24"/>
  <c r="A50" i="24"/>
  <c r="C49" i="24"/>
  <c r="B49" i="24"/>
  <c r="A49" i="24"/>
  <c r="C48" i="24"/>
  <c r="B48" i="24"/>
  <c r="A48" i="24"/>
  <c r="C47" i="24"/>
  <c r="B47" i="24"/>
  <c r="A47" i="24"/>
  <c r="C46" i="24"/>
  <c r="B46" i="24"/>
  <c r="A46" i="24"/>
  <c r="C45" i="24"/>
  <c r="B45" i="24"/>
  <c r="A45" i="24"/>
  <c r="C44" i="24"/>
  <c r="B44" i="24"/>
  <c r="A44" i="24"/>
  <c r="C43" i="24"/>
  <c r="B43" i="24"/>
  <c r="A43" i="24"/>
  <c r="C42" i="24"/>
  <c r="B42" i="24"/>
  <c r="A42" i="24"/>
  <c r="C41" i="24"/>
  <c r="B41" i="24"/>
  <c r="A41" i="24"/>
  <c r="C40" i="24"/>
  <c r="B40" i="24"/>
  <c r="A40" i="24"/>
  <c r="C39" i="24"/>
  <c r="B39" i="24"/>
  <c r="A39" i="24"/>
  <c r="C38" i="24"/>
  <c r="B38" i="24"/>
  <c r="A38" i="24"/>
  <c r="C65" i="25"/>
  <c r="B65" i="25"/>
  <c r="A65" i="25"/>
  <c r="C64" i="25"/>
  <c r="B64" i="25"/>
  <c r="A64" i="25"/>
  <c r="C63" i="25"/>
  <c r="B63" i="25"/>
  <c r="A63" i="25"/>
  <c r="C62" i="25"/>
  <c r="B62" i="25"/>
  <c r="A62" i="25"/>
  <c r="C61" i="25"/>
  <c r="B61" i="25"/>
  <c r="A61" i="25"/>
  <c r="C60" i="25"/>
  <c r="B60" i="25"/>
  <c r="A60" i="25"/>
  <c r="C59" i="25"/>
  <c r="B59" i="25"/>
  <c r="A59" i="25"/>
  <c r="C58" i="25"/>
  <c r="B58" i="25"/>
  <c r="A58" i="25"/>
  <c r="C57" i="25"/>
  <c r="B57" i="25"/>
  <c r="A57" i="25"/>
  <c r="C56" i="25"/>
  <c r="B56" i="25"/>
  <c r="A56" i="25"/>
  <c r="C55" i="25"/>
  <c r="B55" i="25"/>
  <c r="A55" i="25"/>
  <c r="C54" i="25"/>
  <c r="B54" i="25"/>
  <c r="A54" i="25"/>
  <c r="C53" i="25"/>
  <c r="B53" i="25"/>
  <c r="A53" i="25"/>
  <c r="C52" i="25"/>
  <c r="B52" i="25"/>
  <c r="A52" i="25"/>
  <c r="C51" i="25"/>
  <c r="B51" i="25"/>
  <c r="A51" i="25"/>
  <c r="C50" i="25"/>
  <c r="B50" i="25"/>
  <c r="A50" i="25"/>
  <c r="C49" i="25"/>
  <c r="B49" i="25"/>
  <c r="A49" i="25"/>
  <c r="C48" i="25"/>
  <c r="B48" i="25"/>
  <c r="A48" i="25"/>
  <c r="C47" i="25"/>
  <c r="B47" i="25"/>
  <c r="A47" i="25"/>
  <c r="C46" i="25"/>
  <c r="B46" i="25"/>
  <c r="A46" i="25"/>
  <c r="C45" i="25"/>
  <c r="B45" i="25"/>
  <c r="A45" i="25"/>
  <c r="C44" i="25"/>
  <c r="B44" i="25"/>
  <c r="A44" i="25"/>
  <c r="C43" i="25"/>
  <c r="B43" i="25"/>
  <c r="A43" i="25"/>
  <c r="C42" i="25"/>
  <c r="B42" i="25"/>
  <c r="A42" i="25"/>
  <c r="C41" i="25"/>
  <c r="B41" i="25"/>
  <c r="A41" i="25"/>
  <c r="C40" i="25"/>
  <c r="B40" i="25"/>
  <c r="A40" i="25"/>
  <c r="C39" i="25"/>
  <c r="B39" i="25"/>
  <c r="A39" i="25"/>
  <c r="C38" i="25"/>
  <c r="B38" i="25"/>
  <c r="A38" i="25"/>
  <c r="C65" i="26"/>
  <c r="B65" i="26"/>
  <c r="A65" i="26"/>
  <c r="C64" i="26"/>
  <c r="B64" i="26"/>
  <c r="A64" i="26"/>
  <c r="C63" i="26"/>
  <c r="B63" i="26"/>
  <c r="A63" i="26"/>
  <c r="C62" i="26"/>
  <c r="B62" i="26"/>
  <c r="A62" i="26"/>
  <c r="C61" i="26"/>
  <c r="B61" i="26"/>
  <c r="A61" i="26"/>
  <c r="C60" i="26"/>
  <c r="B60" i="26"/>
  <c r="A60" i="26"/>
  <c r="C59" i="26"/>
  <c r="B59" i="26"/>
  <c r="A59" i="26"/>
  <c r="C58" i="26"/>
  <c r="B58" i="26"/>
  <c r="A58" i="26"/>
  <c r="C57" i="26"/>
  <c r="B57" i="26"/>
  <c r="A57" i="26"/>
  <c r="C56" i="26"/>
  <c r="B56" i="26"/>
  <c r="A56" i="26"/>
  <c r="C55" i="26"/>
  <c r="B55" i="26"/>
  <c r="A55" i="26"/>
  <c r="C54" i="26"/>
  <c r="B54" i="26"/>
  <c r="A54" i="26"/>
  <c r="C53" i="26"/>
  <c r="B53" i="26"/>
  <c r="A53" i="26"/>
  <c r="C52" i="26"/>
  <c r="B52" i="26"/>
  <c r="A52" i="26"/>
  <c r="C51" i="26"/>
  <c r="B51" i="26"/>
  <c r="A51" i="26"/>
  <c r="C50" i="26"/>
  <c r="B50" i="26"/>
  <c r="A50" i="26"/>
  <c r="C49" i="26"/>
  <c r="B49" i="26"/>
  <c r="A49" i="26"/>
  <c r="C48" i="26"/>
  <c r="B48" i="26"/>
  <c r="A48" i="26"/>
  <c r="C47" i="26"/>
  <c r="G46" i="26" s="1"/>
  <c r="B47" i="26"/>
  <c r="F46" i="26" s="1"/>
  <c r="A47" i="26"/>
  <c r="C46" i="26"/>
  <c r="B46" i="26"/>
  <c r="A46" i="26"/>
  <c r="C45" i="26"/>
  <c r="B45" i="26"/>
  <c r="A45" i="26"/>
  <c r="C44" i="26"/>
  <c r="B44" i="26"/>
  <c r="A44" i="26"/>
  <c r="C43" i="26"/>
  <c r="B43" i="26"/>
  <c r="A43" i="26"/>
  <c r="C42" i="26"/>
  <c r="B42" i="26"/>
  <c r="A42" i="26"/>
  <c r="C41" i="26"/>
  <c r="B41" i="26"/>
  <c r="A41" i="26"/>
  <c r="C40" i="26"/>
  <c r="B40" i="26"/>
  <c r="A40" i="26"/>
  <c r="C39" i="26"/>
  <c r="B39" i="26"/>
  <c r="A39" i="26"/>
  <c r="C38" i="26"/>
  <c r="B38" i="26"/>
  <c r="A38" i="26"/>
  <c r="C65" i="7"/>
  <c r="B65" i="7"/>
  <c r="A65" i="7"/>
  <c r="C64" i="7"/>
  <c r="B64" i="7"/>
  <c r="A64" i="7"/>
  <c r="C63" i="7"/>
  <c r="B63" i="7"/>
  <c r="A63" i="7"/>
  <c r="C62" i="7"/>
  <c r="B62" i="7"/>
  <c r="A62" i="7"/>
  <c r="C61" i="7"/>
  <c r="B61" i="7"/>
  <c r="A61" i="7"/>
  <c r="C60" i="7"/>
  <c r="B60" i="7"/>
  <c r="A60" i="7"/>
  <c r="C59" i="7"/>
  <c r="B59" i="7"/>
  <c r="A59" i="7"/>
  <c r="C58" i="7"/>
  <c r="B58" i="7"/>
  <c r="A58" i="7"/>
  <c r="C57" i="7"/>
  <c r="B57" i="7"/>
  <c r="A57" i="7"/>
  <c r="C56" i="7"/>
  <c r="B56" i="7"/>
  <c r="A56" i="7"/>
  <c r="C55" i="7"/>
  <c r="B55" i="7"/>
  <c r="A55" i="7"/>
  <c r="C54" i="7"/>
  <c r="B54" i="7"/>
  <c r="A54" i="7"/>
  <c r="C53" i="7"/>
  <c r="B53" i="7"/>
  <c r="A53" i="7"/>
  <c r="C52" i="7"/>
  <c r="B52" i="7"/>
  <c r="A52" i="7"/>
  <c r="C51" i="7"/>
  <c r="B51" i="7"/>
  <c r="A51" i="7"/>
  <c r="C50" i="7"/>
  <c r="B50" i="7"/>
  <c r="A50" i="7"/>
  <c r="C49" i="7"/>
  <c r="B49" i="7"/>
  <c r="A49" i="7"/>
  <c r="C48" i="7"/>
  <c r="B48" i="7"/>
  <c r="A48" i="7"/>
  <c r="C47" i="7"/>
  <c r="B47" i="7"/>
  <c r="A47" i="7"/>
  <c r="C46" i="7"/>
  <c r="B46" i="7"/>
  <c r="A46" i="7"/>
  <c r="C45" i="7"/>
  <c r="B45" i="7"/>
  <c r="A45" i="7"/>
  <c r="C44" i="7"/>
  <c r="B44" i="7"/>
  <c r="A44" i="7"/>
  <c r="C43" i="7"/>
  <c r="B43" i="7"/>
  <c r="A43" i="7"/>
  <c r="C42" i="7"/>
  <c r="B42" i="7"/>
  <c r="A42" i="7"/>
  <c r="C41" i="7"/>
  <c r="B41" i="7"/>
  <c r="A41" i="7"/>
  <c r="C40" i="7"/>
  <c r="B40" i="7"/>
  <c r="A40" i="7"/>
  <c r="C39" i="7"/>
  <c r="B39" i="7"/>
  <c r="A39" i="7"/>
  <c r="C38" i="7"/>
  <c r="B38" i="7"/>
  <c r="A38" i="7"/>
  <c r="C65" i="6"/>
  <c r="B65" i="6"/>
  <c r="A65" i="6"/>
  <c r="C64" i="6"/>
  <c r="B64" i="6"/>
  <c r="A64" i="6"/>
  <c r="C63" i="6"/>
  <c r="B63" i="6"/>
  <c r="A63" i="6"/>
  <c r="C62" i="6"/>
  <c r="B62" i="6"/>
  <c r="A62" i="6"/>
  <c r="C61" i="6"/>
  <c r="B61" i="6"/>
  <c r="A61" i="6"/>
  <c r="C60" i="6"/>
  <c r="B60" i="6"/>
  <c r="A60" i="6"/>
  <c r="C59" i="6"/>
  <c r="B59" i="6"/>
  <c r="A59" i="6"/>
  <c r="C58" i="6"/>
  <c r="B58" i="6"/>
  <c r="A58" i="6"/>
  <c r="C57" i="6"/>
  <c r="B57" i="6"/>
  <c r="A57" i="6"/>
  <c r="C56" i="6"/>
  <c r="B56" i="6"/>
  <c r="A56" i="6"/>
  <c r="C55" i="6"/>
  <c r="B55" i="6"/>
  <c r="A55" i="6"/>
  <c r="C54" i="6"/>
  <c r="B54" i="6"/>
  <c r="A54" i="6"/>
  <c r="C53" i="6"/>
  <c r="B53" i="6"/>
  <c r="A53" i="6"/>
  <c r="C52" i="6"/>
  <c r="B52" i="6"/>
  <c r="A52" i="6"/>
  <c r="C51" i="6"/>
  <c r="B51" i="6"/>
  <c r="A51" i="6"/>
  <c r="C50" i="6"/>
  <c r="B50" i="6"/>
  <c r="A50" i="6"/>
  <c r="C49" i="6"/>
  <c r="B49" i="6"/>
  <c r="A49" i="6"/>
  <c r="C48" i="6"/>
  <c r="B48" i="6"/>
  <c r="A48" i="6"/>
  <c r="C47" i="6"/>
  <c r="B47" i="6"/>
  <c r="A47" i="6"/>
  <c r="C46" i="6"/>
  <c r="B46" i="6"/>
  <c r="A46" i="6"/>
  <c r="C45" i="6"/>
  <c r="B45" i="6"/>
  <c r="A45" i="6"/>
  <c r="C44" i="6"/>
  <c r="B44" i="6"/>
  <c r="A44" i="6"/>
  <c r="C43" i="6"/>
  <c r="B43" i="6"/>
  <c r="A43" i="6"/>
  <c r="C42" i="6"/>
  <c r="B42" i="6"/>
  <c r="A42" i="6"/>
  <c r="C41" i="6"/>
  <c r="B41" i="6"/>
  <c r="A41" i="6"/>
  <c r="C40" i="6"/>
  <c r="B40" i="6"/>
  <c r="A40" i="6"/>
  <c r="C39" i="6"/>
  <c r="B39" i="6"/>
  <c r="A39" i="6"/>
  <c r="C38" i="6"/>
  <c r="B38" i="6"/>
  <c r="A38" i="6"/>
  <c r="C39" i="5"/>
  <c r="C40" i="5"/>
  <c r="C41" i="5"/>
  <c r="C42" i="5"/>
  <c r="C43" i="5"/>
  <c r="C44" i="5"/>
  <c r="C45" i="5"/>
  <c r="C46" i="5"/>
  <c r="C47" i="5"/>
  <c r="C48" i="5"/>
  <c r="C49" i="5"/>
  <c r="C50" i="5"/>
  <c r="C51" i="5"/>
  <c r="C52" i="5"/>
  <c r="C53" i="5"/>
  <c r="C54" i="5"/>
  <c r="C55" i="5"/>
  <c r="C56" i="5"/>
  <c r="C57" i="5"/>
  <c r="C58" i="5"/>
  <c r="C59" i="5"/>
  <c r="C60" i="5"/>
  <c r="C61" i="5"/>
  <c r="C62" i="5"/>
  <c r="C63" i="5"/>
  <c r="C64" i="5"/>
  <c r="C65" i="5"/>
  <c r="B39" i="5"/>
  <c r="B40" i="5"/>
  <c r="B41" i="5"/>
  <c r="B42" i="5"/>
  <c r="B43" i="5"/>
  <c r="B44" i="5"/>
  <c r="B45" i="5"/>
  <c r="B46" i="5"/>
  <c r="B47" i="5"/>
  <c r="B48" i="5"/>
  <c r="B49" i="5"/>
  <c r="B50" i="5"/>
  <c r="B51" i="5"/>
  <c r="B52" i="5"/>
  <c r="B53" i="5"/>
  <c r="B54" i="5"/>
  <c r="B55" i="5"/>
  <c r="B56" i="5"/>
  <c r="B57" i="5"/>
  <c r="B58" i="5"/>
  <c r="B59" i="5"/>
  <c r="B60" i="5"/>
  <c r="B61" i="5"/>
  <c r="B62" i="5"/>
  <c r="B63" i="5"/>
  <c r="B64" i="5"/>
  <c r="B65" i="5"/>
  <c r="B38" i="5"/>
  <c r="C38" i="5"/>
  <c r="C37" i="5"/>
  <c r="G37" i="5" s="1"/>
  <c r="B37" i="5"/>
  <c r="F37" i="5" s="1"/>
  <c r="A39" i="5"/>
  <c r="A40" i="5"/>
  <c r="A41" i="5"/>
  <c r="A42" i="5"/>
  <c r="A43" i="5"/>
  <c r="A44" i="5"/>
  <c r="A45" i="5"/>
  <c r="A46" i="5"/>
  <c r="A47" i="5"/>
  <c r="A48" i="5"/>
  <c r="A49" i="5"/>
  <c r="A50" i="5"/>
  <c r="A51" i="5"/>
  <c r="A52" i="5"/>
  <c r="A53" i="5"/>
  <c r="A54" i="5"/>
  <c r="A55" i="5"/>
  <c r="A56" i="5"/>
  <c r="A57" i="5"/>
  <c r="A58" i="5"/>
  <c r="A59" i="5"/>
  <c r="A60" i="5"/>
  <c r="A61" i="5"/>
  <c r="A62" i="5"/>
  <c r="A63" i="5"/>
  <c r="A64" i="5"/>
  <c r="A65" i="5"/>
  <c r="A38" i="5"/>
  <c r="E6" i="6"/>
  <c r="B37" i="6" s="1"/>
  <c r="F37" i="6" s="1"/>
  <c r="E6" i="7"/>
  <c r="B37" i="7" s="1"/>
  <c r="F37" i="7" s="1"/>
  <c r="E6" i="8"/>
  <c r="B37" i="8" s="1"/>
  <c r="F37" i="8" s="1"/>
  <c r="E6" i="9"/>
  <c r="B37" i="9" s="1"/>
  <c r="F37" i="9" s="1"/>
  <c r="E6" i="10"/>
  <c r="B37" i="10" s="1"/>
  <c r="F37" i="10" s="1"/>
  <c r="E6" i="11"/>
  <c r="B37" i="11" s="1"/>
  <c r="F37" i="11" s="1"/>
  <c r="E6" i="12"/>
  <c r="B37" i="12" s="1"/>
  <c r="F37" i="12" s="1"/>
  <c r="E6" i="13"/>
  <c r="B37" i="13" s="1"/>
  <c r="F37" i="13" s="1"/>
  <c r="E6" i="14"/>
  <c r="B37" i="14" s="1"/>
  <c r="F37" i="14" s="1"/>
  <c r="E6" i="15"/>
  <c r="B37" i="15" s="1"/>
  <c r="F37" i="15" s="1"/>
  <c r="E6" i="16"/>
  <c r="B37" i="16" s="1"/>
  <c r="F37" i="16" s="1"/>
  <c r="E6" i="17"/>
  <c r="B37" i="17" s="1"/>
  <c r="F37" i="17" s="1"/>
  <c r="E6" i="21"/>
  <c r="B37" i="21" s="1"/>
  <c r="F37" i="21" s="1"/>
  <c r="E6" i="22"/>
  <c r="B37" i="22" s="1"/>
  <c r="F37" i="22" s="1"/>
  <c r="E6" i="23"/>
  <c r="B37" i="23" s="1"/>
  <c r="F37" i="23" s="1"/>
  <c r="E6" i="25"/>
  <c r="B37" i="25" s="1"/>
  <c r="F37" i="25" s="1"/>
  <c r="E6" i="26"/>
  <c r="B37" i="26" s="1"/>
  <c r="F37" i="26" s="1"/>
  <c r="E6" i="24"/>
  <c r="B37" i="24" s="1"/>
  <c r="F37" i="24" s="1"/>
  <c r="D6" i="6"/>
  <c r="C37" i="6" s="1"/>
  <c r="G37" i="6" s="1"/>
  <c r="D6" i="7"/>
  <c r="C37" i="7" s="1"/>
  <c r="G37" i="7" s="1"/>
  <c r="D6" i="8"/>
  <c r="C37" i="8" s="1"/>
  <c r="G37" i="8" s="1"/>
  <c r="D6" i="9"/>
  <c r="C37" i="9" s="1"/>
  <c r="G37" i="9" s="1"/>
  <c r="D6" i="10"/>
  <c r="C37" i="10" s="1"/>
  <c r="G37" i="10" s="1"/>
  <c r="D6" i="11"/>
  <c r="C37" i="11" s="1"/>
  <c r="G37" i="11" s="1"/>
  <c r="D6" i="12"/>
  <c r="C37" i="12" s="1"/>
  <c r="G37" i="12" s="1"/>
  <c r="D6" i="13"/>
  <c r="C37" i="13" s="1"/>
  <c r="G37" i="13" s="1"/>
  <c r="D6" i="14"/>
  <c r="C37" i="14" s="1"/>
  <c r="G37" i="14" s="1"/>
  <c r="D6" i="15"/>
  <c r="C37" i="15" s="1"/>
  <c r="G37" i="15" s="1"/>
  <c r="D6" i="16"/>
  <c r="C37" i="16" s="1"/>
  <c r="G37" i="16" s="1"/>
  <c r="D6" i="17"/>
  <c r="C37" i="17" s="1"/>
  <c r="G37" i="17" s="1"/>
  <c r="D6" i="21"/>
  <c r="C37" i="21" s="1"/>
  <c r="G37" i="21" s="1"/>
  <c r="D6" i="22"/>
  <c r="C37" i="22" s="1"/>
  <c r="G37" i="22" s="1"/>
  <c r="D6" i="23"/>
  <c r="C37" i="23" s="1"/>
  <c r="G37" i="23" s="1"/>
  <c r="D6" i="25"/>
  <c r="C37" i="25" s="1"/>
  <c r="G37" i="25" s="1"/>
  <c r="D6" i="26"/>
  <c r="C37" i="26" s="1"/>
  <c r="G37" i="26" s="1"/>
  <c r="D6" i="24"/>
  <c r="C37" i="24" s="1"/>
  <c r="G37" i="24" s="1"/>
  <c r="C6" i="6"/>
  <c r="C6" i="7"/>
  <c r="C6" i="8"/>
  <c r="C6" i="9"/>
  <c r="C6" i="10"/>
  <c r="C6" i="11"/>
  <c r="C6" i="12"/>
  <c r="C6" i="13"/>
  <c r="C6" i="14"/>
  <c r="C6" i="15"/>
  <c r="C6" i="16"/>
  <c r="C6" i="17"/>
  <c r="C6" i="21"/>
  <c r="C6" i="22"/>
  <c r="C6" i="23"/>
  <c r="C6" i="25"/>
  <c r="C6" i="26"/>
  <c r="C6" i="24"/>
  <c r="B6" i="6"/>
  <c r="B6" i="7"/>
  <c r="B6" i="8"/>
  <c r="B6" i="9"/>
  <c r="B6" i="10"/>
  <c r="B6" i="11"/>
  <c r="B6" i="12"/>
  <c r="B6" i="13"/>
  <c r="B6" i="14"/>
  <c r="B6" i="15"/>
  <c r="B6" i="16"/>
  <c r="B6" i="17"/>
  <c r="B6" i="21"/>
  <c r="B6" i="22"/>
  <c r="B6" i="23"/>
  <c r="B6" i="25"/>
  <c r="B6" i="26"/>
  <c r="B6" i="24"/>
  <c r="D5" i="6"/>
  <c r="D5" i="7"/>
  <c r="D5" i="8"/>
  <c r="D5" i="9"/>
  <c r="D5" i="10"/>
  <c r="D5" i="11"/>
  <c r="D5" i="12"/>
  <c r="D5" i="13"/>
  <c r="D5" i="14"/>
  <c r="D5" i="15"/>
  <c r="D5" i="16"/>
  <c r="D5" i="17"/>
  <c r="D5" i="21"/>
  <c r="D5" i="22"/>
  <c r="D5" i="23"/>
  <c r="D5" i="25"/>
  <c r="D5" i="26"/>
  <c r="D5" i="24"/>
  <c r="B5" i="6"/>
  <c r="B5" i="7"/>
  <c r="B5" i="8"/>
  <c r="B5" i="9"/>
  <c r="B5" i="10"/>
  <c r="B5" i="11"/>
  <c r="B5" i="12"/>
  <c r="B5" i="13"/>
  <c r="B5" i="14"/>
  <c r="B5" i="15"/>
  <c r="B5" i="16"/>
  <c r="B5" i="17"/>
  <c r="B5" i="21"/>
  <c r="B5" i="22"/>
  <c r="B5" i="24"/>
  <c r="B5" i="25"/>
  <c r="B5" i="26"/>
  <c r="B5" i="23"/>
  <c r="D42" i="21" l="1"/>
  <c r="D55" i="24"/>
  <c r="D50" i="24"/>
  <c r="D51" i="24"/>
  <c r="D58" i="24"/>
  <c r="D53" i="24"/>
  <c r="D49" i="21"/>
  <c r="D41" i="21"/>
  <c r="D59" i="21"/>
  <c r="D43" i="21"/>
  <c r="D47" i="21"/>
  <c r="D48" i="23"/>
  <c r="D44" i="23"/>
  <c r="D54" i="23"/>
  <c r="D40" i="22"/>
  <c r="D60" i="17"/>
  <c r="D56" i="15"/>
  <c r="D49" i="13"/>
  <c r="D45" i="12"/>
  <c r="D47" i="11"/>
  <c r="D46" i="11"/>
  <c r="D39" i="7"/>
  <c r="D44" i="26"/>
  <c r="D50" i="26"/>
  <c r="D51" i="25"/>
  <c r="D63" i="24"/>
  <c r="D65" i="24"/>
  <c r="D49" i="23"/>
  <c r="D63" i="23"/>
  <c r="D46" i="22"/>
  <c r="D45" i="22"/>
  <c r="D39" i="21"/>
  <c r="D59" i="17"/>
  <c r="D57" i="12"/>
  <c r="D65" i="12"/>
  <c r="D52" i="13"/>
  <c r="D59" i="9"/>
  <c r="D51" i="8"/>
  <c r="D61" i="7"/>
  <c r="D61" i="25"/>
  <c r="D63" i="22"/>
  <c r="D59" i="7"/>
  <c r="D53" i="25"/>
  <c r="D65" i="23"/>
  <c r="D55" i="22"/>
  <c r="D61" i="26"/>
  <c r="D65" i="26"/>
  <c r="D45" i="25"/>
  <c r="D49" i="25"/>
  <c r="D59" i="25"/>
  <c r="D63" i="25"/>
  <c r="D41" i="22"/>
  <c r="D60" i="7"/>
  <c r="D52" i="7"/>
  <c r="D51" i="26"/>
  <c r="D53" i="26"/>
  <c r="D57" i="26"/>
  <c r="D39" i="24"/>
  <c r="D45" i="24"/>
  <c r="D59" i="23"/>
  <c r="D64" i="23"/>
  <c r="D62" i="21"/>
  <c r="D50" i="7"/>
  <c r="D43" i="7"/>
  <c r="D53" i="7"/>
  <c r="D55" i="7"/>
  <c r="D40" i="25"/>
  <c r="D60" i="25"/>
  <c r="D44" i="25"/>
  <c r="D45" i="7"/>
  <c r="D42" i="26"/>
  <c r="D59" i="26"/>
  <c r="D43" i="25"/>
  <c r="D47" i="25"/>
  <c r="D55" i="25"/>
  <c r="D39" i="22"/>
  <c r="D60" i="22"/>
  <c r="D39" i="16"/>
  <c r="D59" i="16"/>
  <c r="D56" i="16"/>
  <c r="D46" i="16"/>
  <c r="D52" i="16"/>
  <c r="D60" i="16"/>
  <c r="D50" i="16"/>
  <c r="D48" i="16"/>
  <c r="D55" i="16"/>
  <c r="D43" i="16"/>
  <c r="D54" i="16"/>
  <c r="D40" i="16"/>
  <c r="D38" i="16"/>
  <c r="D65" i="16"/>
  <c r="D49" i="26"/>
  <c r="D64" i="25"/>
  <c r="D50" i="22"/>
  <c r="D41" i="26"/>
  <c r="D55" i="26"/>
  <c r="D39" i="26"/>
  <c r="D39" i="25"/>
  <c r="D57" i="22"/>
  <c r="D40" i="21"/>
  <c r="D54" i="21"/>
  <c r="D46" i="21"/>
  <c r="D65" i="21"/>
  <c r="D52" i="21"/>
  <c r="D44" i="21"/>
  <c r="D51" i="21"/>
  <c r="D38" i="21"/>
  <c r="D61" i="21"/>
  <c r="D48" i="21"/>
  <c r="D58" i="21"/>
  <c r="D44" i="16"/>
  <c r="D57" i="16"/>
  <c r="D55" i="14"/>
  <c r="D65" i="14"/>
  <c r="D65" i="25"/>
  <c r="D51" i="7"/>
  <c r="D52" i="26"/>
  <c r="D43" i="26"/>
  <c r="D58" i="25"/>
  <c r="D41" i="23"/>
  <c r="D48" i="22"/>
  <c r="D42" i="7"/>
  <c r="D45" i="26"/>
  <c r="D50" i="25"/>
  <c r="D62" i="24"/>
  <c r="D64" i="24"/>
  <c r="D60" i="23"/>
  <c r="D44" i="22"/>
  <c r="D62" i="7"/>
  <c r="D58" i="26"/>
  <c r="D42" i="25"/>
  <c r="D56" i="25"/>
  <c r="D48" i="24"/>
  <c r="D50" i="23"/>
  <c r="D65" i="22"/>
  <c r="D58" i="7"/>
  <c r="D60" i="26"/>
  <c r="D48" i="25"/>
  <c r="D52" i="25"/>
  <c r="D42" i="24"/>
  <c r="D42" i="23"/>
  <c r="D49" i="22"/>
  <c r="D52" i="17"/>
  <c r="D64" i="17"/>
  <c r="D62" i="17"/>
  <c r="D51" i="17"/>
  <c r="D49" i="17"/>
  <c r="D41" i="17"/>
  <c r="D56" i="17"/>
  <c r="D40" i="17"/>
  <c r="D38" i="17"/>
  <c r="D42" i="16"/>
  <c r="D48" i="7"/>
  <c r="D64" i="7"/>
  <c r="D62" i="25"/>
  <c r="D41" i="24"/>
  <c r="D44" i="24"/>
  <c r="D57" i="24"/>
  <c r="D60" i="24"/>
  <c r="D47" i="23"/>
  <c r="D51" i="22"/>
  <c r="D54" i="22"/>
  <c r="D40" i="14"/>
  <c r="D46" i="14"/>
  <c r="D62" i="14"/>
  <c r="D49" i="14"/>
  <c r="D41" i="14"/>
  <c r="D58" i="14"/>
  <c r="D60" i="13"/>
  <c r="D41" i="7"/>
  <c r="D44" i="7"/>
  <c r="D57" i="7"/>
  <c r="D40" i="26"/>
  <c r="D47" i="26"/>
  <c r="D56" i="26"/>
  <c r="D63" i="26"/>
  <c r="D39" i="23"/>
  <c r="D53" i="23"/>
  <c r="D58" i="23"/>
  <c r="D42" i="22"/>
  <c r="D64" i="22"/>
  <c r="D63" i="8"/>
  <c r="D57" i="25"/>
  <c r="D56" i="24"/>
  <c r="D59" i="22"/>
  <c r="D53" i="21"/>
  <c r="D45" i="15"/>
  <c r="D50" i="15"/>
  <c r="D63" i="15"/>
  <c r="D39" i="15"/>
  <c r="D49" i="9"/>
  <c r="D54" i="9"/>
  <c r="D45" i="9"/>
  <c r="D51" i="9"/>
  <c r="D40" i="7"/>
  <c r="D47" i="7"/>
  <c r="D56" i="7"/>
  <c r="D63" i="7"/>
  <c r="D49" i="24"/>
  <c r="D52" i="24"/>
  <c r="D61" i="24"/>
  <c r="D57" i="23"/>
  <c r="D62" i="22"/>
  <c r="D43" i="22"/>
  <c r="D38" i="22"/>
  <c r="D61" i="22"/>
  <c r="D52" i="22"/>
  <c r="D47" i="22"/>
  <c r="D57" i="21"/>
  <c r="D62" i="26"/>
  <c r="D41" i="25"/>
  <c r="D40" i="24"/>
  <c r="D43" i="24"/>
  <c r="D47" i="24"/>
  <c r="D59" i="24"/>
  <c r="D62" i="23"/>
  <c r="D56" i="23"/>
  <c r="D51" i="23"/>
  <c r="D46" i="23"/>
  <c r="D40" i="23"/>
  <c r="D55" i="23"/>
  <c r="D56" i="22"/>
  <c r="D64" i="21"/>
  <c r="D55" i="17"/>
  <c r="D49" i="7"/>
  <c r="D65" i="7"/>
  <c r="D48" i="26"/>
  <c r="D64" i="26"/>
  <c r="D54" i="24"/>
  <c r="D38" i="23"/>
  <c r="D43" i="23"/>
  <c r="D52" i="23"/>
  <c r="D58" i="22"/>
  <c r="D50" i="21"/>
  <c r="D60" i="15"/>
  <c r="D60" i="14"/>
  <c r="D47" i="13"/>
  <c r="D63" i="10"/>
  <c r="D59" i="10"/>
  <c r="D55" i="10"/>
  <c r="D60" i="10"/>
  <c r="D41" i="8"/>
  <c r="D38" i="7"/>
  <c r="D46" i="7"/>
  <c r="D54" i="7"/>
  <c r="D38" i="26"/>
  <c r="D46" i="26"/>
  <c r="D54" i="26"/>
  <c r="D38" i="25"/>
  <c r="D46" i="25"/>
  <c r="D54" i="25"/>
  <c r="D38" i="24"/>
  <c r="D46" i="24"/>
  <c r="D45" i="23"/>
  <c r="D61" i="23"/>
  <c r="D56" i="21"/>
  <c r="D43" i="17"/>
  <c r="D49" i="16"/>
  <c r="D44" i="15"/>
  <c r="D58" i="15"/>
  <c r="D48" i="14"/>
  <c r="D52" i="14"/>
  <c r="D43" i="13"/>
  <c r="D65" i="9"/>
  <c r="D48" i="15"/>
  <c r="D65" i="15"/>
  <c r="D44" i="12"/>
  <c r="D58" i="12"/>
  <c r="D40" i="8"/>
  <c r="D57" i="8"/>
  <c r="D46" i="8"/>
  <c r="D42" i="8"/>
  <c r="D60" i="8"/>
  <c r="D47" i="8"/>
  <c r="D53" i="22"/>
  <c r="D45" i="21"/>
  <c r="D60" i="21"/>
  <c r="D48" i="17"/>
  <c r="D55" i="15"/>
  <c r="D53" i="13"/>
  <c r="D55" i="9"/>
  <c r="D64" i="9"/>
  <c r="D64" i="14"/>
  <c r="D39" i="13"/>
  <c r="D62" i="13"/>
  <c r="D38" i="13"/>
  <c r="D55" i="13"/>
  <c r="D41" i="13"/>
  <c r="D51" i="13"/>
  <c r="D46" i="13"/>
  <c r="D61" i="13"/>
  <c r="D54" i="13"/>
  <c r="D57" i="13"/>
  <c r="D45" i="13"/>
  <c r="D58" i="13"/>
  <c r="D49" i="12"/>
  <c r="D46" i="17"/>
  <c r="D63" i="17"/>
  <c r="D41" i="15"/>
  <c r="D56" i="13"/>
  <c r="D65" i="13"/>
  <c r="D42" i="11"/>
  <c r="D59" i="11"/>
  <c r="D65" i="11"/>
  <c r="D41" i="11"/>
  <c r="D39" i="17"/>
  <c r="D42" i="17"/>
  <c r="D50" i="17"/>
  <c r="D53" i="14"/>
  <c r="D44" i="13"/>
  <c r="D40" i="12"/>
  <c r="D46" i="12"/>
  <c r="D62" i="12"/>
  <c r="D47" i="12"/>
  <c r="D42" i="12"/>
  <c r="D52" i="12"/>
  <c r="D60" i="12"/>
  <c r="D41" i="12"/>
  <c r="D39" i="12"/>
  <c r="D55" i="12"/>
  <c r="D61" i="12"/>
  <c r="D50" i="11"/>
  <c r="D61" i="11"/>
  <c r="D42" i="9"/>
  <c r="D56" i="9"/>
  <c r="D53" i="17"/>
  <c r="D61" i="17"/>
  <c r="D54" i="17"/>
  <c r="D45" i="17"/>
  <c r="D44" i="17"/>
  <c r="D65" i="17"/>
  <c r="D62" i="16"/>
  <c r="D61" i="16"/>
  <c r="D50" i="13"/>
  <c r="D59" i="8"/>
  <c r="D55" i="21"/>
  <c r="D63" i="21"/>
  <c r="D57" i="17"/>
  <c r="D63" i="16"/>
  <c r="D43" i="15"/>
  <c r="D38" i="15"/>
  <c r="D47" i="15"/>
  <c r="D46" i="15"/>
  <c r="D52" i="15"/>
  <c r="D49" i="15"/>
  <c r="D64" i="15"/>
  <c r="D51" i="15"/>
  <c r="D59" i="15"/>
  <c r="D59" i="14"/>
  <c r="D45" i="11"/>
  <c r="D49" i="10"/>
  <c r="D50" i="10"/>
  <c r="D39" i="10"/>
  <c r="D51" i="10"/>
  <c r="D53" i="10"/>
  <c r="D65" i="10"/>
  <c r="D61" i="9"/>
  <c r="D41" i="9"/>
  <c r="D62" i="9"/>
  <c r="D38" i="9"/>
  <c r="D46" i="9"/>
  <c r="D39" i="9"/>
  <c r="D57" i="9"/>
  <c r="D43" i="9"/>
  <c r="D53" i="9"/>
  <c r="D60" i="9"/>
  <c r="D44" i="8"/>
  <c r="D41" i="16"/>
  <c r="D47" i="16"/>
  <c r="D51" i="16"/>
  <c r="D58" i="16"/>
  <c r="D64" i="16"/>
  <c r="D42" i="15"/>
  <c r="D54" i="15"/>
  <c r="D39" i="14"/>
  <c r="D50" i="14"/>
  <c r="D38" i="14"/>
  <c r="D57" i="14"/>
  <c r="D42" i="14"/>
  <c r="D47" i="14"/>
  <c r="D51" i="12"/>
  <c r="D54" i="8"/>
  <c r="D38" i="8"/>
  <c r="D58" i="8"/>
  <c r="D62" i="8"/>
  <c r="D39" i="8"/>
  <c r="D52" i="8"/>
  <c r="D50" i="8"/>
  <c r="D58" i="17"/>
  <c r="D40" i="15"/>
  <c r="D61" i="14"/>
  <c r="D59" i="13"/>
  <c r="D50" i="12"/>
  <c r="D49" i="11"/>
  <c r="D62" i="11"/>
  <c r="D52" i="11"/>
  <c r="D43" i="11"/>
  <c r="D51" i="11"/>
  <c r="D47" i="9"/>
  <c r="D63" i="9"/>
  <c r="D45" i="16"/>
  <c r="D57" i="15"/>
  <c r="D62" i="15"/>
  <c r="D45" i="14"/>
  <c r="D54" i="14"/>
  <c r="D56" i="14"/>
  <c r="D64" i="13"/>
  <c r="D42" i="10"/>
  <c r="D38" i="10"/>
  <c r="D43" i="10"/>
  <c r="D47" i="10"/>
  <c r="D52" i="10"/>
  <c r="D50" i="9"/>
  <c r="D63" i="14"/>
  <c r="D48" i="13"/>
  <c r="D55" i="11"/>
  <c r="D57" i="11"/>
  <c r="D64" i="11"/>
  <c r="D62" i="10"/>
  <c r="D58" i="10"/>
  <c r="D56" i="8"/>
  <c r="D61" i="8"/>
  <c r="D63" i="11"/>
  <c r="D44" i="9"/>
  <c r="D43" i="8"/>
  <c r="D45" i="8"/>
  <c r="D53" i="8"/>
  <c r="D47" i="17"/>
  <c r="D53" i="16"/>
  <c r="D44" i="14"/>
  <c r="D40" i="13"/>
  <c r="D43" i="12"/>
  <c r="D39" i="11"/>
  <c r="D53" i="11"/>
  <c r="D54" i="11"/>
  <c r="D38" i="11"/>
  <c r="D48" i="11"/>
  <c r="D56" i="11"/>
  <c r="D58" i="11"/>
  <c r="D57" i="10"/>
  <c r="D58" i="9"/>
  <c r="D55" i="8"/>
  <c r="D44" i="11"/>
  <c r="D45" i="10"/>
  <c r="D48" i="10"/>
  <c r="D52" i="9"/>
  <c r="D49" i="8"/>
  <c r="D53" i="15"/>
  <c r="D53" i="12"/>
  <c r="D56" i="12"/>
  <c r="D60" i="11"/>
  <c r="D41" i="10"/>
  <c r="D54" i="10"/>
  <c r="D61" i="10"/>
  <c r="D64" i="10"/>
  <c r="D65" i="8"/>
  <c r="D61" i="15"/>
  <c r="D43" i="14"/>
  <c r="D51" i="14"/>
  <c r="D42" i="13"/>
  <c r="D63" i="13"/>
  <c r="D54" i="12"/>
  <c r="D38" i="12"/>
  <c r="D59" i="12"/>
  <c r="D63" i="12"/>
  <c r="D40" i="11"/>
  <c r="D44" i="10"/>
  <c r="D40" i="9"/>
  <c r="D48" i="9"/>
  <c r="D48" i="12"/>
  <c r="D64" i="12"/>
  <c r="D40" i="10"/>
  <c r="D46" i="10"/>
  <c r="D56" i="10"/>
  <c r="D48" i="8"/>
  <c r="D64" i="8"/>
  <c r="D47" i="6"/>
  <c r="D43" i="6"/>
  <c r="D57" i="6"/>
  <c r="D50" i="6"/>
  <c r="D59" i="6"/>
  <c r="D39" i="6"/>
  <c r="D41" i="6"/>
  <c r="D55" i="6"/>
  <c r="D49" i="6"/>
  <c r="D63" i="6"/>
  <c r="D65" i="6"/>
  <c r="D38" i="6"/>
  <c r="D60" i="6"/>
  <c r="D52" i="6"/>
  <c r="D44" i="6"/>
  <c r="D64" i="6"/>
  <c r="D56" i="6"/>
  <c r="D48" i="6"/>
  <c r="D40" i="6"/>
  <c r="D54" i="6"/>
  <c r="D45" i="6"/>
  <c r="D61" i="6"/>
  <c r="D46" i="6"/>
  <c r="D62" i="6"/>
  <c r="D42" i="6"/>
  <c r="D51" i="6"/>
  <c r="D53" i="6"/>
  <c r="D58" i="6"/>
  <c r="D65" i="5"/>
  <c r="D57" i="5"/>
  <c r="D49" i="5"/>
  <c r="D41" i="5"/>
  <c r="D63" i="5"/>
  <c r="D55" i="5"/>
  <c r="D47" i="5"/>
  <c r="D46" i="5"/>
  <c r="D61" i="5"/>
  <c r="D53" i="5"/>
  <c r="D45" i="5"/>
  <c r="D51" i="5"/>
  <c r="D44" i="5"/>
  <c r="D43" i="5"/>
  <c r="D38" i="5"/>
  <c r="D58" i="5"/>
  <c r="D50" i="5"/>
  <c r="D42" i="5"/>
  <c r="D52" i="5"/>
  <c r="D59" i="5"/>
  <c r="D64" i="5"/>
  <c r="D56" i="5"/>
  <c r="D48" i="5"/>
  <c r="D40" i="5"/>
  <c r="D39" i="5"/>
  <c r="D60" i="5"/>
  <c r="D62" i="5"/>
  <c r="D54" i="5"/>
  <c r="I17" i="4"/>
  <c r="I16" i="4"/>
  <c r="F34" i="6"/>
  <c r="F33" i="6"/>
  <c r="F32" i="6"/>
  <c r="F31" i="6"/>
  <c r="F30" i="6"/>
  <c r="F29" i="6"/>
  <c r="F28" i="6"/>
  <c r="F27" i="6"/>
  <c r="F26" i="6"/>
  <c r="F25" i="6"/>
  <c r="F24" i="6"/>
  <c r="F23" i="6"/>
  <c r="F22" i="6"/>
  <c r="F21" i="6"/>
  <c r="F20" i="6"/>
  <c r="F19" i="6"/>
  <c r="F18" i="6"/>
  <c r="F17" i="6"/>
  <c r="F16" i="6"/>
  <c r="F15" i="6"/>
  <c r="F14" i="6"/>
  <c r="F13" i="6"/>
  <c r="F12" i="6"/>
  <c r="F11" i="6"/>
  <c r="F10" i="6"/>
  <c r="F9" i="6"/>
  <c r="F8" i="6"/>
  <c r="F34" i="7"/>
  <c r="F33" i="7"/>
  <c r="F32" i="7"/>
  <c r="F31" i="7"/>
  <c r="F30" i="7"/>
  <c r="F29" i="7"/>
  <c r="F28" i="7"/>
  <c r="F27" i="7"/>
  <c r="F26" i="7"/>
  <c r="F25" i="7"/>
  <c r="F24" i="7"/>
  <c r="F23" i="7"/>
  <c r="F22" i="7"/>
  <c r="F21" i="7"/>
  <c r="F20" i="7"/>
  <c r="F19" i="7"/>
  <c r="F18" i="7"/>
  <c r="F17" i="7"/>
  <c r="F16" i="7"/>
  <c r="F15" i="7"/>
  <c r="F14" i="7"/>
  <c r="F13" i="7"/>
  <c r="F12" i="7"/>
  <c r="F11" i="7"/>
  <c r="F10" i="7"/>
  <c r="F9" i="7"/>
  <c r="F8" i="7"/>
  <c r="F34" i="8"/>
  <c r="F33" i="8"/>
  <c r="F32" i="8"/>
  <c r="F31" i="8"/>
  <c r="F30" i="8"/>
  <c r="F29" i="8"/>
  <c r="F28" i="8"/>
  <c r="F27" i="8"/>
  <c r="F26" i="8"/>
  <c r="F25" i="8"/>
  <c r="F24" i="8"/>
  <c r="F23" i="8"/>
  <c r="F22" i="8"/>
  <c r="F21" i="8"/>
  <c r="F20" i="8"/>
  <c r="F19" i="8"/>
  <c r="F18" i="8"/>
  <c r="F17" i="8"/>
  <c r="F16" i="8"/>
  <c r="F15" i="8"/>
  <c r="F14" i="8"/>
  <c r="F13" i="8"/>
  <c r="F12" i="8"/>
  <c r="F11" i="8"/>
  <c r="F10" i="8"/>
  <c r="F9" i="8"/>
  <c r="F8" i="8"/>
  <c r="F34" i="9"/>
  <c r="F33" i="9"/>
  <c r="F32" i="9"/>
  <c r="F31" i="9"/>
  <c r="F30" i="9"/>
  <c r="F29" i="9"/>
  <c r="F28" i="9"/>
  <c r="F27" i="9"/>
  <c r="F26" i="9"/>
  <c r="F25" i="9"/>
  <c r="F24" i="9"/>
  <c r="F23" i="9"/>
  <c r="F22" i="9"/>
  <c r="F21" i="9"/>
  <c r="F20" i="9"/>
  <c r="F19" i="9"/>
  <c r="F18" i="9"/>
  <c r="F17" i="9"/>
  <c r="F16" i="9"/>
  <c r="F15" i="9"/>
  <c r="F14" i="9"/>
  <c r="F13" i="9"/>
  <c r="F12" i="9"/>
  <c r="F11" i="9"/>
  <c r="F10" i="9"/>
  <c r="F9" i="9"/>
  <c r="F8" i="9"/>
  <c r="F34" i="10"/>
  <c r="F33" i="10"/>
  <c r="F32" i="10"/>
  <c r="F31" i="10"/>
  <c r="F30" i="10"/>
  <c r="F29" i="10"/>
  <c r="F28" i="10"/>
  <c r="F27" i="10"/>
  <c r="F26" i="10"/>
  <c r="F25" i="10"/>
  <c r="F24" i="10"/>
  <c r="F23" i="10"/>
  <c r="F22" i="10"/>
  <c r="F21" i="10"/>
  <c r="F20" i="10"/>
  <c r="F19" i="10"/>
  <c r="F18" i="10"/>
  <c r="F17" i="10"/>
  <c r="F16" i="10"/>
  <c r="F15" i="10"/>
  <c r="F14" i="10"/>
  <c r="F13" i="10"/>
  <c r="F12" i="10"/>
  <c r="F11" i="10"/>
  <c r="F10" i="10"/>
  <c r="F9" i="10"/>
  <c r="F8" i="10"/>
  <c r="F34" i="11"/>
  <c r="F33" i="11"/>
  <c r="F32" i="11"/>
  <c r="F31" i="11"/>
  <c r="F30" i="11"/>
  <c r="F29" i="11"/>
  <c r="F28" i="11"/>
  <c r="F27" i="11"/>
  <c r="F26" i="11"/>
  <c r="F25" i="11"/>
  <c r="F24" i="11"/>
  <c r="F23" i="11"/>
  <c r="F22" i="11"/>
  <c r="F21" i="11"/>
  <c r="F20" i="11"/>
  <c r="F19" i="11"/>
  <c r="F18" i="11"/>
  <c r="F17" i="11"/>
  <c r="F16" i="11"/>
  <c r="F15" i="11"/>
  <c r="F14" i="11"/>
  <c r="F13" i="11"/>
  <c r="F12" i="11"/>
  <c r="F11" i="11"/>
  <c r="F10" i="11"/>
  <c r="F9" i="11"/>
  <c r="F8" i="11"/>
  <c r="F34" i="12"/>
  <c r="F33" i="12"/>
  <c r="F32" i="12"/>
  <c r="F31" i="12"/>
  <c r="F30" i="12"/>
  <c r="F29" i="12"/>
  <c r="F28" i="12"/>
  <c r="F27" i="12"/>
  <c r="F26" i="12"/>
  <c r="F25" i="12"/>
  <c r="F24" i="12"/>
  <c r="F23" i="12"/>
  <c r="F22" i="12"/>
  <c r="F21" i="12"/>
  <c r="F20" i="12"/>
  <c r="F19" i="12"/>
  <c r="F18" i="12"/>
  <c r="F17" i="12"/>
  <c r="F16" i="12"/>
  <c r="F15" i="12"/>
  <c r="F14" i="12"/>
  <c r="F13" i="12"/>
  <c r="F12" i="12"/>
  <c r="F11" i="12"/>
  <c r="F10" i="12"/>
  <c r="F9" i="12"/>
  <c r="F8" i="12"/>
  <c r="F34" i="13"/>
  <c r="F33" i="13"/>
  <c r="F32" i="13"/>
  <c r="F31" i="13"/>
  <c r="F30" i="13"/>
  <c r="F29" i="13"/>
  <c r="F28" i="13"/>
  <c r="F27" i="13"/>
  <c r="F26" i="13"/>
  <c r="F25" i="13"/>
  <c r="F24" i="13"/>
  <c r="F23" i="13"/>
  <c r="F22" i="13"/>
  <c r="F21" i="13"/>
  <c r="F20" i="13"/>
  <c r="F19" i="13"/>
  <c r="F18" i="13"/>
  <c r="F17" i="13"/>
  <c r="F16" i="13"/>
  <c r="F15" i="13"/>
  <c r="F14" i="13"/>
  <c r="F13" i="13"/>
  <c r="F12" i="13"/>
  <c r="F11" i="13"/>
  <c r="F10" i="13"/>
  <c r="F9" i="13"/>
  <c r="F8" i="13"/>
  <c r="F34" i="14"/>
  <c r="F33" i="14"/>
  <c r="F32" i="14"/>
  <c r="F31" i="14"/>
  <c r="F30" i="14"/>
  <c r="F29" i="14"/>
  <c r="F28" i="14"/>
  <c r="F27" i="14"/>
  <c r="F26" i="14"/>
  <c r="F25" i="14"/>
  <c r="F24" i="14"/>
  <c r="F23" i="14"/>
  <c r="F22" i="14"/>
  <c r="F21" i="14"/>
  <c r="F20" i="14"/>
  <c r="F19" i="14"/>
  <c r="F18" i="14"/>
  <c r="F17" i="14"/>
  <c r="F16" i="14"/>
  <c r="F15" i="14"/>
  <c r="F14" i="14"/>
  <c r="F13" i="14"/>
  <c r="F12" i="14"/>
  <c r="F11" i="14"/>
  <c r="F10" i="14"/>
  <c r="F9" i="14"/>
  <c r="F8" i="14"/>
  <c r="F34" i="15"/>
  <c r="F33" i="15"/>
  <c r="F32" i="15"/>
  <c r="F31" i="15"/>
  <c r="F30" i="15"/>
  <c r="F29" i="15"/>
  <c r="F28" i="15"/>
  <c r="F27" i="15"/>
  <c r="F26" i="15"/>
  <c r="F25" i="15"/>
  <c r="F24" i="15"/>
  <c r="F23" i="15"/>
  <c r="F22" i="15"/>
  <c r="F21" i="15"/>
  <c r="F20" i="15"/>
  <c r="F19" i="15"/>
  <c r="F18" i="15"/>
  <c r="F17" i="15"/>
  <c r="F16" i="15"/>
  <c r="F15" i="15"/>
  <c r="F14" i="15"/>
  <c r="F13" i="15"/>
  <c r="F12" i="15"/>
  <c r="F11" i="15"/>
  <c r="F10" i="15"/>
  <c r="F9" i="15"/>
  <c r="F8" i="15"/>
  <c r="F34" i="16"/>
  <c r="F33" i="16"/>
  <c r="F32" i="16"/>
  <c r="F31" i="16"/>
  <c r="F30" i="16"/>
  <c r="F29" i="16"/>
  <c r="F28" i="16"/>
  <c r="F27" i="16"/>
  <c r="F26" i="16"/>
  <c r="F25" i="16"/>
  <c r="F24" i="16"/>
  <c r="F23" i="16"/>
  <c r="F22" i="16"/>
  <c r="F21" i="16"/>
  <c r="F20" i="16"/>
  <c r="F19" i="16"/>
  <c r="F18" i="16"/>
  <c r="F17" i="16"/>
  <c r="F16" i="16"/>
  <c r="F15" i="16"/>
  <c r="F14" i="16"/>
  <c r="F13" i="16"/>
  <c r="F12" i="16"/>
  <c r="F11" i="16"/>
  <c r="F10" i="16"/>
  <c r="F9" i="16"/>
  <c r="F8" i="16"/>
  <c r="F34" i="17"/>
  <c r="F33" i="17"/>
  <c r="F32" i="17"/>
  <c r="F31" i="17"/>
  <c r="F30" i="17"/>
  <c r="F29" i="17"/>
  <c r="F28" i="17"/>
  <c r="F27" i="17"/>
  <c r="F26" i="17"/>
  <c r="F25" i="17"/>
  <c r="F24" i="17"/>
  <c r="F23" i="17"/>
  <c r="F22" i="17"/>
  <c r="F21" i="17"/>
  <c r="F20" i="17"/>
  <c r="F19" i="17"/>
  <c r="F18" i="17"/>
  <c r="F17" i="17"/>
  <c r="F16" i="17"/>
  <c r="F15" i="17"/>
  <c r="F14" i="17"/>
  <c r="F13" i="17"/>
  <c r="F12" i="17"/>
  <c r="F11" i="17"/>
  <c r="F10" i="17"/>
  <c r="F9" i="17"/>
  <c r="F8" i="17"/>
  <c r="F34" i="21"/>
  <c r="F33" i="21"/>
  <c r="F32" i="21"/>
  <c r="F31" i="21"/>
  <c r="F30" i="21"/>
  <c r="F29" i="21"/>
  <c r="F28" i="21"/>
  <c r="F27" i="21"/>
  <c r="F26" i="21"/>
  <c r="F25" i="21"/>
  <c r="F24" i="21"/>
  <c r="F23" i="21"/>
  <c r="F22" i="21"/>
  <c r="F21" i="21"/>
  <c r="F20" i="21"/>
  <c r="F19" i="21"/>
  <c r="F18" i="21"/>
  <c r="F17" i="21"/>
  <c r="F16" i="21"/>
  <c r="F15" i="21"/>
  <c r="F14" i="21"/>
  <c r="F13" i="21"/>
  <c r="F12" i="21"/>
  <c r="F11" i="21"/>
  <c r="F10" i="21"/>
  <c r="F9" i="21"/>
  <c r="F8" i="21"/>
  <c r="F34" i="22"/>
  <c r="F33" i="22"/>
  <c r="F32" i="22"/>
  <c r="F31" i="22"/>
  <c r="F30" i="22"/>
  <c r="F29" i="22"/>
  <c r="F28" i="22"/>
  <c r="F27" i="22"/>
  <c r="F26" i="22"/>
  <c r="F25" i="22"/>
  <c r="F24" i="22"/>
  <c r="F23" i="22"/>
  <c r="F22" i="22"/>
  <c r="F21" i="22"/>
  <c r="F20" i="22"/>
  <c r="F19" i="22"/>
  <c r="F18" i="22"/>
  <c r="F17" i="22"/>
  <c r="F16" i="22"/>
  <c r="F15" i="22"/>
  <c r="F14" i="22"/>
  <c r="F13" i="22"/>
  <c r="F12" i="22"/>
  <c r="F11" i="22"/>
  <c r="F10" i="22"/>
  <c r="F9" i="22"/>
  <c r="F8" i="22"/>
  <c r="F34" i="23"/>
  <c r="F33" i="23"/>
  <c r="F32" i="23"/>
  <c r="F31" i="23"/>
  <c r="F30" i="23"/>
  <c r="F29" i="23"/>
  <c r="F28" i="23"/>
  <c r="F27" i="23"/>
  <c r="F26" i="23"/>
  <c r="F25" i="23"/>
  <c r="F24" i="23"/>
  <c r="F23" i="23"/>
  <c r="F22" i="23"/>
  <c r="F21" i="23"/>
  <c r="F20" i="23"/>
  <c r="F19" i="23"/>
  <c r="F18" i="23"/>
  <c r="F17" i="23"/>
  <c r="F16" i="23"/>
  <c r="F15" i="23"/>
  <c r="F14" i="23"/>
  <c r="F13" i="23"/>
  <c r="F12" i="23"/>
  <c r="F11" i="23"/>
  <c r="F10" i="23"/>
  <c r="F9" i="23"/>
  <c r="F8" i="23"/>
  <c r="F34" i="24"/>
  <c r="F33" i="24"/>
  <c r="F32" i="24"/>
  <c r="F31" i="24"/>
  <c r="F30" i="24"/>
  <c r="F29" i="24"/>
  <c r="F28" i="24"/>
  <c r="F27" i="24"/>
  <c r="F26" i="24"/>
  <c r="F25" i="24"/>
  <c r="F24" i="24"/>
  <c r="F23" i="24"/>
  <c r="F22" i="24"/>
  <c r="F21" i="24"/>
  <c r="F20" i="24"/>
  <c r="F19" i="24"/>
  <c r="F18" i="24"/>
  <c r="F17" i="24"/>
  <c r="F16" i="24"/>
  <c r="F15" i="24"/>
  <c r="F14" i="24"/>
  <c r="F13" i="24"/>
  <c r="F12" i="24"/>
  <c r="F11" i="24"/>
  <c r="F10" i="24"/>
  <c r="F9" i="24"/>
  <c r="F8" i="24"/>
  <c r="F34" i="25"/>
  <c r="F33" i="25"/>
  <c r="F32" i="25"/>
  <c r="F31" i="25"/>
  <c r="F30" i="25"/>
  <c r="F29" i="25"/>
  <c r="F28" i="25"/>
  <c r="F27" i="25"/>
  <c r="F26" i="25"/>
  <c r="F25" i="25"/>
  <c r="F24" i="25"/>
  <c r="F23" i="25"/>
  <c r="F22" i="25"/>
  <c r="F21" i="25"/>
  <c r="F20" i="25"/>
  <c r="F19" i="25"/>
  <c r="F18" i="25"/>
  <c r="F17" i="25"/>
  <c r="F16" i="25"/>
  <c r="F15" i="25"/>
  <c r="F14" i="25"/>
  <c r="F13" i="25"/>
  <c r="F12" i="25"/>
  <c r="F11" i="25"/>
  <c r="F10" i="25"/>
  <c r="F9" i="25"/>
  <c r="F8" i="25"/>
  <c r="F34" i="26"/>
  <c r="F33" i="26"/>
  <c r="F32" i="26"/>
  <c r="F31" i="26"/>
  <c r="F30" i="26"/>
  <c r="F29" i="26"/>
  <c r="F28" i="26"/>
  <c r="F27" i="26"/>
  <c r="F26" i="26"/>
  <c r="F25" i="26"/>
  <c r="F24" i="26"/>
  <c r="F23" i="26"/>
  <c r="F22" i="26"/>
  <c r="F21" i="26"/>
  <c r="F20" i="26"/>
  <c r="F19" i="26"/>
  <c r="F18" i="26"/>
  <c r="F17" i="26"/>
  <c r="F16" i="26"/>
  <c r="F15" i="26"/>
  <c r="F14" i="26"/>
  <c r="F13" i="26"/>
  <c r="F12" i="26"/>
  <c r="F11" i="26"/>
  <c r="F10" i="26"/>
  <c r="F9" i="26"/>
  <c r="F8" i="26"/>
  <c r="F33" i="5"/>
  <c r="F32" i="5"/>
  <c r="F30" i="5"/>
  <c r="F29" i="5"/>
  <c r="F28" i="5"/>
  <c r="F26" i="5"/>
  <c r="F25" i="5"/>
  <c r="F23" i="5"/>
  <c r="F22" i="5"/>
  <c r="F21" i="5"/>
  <c r="F19" i="5"/>
  <c r="F18" i="5"/>
  <c r="F15" i="5"/>
  <c r="F14" i="5"/>
  <c r="F13" i="5"/>
  <c r="F12" i="5"/>
  <c r="F11" i="5"/>
  <c r="F9" i="5"/>
  <c r="F8" i="5"/>
  <c r="F7" i="6"/>
  <c r="F7" i="7"/>
  <c r="F7" i="8"/>
  <c r="F7" i="9"/>
  <c r="F7" i="10"/>
  <c r="F7" i="11"/>
  <c r="F7" i="12"/>
  <c r="F7" i="13"/>
  <c r="F7" i="14"/>
  <c r="F7" i="15"/>
  <c r="F7" i="16"/>
  <c r="F7" i="17"/>
  <c r="F7" i="21"/>
  <c r="F7" i="22"/>
  <c r="F7" i="23"/>
  <c r="F7" i="24"/>
  <c r="F7" i="25"/>
  <c r="F7" i="26"/>
  <c r="C35" i="6"/>
  <c r="D35" i="6"/>
  <c r="E35" i="6"/>
  <c r="C35" i="7"/>
  <c r="D35" i="7"/>
  <c r="E35" i="7"/>
  <c r="C35" i="8"/>
  <c r="D35" i="8"/>
  <c r="E35" i="8"/>
  <c r="C35" i="9"/>
  <c r="D35" i="9"/>
  <c r="E35" i="9"/>
  <c r="C35" i="10"/>
  <c r="D35" i="10"/>
  <c r="E35" i="10"/>
  <c r="C35" i="11"/>
  <c r="D35" i="11"/>
  <c r="E35" i="11"/>
  <c r="C35" i="12"/>
  <c r="D35" i="12"/>
  <c r="E35" i="12"/>
  <c r="C35" i="13"/>
  <c r="D35" i="13"/>
  <c r="E35" i="13"/>
  <c r="C35" i="14"/>
  <c r="D35" i="14"/>
  <c r="E35" i="14"/>
  <c r="C35" i="15"/>
  <c r="D35" i="15"/>
  <c r="E35" i="15"/>
  <c r="C35" i="16"/>
  <c r="D35" i="16"/>
  <c r="E35" i="16"/>
  <c r="C35" i="17"/>
  <c r="D35" i="17"/>
  <c r="E35" i="17"/>
  <c r="C35" i="21"/>
  <c r="D35" i="21"/>
  <c r="E35" i="21"/>
  <c r="C35" i="22"/>
  <c r="D35" i="22"/>
  <c r="E35" i="22"/>
  <c r="C35" i="23"/>
  <c r="D35" i="23"/>
  <c r="E35" i="23"/>
  <c r="C35" i="24"/>
  <c r="D35" i="24"/>
  <c r="E35" i="24"/>
  <c r="C35" i="25"/>
  <c r="D35" i="25"/>
  <c r="E35" i="25"/>
  <c r="C35" i="26"/>
  <c r="D35" i="26"/>
  <c r="E35" i="26"/>
  <c r="C35" i="5"/>
  <c r="D35" i="5"/>
  <c r="E35" i="5"/>
  <c r="B35" i="6"/>
  <c r="B35" i="7"/>
  <c r="B35" i="8"/>
  <c r="B35" i="9"/>
  <c r="B35" i="10"/>
  <c r="B35" i="11"/>
  <c r="B35" i="12"/>
  <c r="B35" i="13"/>
  <c r="B35" i="14"/>
  <c r="B35" i="15"/>
  <c r="B35" i="16"/>
  <c r="B35" i="17"/>
  <c r="B35" i="21"/>
  <c r="B35" i="22"/>
  <c r="B35" i="23"/>
  <c r="B35" i="24"/>
  <c r="B35" i="25"/>
  <c r="B35" i="26"/>
  <c r="B35" i="5"/>
  <c r="E45" i="26" l="1"/>
  <c r="F35" i="23"/>
  <c r="F35" i="15"/>
  <c r="E65" i="12"/>
  <c r="E57" i="12"/>
  <c r="E49" i="12"/>
  <c r="E41" i="12"/>
  <c r="E59" i="12"/>
  <c r="E54" i="12"/>
  <c r="E43" i="12"/>
  <c r="E38" i="12"/>
  <c r="E55" i="12"/>
  <c r="E39" i="12"/>
  <c r="E50" i="12"/>
  <c r="E46" i="12"/>
  <c r="E64" i="12"/>
  <c r="E60" i="12"/>
  <c r="E47" i="12"/>
  <c r="E40" i="12"/>
  <c r="E58" i="12"/>
  <c r="E51" i="12"/>
  <c r="E48" i="12"/>
  <c r="E44" i="12"/>
  <c r="E62" i="12"/>
  <c r="E56" i="12"/>
  <c r="E63" i="12"/>
  <c r="E61" i="12"/>
  <c r="E42" i="12"/>
  <c r="E53" i="12"/>
  <c r="E45" i="12"/>
  <c r="E52" i="12"/>
  <c r="E65" i="26"/>
  <c r="E57" i="26"/>
  <c r="E49" i="26"/>
  <c r="E41" i="26"/>
  <c r="E50" i="26"/>
  <c r="E58" i="26"/>
  <c r="E42" i="26"/>
  <c r="E63" i="26"/>
  <c r="E55" i="26"/>
  <c r="E47" i="26"/>
  <c r="E39" i="26"/>
  <c r="E61" i="26"/>
  <c r="E62" i="26"/>
  <c r="E52" i="26"/>
  <c r="E56" i="26"/>
  <c r="E40" i="26"/>
  <c r="E53" i="26"/>
  <c r="E43" i="26"/>
  <c r="E51" i="26"/>
  <c r="E38" i="26"/>
  <c r="E60" i="26"/>
  <c r="E59" i="26"/>
  <c r="E48" i="26"/>
  <c r="E44" i="26"/>
  <c r="E54" i="26"/>
  <c r="E64" i="26"/>
  <c r="E62" i="23"/>
  <c r="E54" i="23"/>
  <c r="E46" i="23"/>
  <c r="E38" i="23"/>
  <c r="E58" i="23"/>
  <c r="E53" i="23"/>
  <c r="E42" i="23"/>
  <c r="E64" i="23"/>
  <c r="E59" i="23"/>
  <c r="E48" i="23"/>
  <c r="E43" i="23"/>
  <c r="E52" i="23"/>
  <c r="E65" i="23"/>
  <c r="E60" i="23"/>
  <c r="E49" i="23"/>
  <c r="E63" i="23"/>
  <c r="E55" i="23"/>
  <c r="E41" i="23"/>
  <c r="E44" i="23"/>
  <c r="E61" i="23"/>
  <c r="E56" i="23"/>
  <c r="E50" i="23"/>
  <c r="E51" i="23"/>
  <c r="E45" i="23"/>
  <c r="E39" i="23"/>
  <c r="E47" i="23"/>
  <c r="E57" i="23"/>
  <c r="E40" i="23"/>
  <c r="E65" i="8"/>
  <c r="E57" i="8"/>
  <c r="E49" i="8"/>
  <c r="E41" i="8"/>
  <c r="E59" i="8"/>
  <c r="E54" i="8"/>
  <c r="E43" i="8"/>
  <c r="E38" i="8"/>
  <c r="E55" i="8"/>
  <c r="E39" i="8"/>
  <c r="E61" i="8"/>
  <c r="E52" i="8"/>
  <c r="E42" i="8"/>
  <c r="E63" i="8"/>
  <c r="E56" i="8"/>
  <c r="E53" i="8"/>
  <c r="E58" i="8"/>
  <c r="E51" i="8"/>
  <c r="E47" i="8"/>
  <c r="E46" i="8"/>
  <c r="E44" i="8"/>
  <c r="E40" i="8"/>
  <c r="E45" i="8"/>
  <c r="E62" i="8"/>
  <c r="E64" i="8"/>
  <c r="E60" i="8"/>
  <c r="E50" i="8"/>
  <c r="E48" i="8"/>
  <c r="E62" i="24"/>
  <c r="E63" i="24"/>
  <c r="E57" i="24"/>
  <c r="E49" i="24"/>
  <c r="E41" i="24"/>
  <c r="E58" i="24"/>
  <c r="E50" i="24"/>
  <c r="E42" i="24"/>
  <c r="E55" i="24"/>
  <c r="E47" i="24"/>
  <c r="E39" i="24"/>
  <c r="E56" i="24"/>
  <c r="E52" i="24"/>
  <c r="E46" i="24"/>
  <c r="E40" i="24"/>
  <c r="E53" i="24"/>
  <c r="E59" i="24"/>
  <c r="E43" i="24"/>
  <c r="E65" i="24"/>
  <c r="E60" i="24"/>
  <c r="E54" i="24"/>
  <c r="E48" i="24"/>
  <c r="E44" i="24"/>
  <c r="E38" i="24"/>
  <c r="E51" i="24"/>
  <c r="E64" i="24"/>
  <c r="E45" i="24"/>
  <c r="E61" i="24"/>
  <c r="E62" i="17"/>
  <c r="E63" i="17"/>
  <c r="E56" i="17"/>
  <c r="E48" i="17"/>
  <c r="E40" i="17"/>
  <c r="E54" i="17"/>
  <c r="E55" i="17"/>
  <c r="E47" i="17"/>
  <c r="E42" i="17"/>
  <c r="E59" i="17"/>
  <c r="E51" i="17"/>
  <c r="E38" i="17"/>
  <c r="E65" i="17"/>
  <c r="E46" i="17"/>
  <c r="E41" i="17"/>
  <c r="E52" i="17"/>
  <c r="E44" i="17"/>
  <c r="E60" i="17"/>
  <c r="E61" i="17"/>
  <c r="E53" i="17"/>
  <c r="E39" i="17"/>
  <c r="E57" i="17"/>
  <c r="E50" i="17"/>
  <c r="E43" i="17"/>
  <c r="E45" i="17"/>
  <c r="E49" i="17"/>
  <c r="E58" i="17"/>
  <c r="E64" i="17"/>
  <c r="E61" i="15"/>
  <c r="E62" i="15"/>
  <c r="E54" i="15"/>
  <c r="E46" i="15"/>
  <c r="E38" i="15"/>
  <c r="E65" i="15"/>
  <c r="E57" i="15"/>
  <c r="E48" i="15"/>
  <c r="E43" i="15"/>
  <c r="E58" i="15"/>
  <c r="E44" i="15"/>
  <c r="E50" i="15"/>
  <c r="E60" i="15"/>
  <c r="E55" i="15"/>
  <c r="E52" i="15"/>
  <c r="E49" i="15"/>
  <c r="E41" i="15"/>
  <c r="E51" i="15"/>
  <c r="E47" i="15"/>
  <c r="E45" i="15"/>
  <c r="E56" i="15"/>
  <c r="E63" i="15"/>
  <c r="E39" i="15"/>
  <c r="E59" i="15"/>
  <c r="E53" i="15"/>
  <c r="E40" i="15"/>
  <c r="E64" i="15"/>
  <c r="E42" i="15"/>
  <c r="E65" i="13"/>
  <c r="E57" i="13"/>
  <c r="E49" i="13"/>
  <c r="E41" i="13"/>
  <c r="E58" i="13"/>
  <c r="E52" i="13"/>
  <c r="E42" i="13"/>
  <c r="E64" i="13"/>
  <c r="E53" i="13"/>
  <c r="E48" i="13"/>
  <c r="E56" i="13"/>
  <c r="E50" i="13"/>
  <c r="E47" i="13"/>
  <c r="E43" i="13"/>
  <c r="E51" i="13"/>
  <c r="E45" i="13"/>
  <c r="E46" i="13"/>
  <c r="E62" i="13"/>
  <c r="E39" i="13"/>
  <c r="E54" i="13"/>
  <c r="E40" i="13"/>
  <c r="E59" i="13"/>
  <c r="E55" i="13"/>
  <c r="E44" i="13"/>
  <c r="E60" i="13"/>
  <c r="E63" i="13"/>
  <c r="E61" i="13"/>
  <c r="E38" i="13"/>
  <c r="E65" i="14"/>
  <c r="E61" i="14"/>
  <c r="E53" i="14"/>
  <c r="E45" i="14"/>
  <c r="E62" i="14"/>
  <c r="E54" i="14"/>
  <c r="E46" i="14"/>
  <c r="E38" i="14"/>
  <c r="E63" i="14"/>
  <c r="E55" i="14"/>
  <c r="E47" i="14"/>
  <c r="E39" i="14"/>
  <c r="E60" i="14"/>
  <c r="E52" i="14"/>
  <c r="E44" i="14"/>
  <c r="E58" i="14"/>
  <c r="E48" i="14"/>
  <c r="E43" i="14"/>
  <c r="E40" i="14"/>
  <c r="E51" i="14"/>
  <c r="E41" i="14"/>
  <c r="E64" i="14"/>
  <c r="E59" i="14"/>
  <c r="E49" i="14"/>
  <c r="E57" i="14"/>
  <c r="E56" i="14"/>
  <c r="E50" i="14"/>
  <c r="E42" i="14"/>
  <c r="E65" i="9"/>
  <c r="E57" i="9"/>
  <c r="E49" i="9"/>
  <c r="E41" i="9"/>
  <c r="E58" i="9"/>
  <c r="E52" i="9"/>
  <c r="E42" i="9"/>
  <c r="E64" i="9"/>
  <c r="E53" i="9"/>
  <c r="E48" i="9"/>
  <c r="E62" i="9"/>
  <c r="E44" i="9"/>
  <c r="E38" i="9"/>
  <c r="E55" i="9"/>
  <c r="E45" i="9"/>
  <c r="E59" i="9"/>
  <c r="E39" i="9"/>
  <c r="E61" i="9"/>
  <c r="E56" i="9"/>
  <c r="E54" i="9"/>
  <c r="E47" i="9"/>
  <c r="E43" i="9"/>
  <c r="E51" i="9"/>
  <c r="E50" i="9"/>
  <c r="E60" i="9"/>
  <c r="E46" i="9"/>
  <c r="E63" i="9"/>
  <c r="E40" i="9"/>
  <c r="E65" i="10"/>
  <c r="E57" i="10"/>
  <c r="E49" i="10"/>
  <c r="E41" i="10"/>
  <c r="E62" i="10"/>
  <c r="E51" i="10"/>
  <c r="E46" i="10"/>
  <c r="E63" i="10"/>
  <c r="E47" i="10"/>
  <c r="E58" i="10"/>
  <c r="E54" i="10"/>
  <c r="E55" i="10"/>
  <c r="E48" i="10"/>
  <c r="E45" i="10"/>
  <c r="E59" i="10"/>
  <c r="E56" i="10"/>
  <c r="E52" i="10"/>
  <c r="E39" i="10"/>
  <c r="E60" i="10"/>
  <c r="E53" i="10"/>
  <c r="E61" i="10"/>
  <c r="E42" i="10"/>
  <c r="E50" i="10"/>
  <c r="E44" i="10"/>
  <c r="E64" i="10"/>
  <c r="E38" i="10"/>
  <c r="E40" i="10"/>
  <c r="E43" i="10"/>
  <c r="E65" i="22"/>
  <c r="E60" i="22"/>
  <c r="E54" i="22"/>
  <c r="E46" i="22"/>
  <c r="E38" i="22"/>
  <c r="E48" i="22"/>
  <c r="E43" i="22"/>
  <c r="E63" i="22"/>
  <c r="E59" i="22"/>
  <c r="E44" i="22"/>
  <c r="E57" i="22"/>
  <c r="E47" i="22"/>
  <c r="E41" i="22"/>
  <c r="E61" i="22"/>
  <c r="E53" i="22"/>
  <c r="E64" i="22"/>
  <c r="E50" i="22"/>
  <c r="E39" i="22"/>
  <c r="E56" i="22"/>
  <c r="E42" i="22"/>
  <c r="E51" i="22"/>
  <c r="E45" i="22"/>
  <c r="E40" i="22"/>
  <c r="E58" i="22"/>
  <c r="E52" i="22"/>
  <c r="E62" i="22"/>
  <c r="E55" i="22"/>
  <c r="E49" i="22"/>
  <c r="E65" i="11"/>
  <c r="E57" i="11"/>
  <c r="E49" i="11"/>
  <c r="E41" i="11"/>
  <c r="E60" i="11"/>
  <c r="E50" i="11"/>
  <c r="E44" i="11"/>
  <c r="E61" i="11"/>
  <c r="E56" i="11"/>
  <c r="E45" i="11"/>
  <c r="E40" i="11"/>
  <c r="E54" i="11"/>
  <c r="E47" i="11"/>
  <c r="E51" i="11"/>
  <c r="E42" i="11"/>
  <c r="E59" i="11"/>
  <c r="E43" i="11"/>
  <c r="E64" i="11"/>
  <c r="E58" i="11"/>
  <c r="E63" i="11"/>
  <c r="E52" i="11"/>
  <c r="E48" i="11"/>
  <c r="E46" i="11"/>
  <c r="E39" i="11"/>
  <c r="E62" i="11"/>
  <c r="E55" i="11"/>
  <c r="E53" i="11"/>
  <c r="E38" i="11"/>
  <c r="E65" i="7"/>
  <c r="E57" i="7"/>
  <c r="E49" i="7"/>
  <c r="E41" i="7"/>
  <c r="E58" i="7"/>
  <c r="E50" i="7"/>
  <c r="E42" i="7"/>
  <c r="E63" i="7"/>
  <c r="E55" i="7"/>
  <c r="E47" i="7"/>
  <c r="E39" i="7"/>
  <c r="E59" i="7"/>
  <c r="E43" i="7"/>
  <c r="E53" i="7"/>
  <c r="E51" i="7"/>
  <c r="E61" i="7"/>
  <c r="E62" i="7"/>
  <c r="E56" i="7"/>
  <c r="E54" i="7"/>
  <c r="E46" i="7"/>
  <c r="E52" i="7"/>
  <c r="E60" i="7"/>
  <c r="E44" i="7"/>
  <c r="E40" i="7"/>
  <c r="E38" i="7"/>
  <c r="E64" i="7"/>
  <c r="E45" i="7"/>
  <c r="E48" i="7"/>
  <c r="E65" i="25"/>
  <c r="E57" i="25"/>
  <c r="E49" i="25"/>
  <c r="E41" i="25"/>
  <c r="E58" i="25"/>
  <c r="E50" i="25"/>
  <c r="E42" i="25"/>
  <c r="E63" i="25"/>
  <c r="E55" i="25"/>
  <c r="E47" i="25"/>
  <c r="E39" i="25"/>
  <c r="E51" i="25"/>
  <c r="E64" i="25"/>
  <c r="E60" i="25"/>
  <c r="E54" i="25"/>
  <c r="E48" i="25"/>
  <c r="E44" i="25"/>
  <c r="E38" i="25"/>
  <c r="E62" i="25"/>
  <c r="E56" i="25"/>
  <c r="E52" i="25"/>
  <c r="E46" i="25"/>
  <c r="E40" i="25"/>
  <c r="E45" i="25"/>
  <c r="E43" i="25"/>
  <c r="E59" i="25"/>
  <c r="E53" i="25"/>
  <c r="E61" i="25"/>
  <c r="E64" i="21"/>
  <c r="E56" i="21"/>
  <c r="E61" i="21"/>
  <c r="E49" i="21"/>
  <c r="E41" i="21"/>
  <c r="E60" i="21"/>
  <c r="E51" i="21"/>
  <c r="E46" i="21"/>
  <c r="E65" i="21"/>
  <c r="E58" i="21"/>
  <c r="E63" i="21"/>
  <c r="E54" i="21"/>
  <c r="E50" i="21"/>
  <c r="E42" i="21"/>
  <c r="E53" i="21"/>
  <c r="E62" i="21"/>
  <c r="E48" i="21"/>
  <c r="E40" i="21"/>
  <c r="E43" i="21"/>
  <c r="E52" i="21"/>
  <c r="E47" i="21"/>
  <c r="E44" i="21"/>
  <c r="E38" i="21"/>
  <c r="E45" i="21"/>
  <c r="E39" i="21"/>
  <c r="E59" i="21"/>
  <c r="E57" i="21"/>
  <c r="E55" i="21"/>
  <c r="E62" i="16"/>
  <c r="E54" i="16"/>
  <c r="E46" i="16"/>
  <c r="E38" i="16"/>
  <c r="E58" i="16"/>
  <c r="E53" i="16"/>
  <c r="E42" i="16"/>
  <c r="E64" i="16"/>
  <c r="E61" i="16"/>
  <c r="E57" i="16"/>
  <c r="E45" i="16"/>
  <c r="E41" i="16"/>
  <c r="E59" i="16"/>
  <c r="E56" i="16"/>
  <c r="E65" i="16"/>
  <c r="E49" i="16"/>
  <c r="E43" i="16"/>
  <c r="E40" i="16"/>
  <c r="E55" i="16"/>
  <c r="E52" i="16"/>
  <c r="E48" i="16"/>
  <c r="E47" i="16"/>
  <c r="E60" i="16"/>
  <c r="E50" i="16"/>
  <c r="E63" i="16"/>
  <c r="E51" i="16"/>
  <c r="E39" i="16"/>
  <c r="E44" i="16"/>
  <c r="E63" i="6"/>
  <c r="E55" i="6"/>
  <c r="E47" i="6"/>
  <c r="E39" i="6"/>
  <c r="E59" i="6"/>
  <c r="E51" i="6"/>
  <c r="E43" i="6"/>
  <c r="E60" i="6"/>
  <c r="E52" i="6"/>
  <c r="E44" i="6"/>
  <c r="E61" i="6"/>
  <c r="E53" i="6"/>
  <c r="E45" i="6"/>
  <c r="E62" i="6"/>
  <c r="E54" i="6"/>
  <c r="E46" i="6"/>
  <c r="E38" i="6"/>
  <c r="E64" i="6"/>
  <c r="E56" i="6"/>
  <c r="E48" i="6"/>
  <c r="E40" i="6"/>
  <c r="E65" i="6"/>
  <c r="E57" i="6"/>
  <c r="E49" i="6"/>
  <c r="E41" i="6"/>
  <c r="E58" i="6"/>
  <c r="E42" i="6"/>
  <c r="E50" i="6"/>
  <c r="E51" i="5"/>
  <c r="F51" i="5" s="1"/>
  <c r="E43" i="5"/>
  <c r="F43" i="5" s="1"/>
  <c r="E59" i="5"/>
  <c r="E44" i="5"/>
  <c r="E45" i="5"/>
  <c r="E54" i="5"/>
  <c r="E38" i="5"/>
  <c r="E47" i="5"/>
  <c r="E53" i="5"/>
  <c r="E63" i="5"/>
  <c r="E52" i="5"/>
  <c r="E61" i="5"/>
  <c r="E65" i="5"/>
  <c r="E41" i="5"/>
  <c r="E50" i="5"/>
  <c r="E60" i="5"/>
  <c r="E46" i="5"/>
  <c r="E57" i="5"/>
  <c r="E58" i="5"/>
  <c r="E55" i="5"/>
  <c r="E62" i="5"/>
  <c r="E40" i="5"/>
  <c r="E48" i="5"/>
  <c r="E39" i="5"/>
  <c r="E42" i="5"/>
  <c r="E64" i="5"/>
  <c r="E49" i="5"/>
  <c r="E56" i="5"/>
  <c r="F35" i="7"/>
  <c r="F35" i="6"/>
  <c r="I25" i="4"/>
  <c r="I23" i="4"/>
  <c r="F35" i="12"/>
  <c r="F35" i="25"/>
  <c r="F35" i="17"/>
  <c r="I21" i="4"/>
  <c r="I14" i="4"/>
  <c r="I22" i="4"/>
  <c r="I24" i="4"/>
  <c r="I9" i="4"/>
  <c r="I12" i="4"/>
  <c r="I15" i="4"/>
  <c r="I11" i="4"/>
  <c r="F35" i="21"/>
  <c r="F35" i="13"/>
  <c r="F35" i="11"/>
  <c r="F35" i="9"/>
  <c r="I8" i="4"/>
  <c r="F35" i="26"/>
  <c r="F35" i="24"/>
  <c r="F35" i="22"/>
  <c r="F35" i="16"/>
  <c r="F35" i="14"/>
  <c r="F35" i="10"/>
  <c r="F35" i="8"/>
  <c r="F35" i="5"/>
  <c r="G43" i="5" l="1"/>
  <c r="G44" i="16"/>
  <c r="F44" i="16"/>
  <c r="F45" i="21"/>
  <c r="G45" i="21"/>
  <c r="F56" i="25"/>
  <c r="G56" i="25"/>
  <c r="F61" i="7"/>
  <c r="G61" i="7"/>
  <c r="G54" i="11"/>
  <c r="F54" i="11"/>
  <c r="F63" i="22"/>
  <c r="G63" i="22"/>
  <c r="F41" i="10"/>
  <c r="G41" i="10"/>
  <c r="F50" i="9"/>
  <c r="G50" i="9"/>
  <c r="F51" i="14"/>
  <c r="G51" i="14"/>
  <c r="F45" i="13"/>
  <c r="G45" i="13"/>
  <c r="G50" i="15"/>
  <c r="F50" i="15"/>
  <c r="G47" i="17"/>
  <c r="F47" i="17"/>
  <c r="G49" i="24"/>
  <c r="F49" i="24"/>
  <c r="G40" i="23"/>
  <c r="F40" i="23"/>
  <c r="G59" i="26"/>
  <c r="F59" i="26"/>
  <c r="G44" i="12"/>
  <c r="F44" i="12"/>
  <c r="F45" i="16"/>
  <c r="G45" i="16"/>
  <c r="G51" i="21"/>
  <c r="F51" i="21"/>
  <c r="G49" i="25"/>
  <c r="F49" i="25"/>
  <c r="F53" i="11"/>
  <c r="G53" i="11"/>
  <c r="G40" i="22"/>
  <c r="F40" i="22"/>
  <c r="G60" i="10"/>
  <c r="F60" i="10"/>
  <c r="F42" i="9"/>
  <c r="G42" i="9"/>
  <c r="G53" i="14"/>
  <c r="F53" i="14"/>
  <c r="G64" i="15"/>
  <c r="F64" i="15"/>
  <c r="G50" i="17"/>
  <c r="F50" i="17"/>
  <c r="G65" i="24"/>
  <c r="F65" i="24"/>
  <c r="G56" i="8"/>
  <c r="F56" i="8"/>
  <c r="F43" i="23"/>
  <c r="G43" i="23"/>
  <c r="F42" i="26"/>
  <c r="G42" i="26"/>
  <c r="F44" i="21"/>
  <c r="G44" i="21"/>
  <c r="F38" i="25"/>
  <c r="G38" i="25"/>
  <c r="F53" i="7"/>
  <c r="G53" i="7"/>
  <c r="F45" i="11"/>
  <c r="G45" i="11"/>
  <c r="G48" i="22"/>
  <c r="F48" i="22"/>
  <c r="F57" i="10"/>
  <c r="G57" i="10"/>
  <c r="G43" i="9"/>
  <c r="F43" i="9"/>
  <c r="G43" i="14"/>
  <c r="F43" i="14"/>
  <c r="G43" i="13"/>
  <c r="F43" i="13"/>
  <c r="F58" i="15"/>
  <c r="G58" i="15"/>
  <c r="G54" i="17"/>
  <c r="F54" i="17"/>
  <c r="F63" i="24"/>
  <c r="G63" i="24"/>
  <c r="F47" i="23"/>
  <c r="G47" i="23"/>
  <c r="G38" i="26"/>
  <c r="F38" i="26"/>
  <c r="G62" i="26"/>
  <c r="F62" i="26"/>
  <c r="F58" i="26"/>
  <c r="G58" i="26"/>
  <c r="G51" i="12"/>
  <c r="F51" i="12"/>
  <c r="F63" i="16"/>
  <c r="G63" i="16"/>
  <c r="F43" i="16"/>
  <c r="G43" i="16"/>
  <c r="F61" i="16"/>
  <c r="G61" i="16"/>
  <c r="G62" i="16"/>
  <c r="F62" i="16"/>
  <c r="F47" i="21"/>
  <c r="G47" i="21"/>
  <c r="F50" i="21"/>
  <c r="G50" i="21"/>
  <c r="F41" i="21"/>
  <c r="G41" i="21"/>
  <c r="G43" i="25"/>
  <c r="F43" i="25"/>
  <c r="G44" i="25"/>
  <c r="F44" i="25"/>
  <c r="F55" i="25"/>
  <c r="G55" i="25"/>
  <c r="G65" i="25"/>
  <c r="F65" i="25"/>
  <c r="G52" i="7"/>
  <c r="F52" i="7"/>
  <c r="G43" i="7"/>
  <c r="F43" i="7"/>
  <c r="F58" i="7"/>
  <c r="G58" i="7"/>
  <c r="G62" i="11"/>
  <c r="F62" i="11"/>
  <c r="G43" i="11"/>
  <c r="F43" i="11"/>
  <c r="F56" i="11"/>
  <c r="G56" i="11"/>
  <c r="F65" i="11"/>
  <c r="G65" i="11"/>
  <c r="G51" i="22"/>
  <c r="F51" i="22"/>
  <c r="G41" i="22"/>
  <c r="F41" i="22"/>
  <c r="F38" i="22"/>
  <c r="G38" i="22"/>
  <c r="G64" i="10"/>
  <c r="F64" i="10"/>
  <c r="G52" i="10"/>
  <c r="F52" i="10"/>
  <c r="F47" i="10"/>
  <c r="G47" i="10"/>
  <c r="G65" i="10"/>
  <c r="F65" i="10"/>
  <c r="F47" i="9"/>
  <c r="G47" i="9"/>
  <c r="G38" i="9"/>
  <c r="F38" i="9"/>
  <c r="F58" i="9"/>
  <c r="G58" i="9"/>
  <c r="G57" i="14"/>
  <c r="F57" i="14"/>
  <c r="G48" i="14"/>
  <c r="F48" i="14"/>
  <c r="G63" i="14"/>
  <c r="F63" i="14"/>
  <c r="F65" i="14"/>
  <c r="G65" i="14"/>
  <c r="G40" i="13"/>
  <c r="F40" i="13"/>
  <c r="G47" i="13"/>
  <c r="F47" i="13"/>
  <c r="F58" i="13"/>
  <c r="G58" i="13"/>
  <c r="G53" i="15"/>
  <c r="F53" i="15"/>
  <c r="F41" i="15"/>
  <c r="G41" i="15"/>
  <c r="F43" i="15"/>
  <c r="G43" i="15"/>
  <c r="G61" i="15"/>
  <c r="F61" i="15"/>
  <c r="G39" i="17"/>
  <c r="F39" i="17"/>
  <c r="F65" i="17"/>
  <c r="G65" i="17"/>
  <c r="F40" i="17"/>
  <c r="G40" i="17"/>
  <c r="G51" i="24"/>
  <c r="F51" i="24"/>
  <c r="G59" i="24"/>
  <c r="F59" i="24"/>
  <c r="G55" i="24"/>
  <c r="F55" i="24"/>
  <c r="F62" i="24"/>
  <c r="G62" i="24"/>
  <c r="G44" i="8"/>
  <c r="F44" i="8"/>
  <c r="F42" i="8"/>
  <c r="G42" i="8"/>
  <c r="G59" i="8"/>
  <c r="F59" i="8"/>
  <c r="F39" i="23"/>
  <c r="G39" i="23"/>
  <c r="F55" i="23"/>
  <c r="G55" i="23"/>
  <c r="F59" i="23"/>
  <c r="G59" i="23"/>
  <c r="G62" i="23"/>
  <c r="F62" i="23"/>
  <c r="G51" i="26"/>
  <c r="F51" i="26"/>
  <c r="F45" i="26"/>
  <c r="G45" i="26"/>
  <c r="F50" i="26"/>
  <c r="G50" i="26"/>
  <c r="F42" i="12"/>
  <c r="G42" i="12"/>
  <c r="F58" i="12"/>
  <c r="G58" i="12"/>
  <c r="F55" i="12"/>
  <c r="G55" i="12"/>
  <c r="F65" i="12"/>
  <c r="G65" i="12"/>
  <c r="G41" i="16"/>
  <c r="F41" i="16"/>
  <c r="F46" i="21"/>
  <c r="G46" i="21"/>
  <c r="G41" i="25"/>
  <c r="F41" i="25"/>
  <c r="G38" i="11"/>
  <c r="F38" i="11"/>
  <c r="F58" i="22"/>
  <c r="G58" i="22"/>
  <c r="G53" i="10"/>
  <c r="F53" i="10"/>
  <c r="F64" i="9"/>
  <c r="G64" i="9"/>
  <c r="F45" i="14"/>
  <c r="G45" i="14"/>
  <c r="G42" i="15"/>
  <c r="F42" i="15"/>
  <c r="G43" i="17"/>
  <c r="F43" i="17"/>
  <c r="G60" i="24"/>
  <c r="F60" i="24"/>
  <c r="G53" i="8"/>
  <c r="F53" i="8"/>
  <c r="G52" i="23"/>
  <c r="F52" i="23"/>
  <c r="G63" i="26"/>
  <c r="F63" i="26"/>
  <c r="G46" i="16"/>
  <c r="F46" i="16"/>
  <c r="G53" i="25"/>
  <c r="F53" i="25"/>
  <c r="G44" i="7"/>
  <c r="F44" i="7"/>
  <c r="F58" i="11"/>
  <c r="G58" i="11"/>
  <c r="F53" i="22"/>
  <c r="G53" i="22"/>
  <c r="F54" i="10"/>
  <c r="G54" i="10"/>
  <c r="G50" i="14"/>
  <c r="F50" i="14"/>
  <c r="G55" i="13"/>
  <c r="F55" i="13"/>
  <c r="F47" i="15"/>
  <c r="G47" i="15"/>
  <c r="F41" i="17"/>
  <c r="G41" i="17"/>
  <c r="G39" i="24"/>
  <c r="F39" i="24"/>
  <c r="G43" i="8"/>
  <c r="F43" i="8"/>
  <c r="F46" i="23"/>
  <c r="G46" i="23"/>
  <c r="G45" i="12"/>
  <c r="F45" i="12"/>
  <c r="G40" i="16"/>
  <c r="F40" i="16"/>
  <c r="F42" i="21"/>
  <c r="G42" i="21"/>
  <c r="G47" i="25"/>
  <c r="F47" i="25"/>
  <c r="F50" i="7"/>
  <c r="G50" i="7"/>
  <c r="G57" i="11"/>
  <c r="F57" i="11"/>
  <c r="G38" i="10"/>
  <c r="F38" i="10"/>
  <c r="G55" i="9"/>
  <c r="F55" i="9"/>
  <c r="G55" i="14"/>
  <c r="F55" i="14"/>
  <c r="F52" i="13"/>
  <c r="G52" i="13"/>
  <c r="F62" i="15"/>
  <c r="G62" i="15"/>
  <c r="G64" i="24"/>
  <c r="F64" i="24"/>
  <c r="G40" i="8"/>
  <c r="F40" i="8"/>
  <c r="F41" i="23"/>
  <c r="G41" i="23"/>
  <c r="F53" i="12"/>
  <c r="G53" i="12"/>
  <c r="G50" i="16"/>
  <c r="F50" i="16"/>
  <c r="G52" i="21"/>
  <c r="F52" i="21"/>
  <c r="F45" i="25"/>
  <c r="G45" i="25"/>
  <c r="G46" i="7"/>
  <c r="F46" i="7"/>
  <c r="F39" i="11"/>
  <c r="G39" i="11"/>
  <c r="G49" i="22"/>
  <c r="F49" i="22"/>
  <c r="G46" i="22"/>
  <c r="F46" i="22"/>
  <c r="F63" i="10"/>
  <c r="G63" i="10"/>
  <c r="G54" i="9"/>
  <c r="F54" i="9"/>
  <c r="G49" i="14"/>
  <c r="F49" i="14"/>
  <c r="G54" i="13"/>
  <c r="F54" i="13"/>
  <c r="G59" i="15"/>
  <c r="F59" i="15"/>
  <c r="G64" i="17"/>
  <c r="F64" i="17"/>
  <c r="G48" i="17"/>
  <c r="F48" i="17"/>
  <c r="F42" i="24"/>
  <c r="G42" i="24"/>
  <c r="F52" i="8"/>
  <c r="G52" i="8"/>
  <c r="F63" i="23"/>
  <c r="G63" i="23"/>
  <c r="G43" i="26"/>
  <c r="F43" i="26"/>
  <c r="G60" i="16"/>
  <c r="F60" i="16"/>
  <c r="G43" i="21"/>
  <c r="F43" i="21"/>
  <c r="F54" i="25"/>
  <c r="G54" i="25"/>
  <c r="G49" i="7"/>
  <c r="F49" i="7"/>
  <c r="F55" i="22"/>
  <c r="G55" i="22"/>
  <c r="F50" i="10"/>
  <c r="G50" i="10"/>
  <c r="F56" i="9"/>
  <c r="G56" i="9"/>
  <c r="G49" i="9"/>
  <c r="F49" i="9"/>
  <c r="G59" i="14"/>
  <c r="F59" i="14"/>
  <c r="F46" i="14"/>
  <c r="G46" i="14"/>
  <c r="G61" i="13"/>
  <c r="F61" i="13"/>
  <c r="G39" i="13"/>
  <c r="F39" i="13"/>
  <c r="F56" i="13"/>
  <c r="G56" i="13"/>
  <c r="G49" i="13"/>
  <c r="F49" i="13"/>
  <c r="F39" i="15"/>
  <c r="G39" i="15"/>
  <c r="G52" i="15"/>
  <c r="F52" i="15"/>
  <c r="G57" i="15"/>
  <c r="F57" i="15"/>
  <c r="G58" i="17"/>
  <c r="F58" i="17"/>
  <c r="F61" i="17"/>
  <c r="G61" i="17"/>
  <c r="F51" i="17"/>
  <c r="G51" i="17"/>
  <c r="G56" i="17"/>
  <c r="F56" i="17"/>
  <c r="G44" i="24"/>
  <c r="F44" i="24"/>
  <c r="F40" i="24"/>
  <c r="G40" i="24"/>
  <c r="F50" i="24"/>
  <c r="G50" i="24"/>
  <c r="F50" i="8"/>
  <c r="G50" i="8"/>
  <c r="G47" i="8"/>
  <c r="F47" i="8"/>
  <c r="G61" i="8"/>
  <c r="F61" i="8"/>
  <c r="F49" i="8"/>
  <c r="G49" i="8"/>
  <c r="G51" i="23"/>
  <c r="F51" i="23"/>
  <c r="G49" i="23"/>
  <c r="F49" i="23"/>
  <c r="G42" i="23"/>
  <c r="F42" i="23"/>
  <c r="G54" i="26"/>
  <c r="F54" i="26"/>
  <c r="G53" i="26"/>
  <c r="F53" i="26"/>
  <c r="G39" i="26"/>
  <c r="F39" i="26"/>
  <c r="G49" i="26"/>
  <c r="F49" i="26"/>
  <c r="G63" i="12"/>
  <c r="F63" i="12"/>
  <c r="F47" i="12"/>
  <c r="G47" i="12"/>
  <c r="G43" i="12"/>
  <c r="F43" i="12"/>
  <c r="G38" i="16"/>
  <c r="F38" i="16"/>
  <c r="F61" i="25"/>
  <c r="G61" i="25"/>
  <c r="F40" i="7"/>
  <c r="G40" i="7"/>
  <c r="G63" i="11"/>
  <c r="F63" i="11"/>
  <c r="G64" i="22"/>
  <c r="F64" i="22"/>
  <c r="F55" i="10"/>
  <c r="G55" i="10"/>
  <c r="G42" i="14"/>
  <c r="F42" i="14"/>
  <c r="G44" i="13"/>
  <c r="F44" i="13"/>
  <c r="G45" i="15"/>
  <c r="F45" i="15"/>
  <c r="G52" i="17"/>
  <c r="F52" i="17"/>
  <c r="F56" i="24"/>
  <c r="G56" i="24"/>
  <c r="G38" i="8"/>
  <c r="F38" i="8"/>
  <c r="G38" i="23"/>
  <c r="F38" i="23"/>
  <c r="G52" i="12"/>
  <c r="F52" i="12"/>
  <c r="F55" i="16"/>
  <c r="G55" i="16"/>
  <c r="F53" i="21"/>
  <c r="G53" i="21"/>
  <c r="G39" i="25"/>
  <c r="F39" i="25"/>
  <c r="F42" i="7"/>
  <c r="G42" i="7"/>
  <c r="F49" i="11"/>
  <c r="G49" i="11"/>
  <c r="G40" i="10"/>
  <c r="F40" i="10"/>
  <c r="F45" i="9"/>
  <c r="G45" i="9"/>
  <c r="G47" i="14"/>
  <c r="F47" i="14"/>
  <c r="F42" i="13"/>
  <c r="G42" i="13"/>
  <c r="F54" i="15"/>
  <c r="G54" i="15"/>
  <c r="G45" i="24"/>
  <c r="F45" i="24"/>
  <c r="G45" i="8"/>
  <c r="F45" i="8"/>
  <c r="G44" i="23"/>
  <c r="F44" i="23"/>
  <c r="G52" i="26"/>
  <c r="F52" i="26"/>
  <c r="F50" i="12"/>
  <c r="G50" i="12"/>
  <c r="F49" i="12"/>
  <c r="G49" i="12"/>
  <c r="G51" i="16"/>
  <c r="F51" i="16"/>
  <c r="G54" i="16"/>
  <c r="F54" i="16"/>
  <c r="G59" i="25"/>
  <c r="F59" i="25"/>
  <c r="G57" i="25"/>
  <c r="F57" i="25"/>
  <c r="G55" i="11"/>
  <c r="F55" i="11"/>
  <c r="G45" i="22"/>
  <c r="F45" i="22"/>
  <c r="G39" i="10"/>
  <c r="F39" i="10"/>
  <c r="G52" i="9"/>
  <c r="F52" i="9"/>
  <c r="F61" i="14"/>
  <c r="G61" i="14"/>
  <c r="G40" i="15"/>
  <c r="F40" i="15"/>
  <c r="F57" i="17"/>
  <c r="G57" i="17"/>
  <c r="G43" i="24"/>
  <c r="F43" i="24"/>
  <c r="G63" i="8"/>
  <c r="F63" i="8"/>
  <c r="G48" i="23"/>
  <c r="F48" i="23"/>
  <c r="G57" i="12"/>
  <c r="F57" i="12"/>
  <c r="G64" i="16"/>
  <c r="F64" i="16"/>
  <c r="G54" i="21"/>
  <c r="F54" i="21"/>
  <c r="F48" i="25"/>
  <c r="G48" i="25"/>
  <c r="F48" i="7"/>
  <c r="G48" i="7"/>
  <c r="G41" i="7"/>
  <c r="F41" i="7"/>
  <c r="F61" i="11"/>
  <c r="G61" i="11"/>
  <c r="F47" i="22"/>
  <c r="G47" i="22"/>
  <c r="G56" i="10"/>
  <c r="F56" i="10"/>
  <c r="G40" i="9"/>
  <c r="F40" i="9"/>
  <c r="G41" i="9"/>
  <c r="F41" i="9"/>
  <c r="F38" i="14"/>
  <c r="G38" i="14"/>
  <c r="F50" i="13"/>
  <c r="G50" i="13"/>
  <c r="G49" i="15"/>
  <c r="F49" i="15"/>
  <c r="G53" i="17"/>
  <c r="F53" i="17"/>
  <c r="G38" i="24"/>
  <c r="F38" i="24"/>
  <c r="F48" i="8"/>
  <c r="G48" i="8"/>
  <c r="F41" i="8"/>
  <c r="G41" i="8"/>
  <c r="G64" i="23"/>
  <c r="F64" i="23"/>
  <c r="G61" i="26"/>
  <c r="F61" i="26"/>
  <c r="G61" i="12"/>
  <c r="F61" i="12"/>
  <c r="F38" i="12"/>
  <c r="G38" i="12"/>
  <c r="G65" i="16"/>
  <c r="F65" i="16"/>
  <c r="F57" i="21"/>
  <c r="G57" i="21"/>
  <c r="G61" i="21"/>
  <c r="F61" i="21"/>
  <c r="F42" i="25"/>
  <c r="G42" i="25"/>
  <c r="G54" i="7"/>
  <c r="F54" i="7"/>
  <c r="G46" i="11"/>
  <c r="F46" i="11"/>
  <c r="G44" i="11"/>
  <c r="F44" i="11"/>
  <c r="G57" i="22"/>
  <c r="F57" i="22"/>
  <c r="G59" i="10"/>
  <c r="F59" i="10"/>
  <c r="G62" i="9"/>
  <c r="F62" i="9"/>
  <c r="F47" i="16"/>
  <c r="G47" i="16"/>
  <c r="F53" i="16"/>
  <c r="G53" i="16"/>
  <c r="G58" i="21"/>
  <c r="F58" i="21"/>
  <c r="G60" i="25"/>
  <c r="F60" i="25"/>
  <c r="F64" i="7"/>
  <c r="G64" i="7"/>
  <c r="F47" i="7"/>
  <c r="G47" i="7"/>
  <c r="F48" i="11"/>
  <c r="G48" i="11"/>
  <c r="F50" i="11"/>
  <c r="G50" i="11"/>
  <c r="F39" i="22"/>
  <c r="G39" i="22"/>
  <c r="F44" i="22"/>
  <c r="G44" i="22"/>
  <c r="G60" i="22"/>
  <c r="F60" i="22"/>
  <c r="F42" i="10"/>
  <c r="G42" i="10"/>
  <c r="F45" i="10"/>
  <c r="G45" i="10"/>
  <c r="G51" i="10"/>
  <c r="F51" i="10"/>
  <c r="G46" i="9"/>
  <c r="F46" i="9"/>
  <c r="F61" i="9"/>
  <c r="G61" i="9"/>
  <c r="F48" i="9"/>
  <c r="G48" i="9"/>
  <c r="G57" i="9"/>
  <c r="F57" i="9"/>
  <c r="G64" i="14"/>
  <c r="F64" i="14"/>
  <c r="F52" i="14"/>
  <c r="G52" i="14"/>
  <c r="F54" i="14"/>
  <c r="G54" i="14"/>
  <c r="F63" i="13"/>
  <c r="G63" i="13"/>
  <c r="F62" i="13"/>
  <c r="G62" i="13"/>
  <c r="F48" i="13"/>
  <c r="G48" i="13"/>
  <c r="G57" i="13"/>
  <c r="F57" i="13"/>
  <c r="G63" i="15"/>
  <c r="F63" i="15"/>
  <c r="G55" i="15"/>
  <c r="F55" i="15"/>
  <c r="G65" i="15"/>
  <c r="F65" i="15"/>
  <c r="F49" i="17"/>
  <c r="G49" i="17"/>
  <c r="G60" i="17"/>
  <c r="F60" i="17"/>
  <c r="F59" i="17"/>
  <c r="G59" i="17"/>
  <c r="F63" i="17"/>
  <c r="G63" i="17"/>
  <c r="F48" i="24"/>
  <c r="G48" i="24"/>
  <c r="F46" i="24"/>
  <c r="G46" i="24"/>
  <c r="F58" i="24"/>
  <c r="G58" i="24"/>
  <c r="G60" i="8"/>
  <c r="F60" i="8"/>
  <c r="G51" i="8"/>
  <c r="F51" i="8"/>
  <c r="F39" i="8"/>
  <c r="G39" i="8"/>
  <c r="G57" i="8"/>
  <c r="F57" i="8"/>
  <c r="G50" i="23"/>
  <c r="F50" i="23"/>
  <c r="G60" i="23"/>
  <c r="F60" i="23"/>
  <c r="G53" i="23"/>
  <c r="F53" i="23"/>
  <c r="G44" i="26"/>
  <c r="F44" i="26"/>
  <c r="F40" i="26"/>
  <c r="G40" i="26"/>
  <c r="G47" i="26"/>
  <c r="F47" i="26"/>
  <c r="G57" i="26"/>
  <c r="F57" i="26"/>
  <c r="G56" i="12"/>
  <c r="F56" i="12"/>
  <c r="G60" i="12"/>
  <c r="F60" i="12"/>
  <c r="G54" i="12"/>
  <c r="F54" i="12"/>
  <c r="G52" i="16"/>
  <c r="F52" i="16"/>
  <c r="F62" i="21"/>
  <c r="G62" i="21"/>
  <c r="G51" i="25"/>
  <c r="F51" i="25"/>
  <c r="F63" i="7"/>
  <c r="G63" i="7"/>
  <c r="G41" i="11"/>
  <c r="F41" i="11"/>
  <c r="G43" i="10"/>
  <c r="F43" i="10"/>
  <c r="G59" i="9"/>
  <c r="F59" i="9"/>
  <c r="G39" i="14"/>
  <c r="F39" i="14"/>
  <c r="F64" i="13"/>
  <c r="G64" i="13"/>
  <c r="G46" i="15"/>
  <c r="F46" i="15"/>
  <c r="G61" i="24"/>
  <c r="F61" i="24"/>
  <c r="G62" i="8"/>
  <c r="F62" i="8"/>
  <c r="G61" i="23"/>
  <c r="F61" i="23"/>
  <c r="G46" i="12"/>
  <c r="F46" i="12"/>
  <c r="G41" i="12"/>
  <c r="F41" i="12"/>
  <c r="F39" i="16"/>
  <c r="G39" i="16"/>
  <c r="G38" i="21"/>
  <c r="F38" i="21"/>
  <c r="F62" i="25"/>
  <c r="G62" i="25"/>
  <c r="G51" i="7"/>
  <c r="F51" i="7"/>
  <c r="F40" i="11"/>
  <c r="G40" i="11"/>
  <c r="G43" i="22"/>
  <c r="F43" i="22"/>
  <c r="F49" i="10"/>
  <c r="G49" i="10"/>
  <c r="G51" i="9"/>
  <c r="F51" i="9"/>
  <c r="G40" i="14"/>
  <c r="F40" i="14"/>
  <c r="G51" i="13"/>
  <c r="F51" i="13"/>
  <c r="F44" i="15"/>
  <c r="G44" i="15"/>
  <c r="G55" i="17"/>
  <c r="F55" i="17"/>
  <c r="G57" i="24"/>
  <c r="F57" i="24"/>
  <c r="F57" i="23"/>
  <c r="G57" i="23"/>
  <c r="G60" i="26"/>
  <c r="F60" i="26"/>
  <c r="G48" i="12"/>
  <c r="F48" i="12"/>
  <c r="G57" i="16"/>
  <c r="F57" i="16"/>
  <c r="G60" i="21"/>
  <c r="F60" i="21"/>
  <c r="G60" i="7"/>
  <c r="F60" i="7"/>
  <c r="G64" i="11"/>
  <c r="F64" i="11"/>
  <c r="F61" i="22"/>
  <c r="G61" i="22"/>
  <c r="F58" i="10"/>
  <c r="G58" i="10"/>
  <c r="G56" i="14"/>
  <c r="F56" i="14"/>
  <c r="G59" i="13"/>
  <c r="F59" i="13"/>
  <c r="G51" i="15"/>
  <c r="F51" i="15"/>
  <c r="F46" i="17"/>
  <c r="G46" i="17"/>
  <c r="G47" i="24"/>
  <c r="F47" i="24"/>
  <c r="F54" i="8"/>
  <c r="G54" i="8"/>
  <c r="G54" i="23"/>
  <c r="F54" i="23"/>
  <c r="F39" i="12"/>
  <c r="G39" i="12"/>
  <c r="F49" i="16"/>
  <c r="G49" i="16"/>
  <c r="G55" i="21"/>
  <c r="F55" i="21"/>
  <c r="F49" i="21"/>
  <c r="G49" i="21"/>
  <c r="G63" i="25"/>
  <c r="F63" i="25"/>
  <c r="G59" i="7"/>
  <c r="F59" i="7"/>
  <c r="G59" i="11"/>
  <c r="F59" i="11"/>
  <c r="F42" i="22"/>
  <c r="G42" i="22"/>
  <c r="G44" i="10"/>
  <c r="F44" i="10"/>
  <c r="F44" i="9"/>
  <c r="G44" i="9"/>
  <c r="F58" i="14"/>
  <c r="G58" i="14"/>
  <c r="G38" i="13"/>
  <c r="F38" i="13"/>
  <c r="G41" i="13"/>
  <c r="F41" i="13"/>
  <c r="G48" i="15"/>
  <c r="F48" i="15"/>
  <c r="F38" i="17"/>
  <c r="G38" i="17"/>
  <c r="G53" i="24"/>
  <c r="F53" i="24"/>
  <c r="F46" i="8"/>
  <c r="G46" i="8"/>
  <c r="G45" i="23"/>
  <c r="F45" i="23"/>
  <c r="F64" i="26"/>
  <c r="G64" i="26"/>
  <c r="G41" i="26"/>
  <c r="F41" i="26"/>
  <c r="G40" i="12"/>
  <c r="F40" i="12"/>
  <c r="G42" i="16"/>
  <c r="F42" i="16"/>
  <c r="G63" i="21"/>
  <c r="F63" i="21"/>
  <c r="F40" i="25"/>
  <c r="G40" i="25"/>
  <c r="F45" i="7"/>
  <c r="G45" i="7"/>
  <c r="F39" i="7"/>
  <c r="G39" i="7"/>
  <c r="F42" i="11"/>
  <c r="G42" i="11"/>
  <c r="G56" i="22"/>
  <c r="F56" i="22"/>
  <c r="F54" i="22"/>
  <c r="G54" i="22"/>
  <c r="F46" i="10"/>
  <c r="G46" i="10"/>
  <c r="G63" i="9"/>
  <c r="F63" i="9"/>
  <c r="F44" i="14"/>
  <c r="G44" i="14"/>
  <c r="G56" i="16"/>
  <c r="F56" i="16"/>
  <c r="G59" i="21"/>
  <c r="F59" i="21"/>
  <c r="F40" i="21"/>
  <c r="G40" i="21"/>
  <c r="F56" i="21"/>
  <c r="G56" i="21"/>
  <c r="F46" i="25"/>
  <c r="G46" i="25"/>
  <c r="F50" i="25"/>
  <c r="G50" i="25"/>
  <c r="F56" i="7"/>
  <c r="G56" i="7"/>
  <c r="G57" i="7"/>
  <c r="F57" i="7"/>
  <c r="G51" i="11"/>
  <c r="F51" i="11"/>
  <c r="G62" i="22"/>
  <c r="F62" i="22"/>
  <c r="G48" i="16"/>
  <c r="F48" i="16"/>
  <c r="F59" i="16"/>
  <c r="G59" i="16"/>
  <c r="G58" i="16"/>
  <c r="F58" i="16"/>
  <c r="G39" i="21"/>
  <c r="F39" i="21"/>
  <c r="F48" i="21"/>
  <c r="G48" i="21"/>
  <c r="F65" i="21"/>
  <c r="G65" i="21"/>
  <c r="F64" i="21"/>
  <c r="G64" i="21"/>
  <c r="G52" i="25"/>
  <c r="F52" i="25"/>
  <c r="F64" i="25"/>
  <c r="G64" i="25"/>
  <c r="F58" i="25"/>
  <c r="G58" i="25"/>
  <c r="G38" i="7"/>
  <c r="F38" i="7"/>
  <c r="G62" i="7"/>
  <c r="F62" i="7"/>
  <c r="F55" i="7"/>
  <c r="G55" i="7"/>
  <c r="G65" i="7"/>
  <c r="F65" i="7"/>
  <c r="G52" i="11"/>
  <c r="F52" i="11"/>
  <c r="G47" i="11"/>
  <c r="F47" i="11"/>
  <c r="G60" i="11"/>
  <c r="F60" i="11"/>
  <c r="G52" i="22"/>
  <c r="F52" i="22"/>
  <c r="G50" i="22"/>
  <c r="F50" i="22"/>
  <c r="G59" i="22"/>
  <c r="F59" i="22"/>
  <c r="F65" i="22"/>
  <c r="G65" i="22"/>
  <c r="F61" i="10"/>
  <c r="G61" i="10"/>
  <c r="G48" i="10"/>
  <c r="F48" i="10"/>
  <c r="G62" i="10"/>
  <c r="F62" i="10"/>
  <c r="G60" i="9"/>
  <c r="F60" i="9"/>
  <c r="G39" i="9"/>
  <c r="F39" i="9"/>
  <c r="F53" i="9"/>
  <c r="G53" i="9"/>
  <c r="G65" i="9"/>
  <c r="F65" i="9"/>
  <c r="F41" i="14"/>
  <c r="G41" i="14"/>
  <c r="F60" i="14"/>
  <c r="G60" i="14"/>
  <c r="F62" i="14"/>
  <c r="G62" i="14"/>
  <c r="G60" i="13"/>
  <c r="F60" i="13"/>
  <c r="F46" i="13"/>
  <c r="G46" i="13"/>
  <c r="F53" i="13"/>
  <c r="G53" i="13"/>
  <c r="G65" i="13"/>
  <c r="F65" i="13"/>
  <c r="G56" i="15"/>
  <c r="F56" i="15"/>
  <c r="G60" i="15"/>
  <c r="F60" i="15"/>
  <c r="F38" i="15"/>
  <c r="G38" i="15"/>
  <c r="G45" i="17"/>
  <c r="F45" i="17"/>
  <c r="G44" i="17"/>
  <c r="F44" i="17"/>
  <c r="G42" i="17"/>
  <c r="F42" i="17"/>
  <c r="F62" i="17"/>
  <c r="G62" i="17"/>
  <c r="G54" i="24"/>
  <c r="F54" i="24"/>
  <c r="G52" i="24"/>
  <c r="F52" i="24"/>
  <c r="G41" i="24"/>
  <c r="F41" i="24"/>
  <c r="G64" i="8"/>
  <c r="F64" i="8"/>
  <c r="F58" i="8"/>
  <c r="G58" i="8"/>
  <c r="F55" i="8"/>
  <c r="G55" i="8"/>
  <c r="F65" i="8"/>
  <c r="G65" i="8"/>
  <c r="G56" i="23"/>
  <c r="F56" i="23"/>
  <c r="G65" i="23"/>
  <c r="F65" i="23"/>
  <c r="G58" i="23"/>
  <c r="F58" i="23"/>
  <c r="F48" i="26"/>
  <c r="G48" i="26"/>
  <c r="F56" i="26"/>
  <c r="G56" i="26"/>
  <c r="F55" i="26"/>
  <c r="G55" i="26"/>
  <c r="G65" i="26"/>
  <c r="F65" i="26"/>
  <c r="F62" i="12"/>
  <c r="G62" i="12"/>
  <c r="F64" i="12"/>
  <c r="G64" i="12"/>
  <c r="G59" i="12"/>
  <c r="F59" i="12"/>
  <c r="F40" i="6"/>
  <c r="G40" i="6"/>
  <c r="G59" i="6"/>
  <c r="F59" i="6"/>
  <c r="G50" i="6"/>
  <c r="F50" i="6"/>
  <c r="F48" i="6"/>
  <c r="G48" i="6"/>
  <c r="G53" i="6"/>
  <c r="F53" i="6"/>
  <c r="G39" i="6"/>
  <c r="F39" i="6"/>
  <c r="G42" i="6"/>
  <c r="F42" i="6"/>
  <c r="F56" i="6"/>
  <c r="G56" i="6"/>
  <c r="G61" i="6"/>
  <c r="F61" i="6"/>
  <c r="G47" i="6"/>
  <c r="F47" i="6"/>
  <c r="G49" i="6"/>
  <c r="F49" i="6"/>
  <c r="G46" i="6"/>
  <c r="F46" i="6"/>
  <c r="F60" i="6"/>
  <c r="G60" i="6"/>
  <c r="G57" i="6"/>
  <c r="F57" i="6"/>
  <c r="G54" i="6"/>
  <c r="F54" i="6"/>
  <c r="G43" i="6"/>
  <c r="F43" i="6"/>
  <c r="G65" i="6"/>
  <c r="F65" i="6"/>
  <c r="G62" i="6"/>
  <c r="F62" i="6"/>
  <c r="G51" i="6"/>
  <c r="F51" i="6"/>
  <c r="G45" i="6"/>
  <c r="F45" i="6"/>
  <c r="G58" i="6"/>
  <c r="F58" i="6"/>
  <c r="F64" i="6"/>
  <c r="G64" i="6"/>
  <c r="F44" i="6"/>
  <c r="G44" i="6"/>
  <c r="G55" i="6"/>
  <c r="F55" i="6"/>
  <c r="G41" i="6"/>
  <c r="F41" i="6"/>
  <c r="G38" i="6"/>
  <c r="F38" i="6"/>
  <c r="F52" i="6"/>
  <c r="G52" i="6"/>
  <c r="G63" i="6"/>
  <c r="F63" i="6"/>
  <c r="G51" i="5"/>
  <c r="G40" i="5"/>
  <c r="F40" i="5"/>
  <c r="G54" i="5"/>
  <c r="F54" i="5"/>
  <c r="G45" i="5"/>
  <c r="F45" i="5"/>
  <c r="G55" i="5"/>
  <c r="F55" i="5"/>
  <c r="F49" i="5"/>
  <c r="G49" i="5"/>
  <c r="F52" i="5"/>
  <c r="G52" i="5"/>
  <c r="G64" i="5"/>
  <c r="F64" i="5"/>
  <c r="G46" i="5"/>
  <c r="F46" i="5"/>
  <c r="F41" i="5"/>
  <c r="G41" i="5"/>
  <c r="G62" i="5"/>
  <c r="F62" i="5"/>
  <c r="F65" i="5"/>
  <c r="G65" i="5"/>
  <c r="G56" i="5"/>
  <c r="F56" i="5"/>
  <c r="G61" i="5"/>
  <c r="F61" i="5"/>
  <c r="F44" i="5"/>
  <c r="G44" i="5"/>
  <c r="F58" i="5"/>
  <c r="G58" i="5"/>
  <c r="F59" i="5"/>
  <c r="G59" i="5"/>
  <c r="F57" i="5"/>
  <c r="G57" i="5"/>
  <c r="G63" i="5"/>
  <c r="F63" i="5"/>
  <c r="F42" i="5"/>
  <c r="G42" i="5"/>
  <c r="G53" i="5"/>
  <c r="F53" i="5"/>
  <c r="G39" i="5"/>
  <c r="F39" i="5"/>
  <c r="F60" i="5"/>
  <c r="G60" i="5"/>
  <c r="G47" i="5"/>
  <c r="F47" i="5"/>
  <c r="G48" i="5"/>
  <c r="F48" i="5"/>
  <c r="F50" i="5"/>
  <c r="G50" i="5"/>
  <c r="F38" i="5"/>
  <c r="G38" i="5"/>
  <c r="D19" i="4"/>
  <c r="E19" i="4"/>
  <c r="F19" i="4"/>
  <c r="I10" i="4"/>
  <c r="I13" i="4"/>
  <c r="I18" i="4"/>
  <c r="G19" i="4"/>
  <c r="H19" i="4" l="1"/>
  <c r="I19" i="4"/>
</calcChain>
</file>

<file path=xl/sharedStrings.xml><?xml version="1.0" encoding="utf-8"?>
<sst xmlns="http://schemas.openxmlformats.org/spreadsheetml/2006/main" count="755" uniqueCount="99">
  <si>
    <t>Diferencia</t>
  </si>
  <si>
    <t>TOTAL TRÁFICO PORTUARIO</t>
  </si>
  <si>
    <t>TOTAL</t>
  </si>
  <si>
    <t>%</t>
  </si>
  <si>
    <t>OTRAS MERCANCÍAS</t>
  </si>
  <si>
    <t>PESCA</t>
  </si>
  <si>
    <t>TOTAL PESCA</t>
  </si>
  <si>
    <t>AVITUALLAMIENTO</t>
  </si>
  <si>
    <t>PRODUCTOS PETROLÍFEROS</t>
  </si>
  <si>
    <t>OTROS</t>
  </si>
  <si>
    <t>TRAFICO INTERIOR</t>
  </si>
  <si>
    <t>TOTAL TRAFICO INTERIOR</t>
  </si>
  <si>
    <t>MERCANCÍAS SEGÚN SU PRESENTACIÓN</t>
  </si>
  <si>
    <t>GRANELES</t>
  </si>
  <si>
    <t>LÍQUIDOS</t>
  </si>
  <si>
    <t>SÓLIDOS</t>
  </si>
  <si>
    <t>MERCANCÍA GRAL.</t>
  </si>
  <si>
    <t>CONVENCIONAL</t>
  </si>
  <si>
    <t>EN CONTENEDORES</t>
  </si>
  <si>
    <t>OTRAS INFORMACIONES</t>
  </si>
  <si>
    <t>MERCANCÍAS</t>
  </si>
  <si>
    <t>EN TRÁNSITO</t>
  </si>
  <si>
    <t>EN CONTENEDORES EN TRÁNSITO</t>
  </si>
  <si>
    <t>TRÁFICO RO-RO</t>
  </si>
  <si>
    <t>TOTAL TRÁFICO RO-RO</t>
  </si>
  <si>
    <t>CONTENEDORES (TEU)</t>
  </si>
  <si>
    <t>TOTAL CONTENEDORES (TEU)</t>
  </si>
  <si>
    <t>ENTRADAS-SALIDAS NACIONAL</t>
  </si>
  <si>
    <t>IMPORT-EXPORT EXTERIOR</t>
  </si>
  <si>
    <t>NACIONAL Y EXTERIOR</t>
  </si>
  <si>
    <t>PASAJEROS</t>
  </si>
  <si>
    <t>REG. TRANSPORTE Y DE CRUCERO (nº)</t>
  </si>
  <si>
    <t>DE CRUCERO (nº)</t>
  </si>
  <si>
    <t>VEHÍCULOS</t>
  </si>
  <si>
    <t>EN RÉGIMEN DE PASAJE</t>
  </si>
  <si>
    <t>BUQUES MERCANTES</t>
  </si>
  <si>
    <t>TOTAL BUQUES MERCANTES</t>
  </si>
  <si>
    <t>UDS. ARQUEO BRUTO (G.T.)</t>
  </si>
  <si>
    <t>NÚMERO DE CRUCEROS</t>
  </si>
  <si>
    <t>00. RESUMEN GENERAL DEL TRÁFICO PORTUARIO</t>
  </si>
  <si>
    <t>Acumulado desde Enero</t>
  </si>
  <si>
    <t>Variación</t>
  </si>
  <si>
    <t>CONCEPTO</t>
  </si>
  <si>
    <t>Var. (%)</t>
  </si>
  <si>
    <t>A CORUÑA</t>
  </si>
  <si>
    <t>ALICANTE</t>
  </si>
  <si>
    <t>ALMERIA</t>
  </si>
  <si>
    <t>AVILES</t>
  </si>
  <si>
    <t>BAHIA DE ALGECIRAS</t>
  </si>
  <si>
    <t>BAHIA DE CADIZ</t>
  </si>
  <si>
    <t>BALEARES</t>
  </si>
  <si>
    <t>BARCELONA</t>
  </si>
  <si>
    <t>BILBAO</t>
  </si>
  <si>
    <t>CARTAGENA</t>
  </si>
  <si>
    <t>CASTELLON</t>
  </si>
  <si>
    <t>CEUTA</t>
  </si>
  <si>
    <t>FERROL-SAN CIBRAO</t>
  </si>
  <si>
    <t>GIJON</t>
  </si>
  <si>
    <t>HUELVA</t>
  </si>
  <si>
    <t>LAS PALMAS</t>
  </si>
  <si>
    <t>MALAGA</t>
  </si>
  <si>
    <t>MARIN Y RIA DE PONTEVEDRA</t>
  </si>
  <si>
    <t>MELILLA</t>
  </si>
  <si>
    <t>MOTRIL</t>
  </si>
  <si>
    <t>PASAIA</t>
  </si>
  <si>
    <t>SANTA CRUZ DE TENERIFE</t>
  </si>
  <si>
    <t>SANTANDER</t>
  </si>
  <si>
    <t>SEVILLA</t>
  </si>
  <si>
    <t>TARRAGONA</t>
  </si>
  <si>
    <t>VALENCIA</t>
  </si>
  <si>
    <t>VIGO</t>
  </si>
  <si>
    <t>VILAGARCIA</t>
  </si>
  <si>
    <t xml:space="preserve">Total </t>
  </si>
  <si>
    <r>
      <t>Autoridad Portuaria</t>
    </r>
    <r>
      <rPr>
        <b/>
        <sz val="10"/>
        <color theme="1"/>
        <rFont val="Calibri"/>
        <family val="2"/>
        <scheme val="minor"/>
      </rPr>
      <t xml:space="preserve"> </t>
    </r>
  </si>
  <si>
    <t>1. TRAFICO PORTUARIO   (Toneladas)</t>
  </si>
  <si>
    <t>1.1. MERCANCÍAS SEGÚN SU FORMA DE PRESENTACIÓN</t>
  </si>
  <si>
    <t xml:space="preserve">  (Toneladas)</t>
  </si>
  <si>
    <t>2. GRANELES LÍQUIDOS  (Toneladas)</t>
  </si>
  <si>
    <t>3. GRANELES SÓLIDOS  (Toneladas)</t>
  </si>
  <si>
    <t>4. MERCANCÍA GENERAL (Toneladas)</t>
  </si>
  <si>
    <t>5. PESCA  (Toneladas)</t>
  </si>
  <si>
    <t>6. AVITUALLAMIENTO  (Toneladas)</t>
  </si>
  <si>
    <t>7. MERCANCÍAS EN TRÁNSITO (Toneladas)</t>
  </si>
  <si>
    <t>7.1. MERCANCÍAS EN CONTENEDORES EN TRÁNSITO (Toneladas)</t>
  </si>
  <si>
    <t>8. MERCANCÍAS EN CONTENEDORES (Toneladas)</t>
  </si>
  <si>
    <t>9. TRÁFICO  RO-RO (Toneladas)</t>
  </si>
  <si>
    <t>10. CONTENEDORES (TEUS)</t>
  </si>
  <si>
    <t>10.1. CONTENEDORES EN TRÁNSITO (TEUS)</t>
  </si>
  <si>
    <t>11. PASAJEROS EN RÉGIMEN DE TRANSPORTE Y DE CRUCERO (Nº)</t>
  </si>
  <si>
    <t>11.1. PASAJEROS DE CRUCERO (Nº)</t>
  </si>
  <si>
    <t>11.2. VEHICULOS DE TURISMO EN RÉGIMEN DE PASAJE (Nº)</t>
  </si>
  <si>
    <t>12.1. BUQUES MERCANTES (Nº)</t>
  </si>
  <si>
    <t>12.2. BUQUES MERCANTES (Unidades de arqueo bruto)</t>
  </si>
  <si>
    <t>12.3. CRUCEROS (Nº)</t>
  </si>
  <si>
    <t>10.2. CONTENEDORES ENTRADA-SALIDA NACIONAL (TEUS)</t>
  </si>
  <si>
    <t>10.3. CONTENEDORES IMPORTACIÓN-EXPORTACIÓN EXTERIOR (TEUS)</t>
  </si>
  <si>
    <t>10.4. CONTENEDORES NACIONAL Y EXTERIOR (TEUS)</t>
  </si>
  <si>
    <r>
      <t>Autoridad Portuaria</t>
    </r>
    <r>
      <rPr>
        <sz val="11"/>
        <color theme="1"/>
        <rFont val="Calibri"/>
        <family val="2"/>
        <scheme val="minor"/>
      </rPr>
      <t xml:space="preserve"> </t>
    </r>
  </si>
  <si>
    <t>Mes Julio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</si>
</sst>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0" x14ac:knownFonts="1">
    <font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9"/>
      <color rgb="FF363636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rgb="FF363636"/>
      <name val="Calibri"/>
      <family val="2"/>
      <scheme val="minor"/>
    </font>
    <font>
      <b/>
      <sz val="16"/>
      <color rgb="FF00408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rgb="FF363636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6"/>
      <color rgb="FF004080"/>
      <name val="Calibri"/>
      <family val="2"/>
      <scheme val="minor"/>
    </font>
    <font>
      <b/>
      <sz val="10"/>
      <color rgb="FF363636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9"/>
      <color rgb="FF363636"/>
      <name val="Calibri"/>
      <family val="2"/>
      <scheme val="minor"/>
    </font>
    <font>
      <sz val="9"/>
      <color rgb="FF363636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color rgb="FF004080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rgb="FF363636"/>
      <name val="Calibri"/>
      <family val="2"/>
      <scheme val="minor"/>
    </font>
    <font>
      <b/>
      <sz val="9"/>
      <color rgb="FF363636"/>
      <name val="Calibri"/>
      <family val="2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5F5F5"/>
        <bgColor indexed="64"/>
      </patternFill>
    </fill>
    <fill>
      <patternFill patternType="solid">
        <fgColor rgb="FFC0D79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9">
    <border>
      <left/>
      <right/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/>
      <diagonal/>
    </border>
    <border>
      <left style="thin">
        <color rgb="FFC0C0C0"/>
      </left>
      <right style="thin">
        <color rgb="FFC0C0C0"/>
      </right>
      <top/>
      <bottom/>
      <diagonal/>
    </border>
    <border>
      <left style="thin">
        <color rgb="FFC0C0C0"/>
      </left>
      <right style="thin">
        <color rgb="FFC0C0C0"/>
      </right>
      <top/>
      <bottom style="thin">
        <color rgb="FFC0C0C0"/>
      </bottom>
      <diagonal/>
    </border>
    <border>
      <left/>
      <right/>
      <top/>
      <bottom style="thin">
        <color rgb="FFC0C0C0"/>
      </bottom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9" fillId="0" borderId="0" applyNumberFormat="0" applyFill="0" applyBorder="0" applyAlignment="0" applyProtection="0"/>
    <xf numFmtId="0" fontId="10" fillId="0" borderId="10" applyNumberFormat="0" applyFill="0" applyAlignment="0" applyProtection="0"/>
    <xf numFmtId="0" fontId="11" fillId="0" borderId="11" applyNumberFormat="0" applyFill="0" applyAlignment="0" applyProtection="0"/>
    <xf numFmtId="0" fontId="12" fillId="0" borderId="12" applyNumberFormat="0" applyFill="0" applyAlignment="0" applyProtection="0"/>
    <xf numFmtId="0" fontId="12" fillId="0" borderId="0" applyNumberFormat="0" applyFill="0" applyBorder="0" applyAlignment="0" applyProtection="0"/>
    <xf numFmtId="0" fontId="13" fillId="7" borderId="0" applyNumberFormat="0" applyBorder="0" applyAlignment="0" applyProtection="0"/>
    <xf numFmtId="0" fontId="14" fillId="8" borderId="0" applyNumberFormat="0" applyBorder="0" applyAlignment="0" applyProtection="0"/>
    <xf numFmtId="0" fontId="15" fillId="9" borderId="0" applyNumberFormat="0" applyBorder="0" applyAlignment="0" applyProtection="0"/>
    <xf numFmtId="0" fontId="16" fillId="10" borderId="13" applyNumberFormat="0" applyAlignment="0" applyProtection="0"/>
    <xf numFmtId="0" fontId="17" fillId="11" borderId="14" applyNumberFormat="0" applyAlignment="0" applyProtection="0"/>
    <xf numFmtId="0" fontId="18" fillId="11" borderId="13" applyNumberFormat="0" applyAlignment="0" applyProtection="0"/>
    <xf numFmtId="0" fontId="19" fillId="0" borderId="15" applyNumberFormat="0" applyFill="0" applyAlignment="0" applyProtection="0"/>
    <xf numFmtId="0" fontId="20" fillId="12" borderId="16" applyNumberFormat="0" applyAlignment="0" applyProtection="0"/>
    <xf numFmtId="0" fontId="21" fillId="0" borderId="0" applyNumberFormat="0" applyFill="0" applyBorder="0" applyAlignment="0" applyProtection="0"/>
    <xf numFmtId="0" fontId="8" fillId="13" borderId="17" applyNumberFormat="0" applyFont="0" applyAlignment="0" applyProtection="0"/>
    <xf numFmtId="0" fontId="22" fillId="0" borderId="0" applyNumberFormat="0" applyFill="0" applyBorder="0" applyAlignment="0" applyProtection="0"/>
    <xf numFmtId="0" fontId="23" fillId="0" borderId="18" applyNumberFormat="0" applyFill="0" applyAlignment="0" applyProtection="0"/>
    <xf numFmtId="0" fontId="24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24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0" borderId="0" applyNumberFormat="0" applyBorder="0" applyAlignment="0" applyProtection="0"/>
    <xf numFmtId="0" fontId="8" fillId="21" borderId="0" applyNumberFormat="0" applyBorder="0" applyAlignment="0" applyProtection="0"/>
    <xf numFmtId="0" fontId="24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4" borderId="0" applyNumberFormat="0" applyBorder="0" applyAlignment="0" applyProtection="0"/>
    <xf numFmtId="0" fontId="8" fillId="25" borderId="0" applyNumberFormat="0" applyBorder="0" applyAlignment="0" applyProtection="0"/>
    <xf numFmtId="0" fontId="24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28" borderId="0" applyNumberFormat="0" applyBorder="0" applyAlignment="0" applyProtection="0"/>
    <xf numFmtId="0" fontId="8" fillId="29" borderId="0" applyNumberFormat="0" applyBorder="0" applyAlignment="0" applyProtection="0"/>
    <xf numFmtId="0" fontId="24" fillId="30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33" borderId="0" applyNumberFormat="0" applyBorder="0" applyAlignment="0" applyProtection="0"/>
    <xf numFmtId="0" fontId="24" fillId="34" borderId="0" applyNumberFormat="0" applyBorder="0" applyAlignment="0" applyProtection="0"/>
    <xf numFmtId="0" fontId="8" fillId="35" borderId="0" applyNumberFormat="0" applyBorder="0" applyAlignment="0" applyProtection="0"/>
    <xf numFmtId="0" fontId="8" fillId="36" borderId="0" applyNumberFormat="0" applyBorder="0" applyAlignment="0" applyProtection="0"/>
    <xf numFmtId="0" fontId="8" fillId="37" borderId="0" applyNumberFormat="0" applyBorder="0" applyAlignment="0" applyProtection="0"/>
  </cellStyleXfs>
  <cellXfs count="104">
    <xf numFmtId="0" fontId="0" fillId="0" borderId="0" xfId="0"/>
    <xf numFmtId="4" fontId="0" fillId="0" borderId="0" xfId="0" applyNumberFormat="1"/>
    <xf numFmtId="0" fontId="5" fillId="0" borderId="0" xfId="0" applyFont="1"/>
    <xf numFmtId="0" fontId="5" fillId="0" borderId="0" xfId="0" applyFont="1" applyAlignment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7" fillId="6" borderId="9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left"/>
    </xf>
    <xf numFmtId="3" fontId="4" fillId="2" borderId="9" xfId="0" applyNumberFormat="1" applyFont="1" applyFill="1" applyBorder="1" applyAlignment="1">
      <alignment horizontal="right"/>
    </xf>
    <xf numFmtId="4" fontId="4" fillId="2" borderId="9" xfId="0" applyNumberFormat="1" applyFont="1" applyFill="1" applyBorder="1" applyAlignment="1">
      <alignment horizontal="right"/>
    </xf>
    <xf numFmtId="0" fontId="2" fillId="5" borderId="9" xfId="0" applyFont="1" applyFill="1" applyBorder="1" applyAlignment="1">
      <alignment horizontal="left"/>
    </xf>
    <xf numFmtId="3" fontId="4" fillId="5" borderId="9" xfId="0" applyNumberFormat="1" applyFont="1" applyFill="1" applyBorder="1" applyAlignment="1">
      <alignment horizontal="right"/>
    </xf>
    <xf numFmtId="4" fontId="4" fillId="5" borderId="9" xfId="0" applyNumberFormat="1" applyFont="1" applyFill="1" applyBorder="1" applyAlignment="1">
      <alignment horizontal="right"/>
    </xf>
    <xf numFmtId="0" fontId="1" fillId="6" borderId="9" xfId="0" applyFont="1" applyFill="1" applyBorder="1" applyAlignment="1">
      <alignment horizontal="left"/>
    </xf>
    <xf numFmtId="3" fontId="1" fillId="6" borderId="9" xfId="0" applyNumberFormat="1" applyFont="1" applyFill="1" applyBorder="1" applyAlignment="1">
      <alignment horizontal="right"/>
    </xf>
    <xf numFmtId="4" fontId="1" fillId="6" borderId="9" xfId="0" applyNumberFormat="1" applyFont="1" applyFill="1" applyBorder="1" applyAlignment="1">
      <alignment horizontal="right"/>
    </xf>
    <xf numFmtId="4" fontId="3" fillId="5" borderId="9" xfId="0" applyNumberFormat="1" applyFont="1" applyFill="1" applyBorder="1" applyAlignment="1">
      <alignment horizontal="right"/>
    </xf>
    <xf numFmtId="4" fontId="3" fillId="2" borderId="9" xfId="0" applyNumberFormat="1" applyFont="1" applyFill="1" applyBorder="1" applyAlignment="1">
      <alignment horizontal="right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14" fontId="1" fillId="0" borderId="0" xfId="0" applyNumberFormat="1" applyFont="1" applyAlignment="1">
      <alignment horizontal="right"/>
    </xf>
    <xf numFmtId="0" fontId="24" fillId="0" borderId="8" xfId="0" applyFont="1" applyBorder="1"/>
    <xf numFmtId="3" fontId="24" fillId="0" borderId="0" xfId="0" applyNumberFormat="1" applyFont="1"/>
    <xf numFmtId="0" fontId="24" fillId="0" borderId="0" xfId="0" applyFont="1"/>
    <xf numFmtId="0" fontId="24" fillId="0" borderId="6" xfId="0" applyFont="1" applyBorder="1"/>
    <xf numFmtId="0" fontId="24" fillId="0" borderId="7" xfId="0" applyFont="1" applyBorder="1"/>
    <xf numFmtId="0" fontId="25" fillId="0" borderId="0" xfId="0" applyFont="1"/>
    <xf numFmtId="0" fontId="25" fillId="0" borderId="0" xfId="0" applyFont="1" applyAlignment="1"/>
    <xf numFmtId="0" fontId="28" fillId="0" borderId="0" xfId="0" applyFont="1"/>
    <xf numFmtId="14" fontId="29" fillId="0" borderId="0" xfId="0" applyNumberFormat="1" applyFont="1" applyAlignment="1">
      <alignment horizontal="right"/>
    </xf>
    <xf numFmtId="0" fontId="26" fillId="6" borderId="9" xfId="0" applyFont="1" applyFill="1" applyBorder="1" applyAlignment="1">
      <alignment horizontal="center"/>
    </xf>
    <xf numFmtId="0" fontId="30" fillId="2" borderId="9" xfId="0" applyFont="1" applyFill="1" applyBorder="1" applyAlignment="1">
      <alignment horizontal="left"/>
    </xf>
    <xf numFmtId="3" fontId="31" fillId="2" borderId="9" xfId="0" applyNumberFormat="1" applyFont="1" applyFill="1" applyBorder="1" applyAlignment="1">
      <alignment horizontal="right"/>
    </xf>
    <xf numFmtId="4" fontId="31" fillId="2" borderId="9" xfId="0" applyNumberFormat="1" applyFont="1" applyFill="1" applyBorder="1" applyAlignment="1">
      <alignment horizontal="right"/>
    </xf>
    <xf numFmtId="4" fontId="28" fillId="0" borderId="0" xfId="0" applyNumberFormat="1" applyFont="1"/>
    <xf numFmtId="0" fontId="30" fillId="5" borderId="9" xfId="0" applyFont="1" applyFill="1" applyBorder="1" applyAlignment="1">
      <alignment horizontal="left"/>
    </xf>
    <xf numFmtId="3" fontId="31" fillId="5" borderId="9" xfId="0" applyNumberFormat="1" applyFont="1" applyFill="1" applyBorder="1" applyAlignment="1">
      <alignment horizontal="right"/>
    </xf>
    <xf numFmtId="4" fontId="31" fillId="5" borderId="9" xfId="0" applyNumberFormat="1" applyFont="1" applyFill="1" applyBorder="1" applyAlignment="1">
      <alignment horizontal="right"/>
    </xf>
    <xf numFmtId="4" fontId="32" fillId="2" borderId="9" xfId="0" applyNumberFormat="1" applyFont="1" applyFill="1" applyBorder="1" applyAlignment="1">
      <alignment horizontal="right"/>
    </xf>
    <xf numFmtId="4" fontId="32" fillId="5" borderId="9" xfId="0" applyNumberFormat="1" applyFont="1" applyFill="1" applyBorder="1" applyAlignment="1">
      <alignment horizontal="right"/>
    </xf>
    <xf numFmtId="0" fontId="29" fillId="6" borderId="9" xfId="0" applyFont="1" applyFill="1" applyBorder="1" applyAlignment="1">
      <alignment horizontal="left"/>
    </xf>
    <xf numFmtId="3" fontId="29" fillId="6" borderId="9" xfId="0" applyNumberFormat="1" applyFont="1" applyFill="1" applyBorder="1" applyAlignment="1">
      <alignment horizontal="right"/>
    </xf>
    <xf numFmtId="4" fontId="29" fillId="6" borderId="9" xfId="0" applyNumberFormat="1" applyFont="1" applyFill="1" applyBorder="1" applyAlignment="1">
      <alignment horizontal="right"/>
    </xf>
    <xf numFmtId="0" fontId="33" fillId="0" borderId="0" xfId="0" applyFont="1"/>
    <xf numFmtId="3" fontId="33" fillId="0" borderId="0" xfId="0" applyNumberFormat="1" applyFont="1"/>
    <xf numFmtId="0" fontId="28" fillId="0" borderId="6" xfId="0" applyFont="1" applyBorder="1"/>
    <xf numFmtId="0" fontId="28" fillId="0" borderId="7" xfId="0" applyFont="1" applyBorder="1"/>
    <xf numFmtId="0" fontId="28" fillId="0" borderId="8" xfId="0" applyFont="1" applyBorder="1"/>
    <xf numFmtId="0" fontId="6" fillId="6" borderId="9" xfId="0" applyFont="1" applyFill="1" applyBorder="1" applyAlignment="1">
      <alignment horizontal="center"/>
    </xf>
    <xf numFmtId="0" fontId="0" fillId="0" borderId="9" xfId="0" applyBorder="1" applyAlignment="1">
      <alignment horizontal="center"/>
    </xf>
    <xf numFmtId="0" fontId="7" fillId="6" borderId="9" xfId="0" applyFont="1" applyFill="1" applyBorder="1" applyAlignment="1">
      <alignment horizontal="left" vertical="center"/>
    </xf>
    <xf numFmtId="0" fontId="0" fillId="0" borderId="9" xfId="0" applyBorder="1" applyAlignment="1"/>
    <xf numFmtId="0" fontId="27" fillId="6" borderId="9" xfId="0" applyFont="1" applyFill="1" applyBorder="1" applyAlignment="1">
      <alignment horizontal="center"/>
    </xf>
    <xf numFmtId="0" fontId="28" fillId="0" borderId="9" xfId="0" applyFont="1" applyBorder="1" applyAlignment="1">
      <alignment horizontal="center"/>
    </xf>
    <xf numFmtId="0" fontId="26" fillId="6" borderId="9" xfId="0" applyFont="1" applyFill="1" applyBorder="1" applyAlignment="1">
      <alignment horizontal="left" vertical="center"/>
    </xf>
    <xf numFmtId="0" fontId="28" fillId="0" borderId="9" xfId="0" applyFont="1" applyBorder="1" applyAlignment="1"/>
    <xf numFmtId="0" fontId="34" fillId="0" borderId="0" xfId="0" applyFont="1"/>
    <xf numFmtId="0" fontId="35" fillId="0" borderId="0" xfId="0" applyFont="1" applyAlignment="1"/>
    <xf numFmtId="0" fontId="36" fillId="0" borderId="0" xfId="0" applyFont="1"/>
    <xf numFmtId="14" fontId="37" fillId="0" borderId="0" xfId="0" applyNumberFormat="1" applyFont="1" applyAlignment="1">
      <alignment horizontal="right"/>
    </xf>
    <xf numFmtId="0" fontId="34" fillId="4" borderId="0" xfId="0" applyFont="1" applyFill="1" applyAlignment="1">
      <alignment horizontal="center" vertical="center"/>
    </xf>
    <xf numFmtId="0" fontId="34" fillId="0" borderId="0" xfId="0" applyFont="1" applyAlignment="1"/>
    <xf numFmtId="0" fontId="34" fillId="4" borderId="5" xfId="0" applyFont="1" applyFill="1" applyBorder="1" applyAlignment="1">
      <alignment horizontal="center"/>
    </xf>
    <xf numFmtId="0" fontId="34" fillId="0" borderId="5" xfId="0" applyFont="1" applyBorder="1" applyAlignment="1">
      <alignment horizontal="center"/>
    </xf>
    <xf numFmtId="0" fontId="34" fillId="0" borderId="5" xfId="0" applyFont="1" applyBorder="1" applyAlignment="1"/>
    <xf numFmtId="0" fontId="38" fillId="4" borderId="1" xfId="0" applyFont="1" applyFill="1" applyBorder="1" applyAlignment="1">
      <alignment horizontal="center"/>
    </xf>
    <xf numFmtId="0" fontId="38" fillId="2" borderId="2" xfId="0" applyFont="1" applyFill="1" applyBorder="1" applyAlignment="1">
      <alignment horizontal="center" vertical="center"/>
    </xf>
    <xf numFmtId="0" fontId="38" fillId="2" borderId="1" xfId="0" applyFont="1" applyFill="1" applyBorder="1" applyAlignment="1">
      <alignment horizontal="left"/>
    </xf>
    <xf numFmtId="3" fontId="38" fillId="2" borderId="1" xfId="0" applyNumberFormat="1" applyFont="1" applyFill="1" applyBorder="1" applyAlignment="1">
      <alignment horizontal="right"/>
    </xf>
    <xf numFmtId="4" fontId="38" fillId="2" borderId="1" xfId="0" applyNumberFormat="1" applyFont="1" applyFill="1" applyBorder="1" applyAlignment="1">
      <alignment horizontal="right"/>
    </xf>
    <xf numFmtId="0" fontId="38" fillId="2" borderId="3" xfId="0" applyFont="1" applyFill="1" applyBorder="1" applyAlignment="1">
      <alignment horizontal="center" vertical="center"/>
    </xf>
    <xf numFmtId="0" fontId="38" fillId="2" borderId="4" xfId="0" applyFont="1" applyFill="1" applyBorder="1" applyAlignment="1">
      <alignment horizontal="center" vertical="center"/>
    </xf>
    <xf numFmtId="0" fontId="39" fillId="3" borderId="1" xfId="0" applyFont="1" applyFill="1" applyBorder="1" applyAlignment="1">
      <alignment horizontal="center" vertical="center"/>
    </xf>
    <xf numFmtId="0" fontId="38" fillId="5" borderId="1" xfId="0" applyFont="1" applyFill="1" applyBorder="1" applyAlignment="1">
      <alignment horizontal="center"/>
    </xf>
    <xf numFmtId="3" fontId="39" fillId="5" borderId="1" xfId="0" applyNumberFormat="1" applyFont="1" applyFill="1" applyBorder="1" applyAlignment="1">
      <alignment horizontal="right"/>
    </xf>
    <xf numFmtId="4" fontId="39" fillId="5" borderId="1" xfId="0" applyNumberFormat="1" applyFont="1" applyFill="1" applyBorder="1" applyAlignment="1">
      <alignment horizontal="right"/>
    </xf>
    <xf numFmtId="0" fontId="38" fillId="2" borderId="1" xfId="0" applyFont="1" applyFill="1" applyBorder="1" applyAlignment="1">
      <alignment horizontal="center" vertical="center"/>
    </xf>
    <xf numFmtId="0" fontId="34" fillId="0" borderId="0" xfId="0" applyFont="1" applyAlignment="1">
      <alignment horizontal="center" vertical="center"/>
    </xf>
    <xf numFmtId="0" fontId="34" fillId="4" borderId="0" xfId="0" applyFont="1" applyFill="1" applyAlignment="1">
      <alignment horizontal="center" vertical="center"/>
    </xf>
    <xf numFmtId="0" fontId="38" fillId="4" borderId="1" xfId="0" applyFont="1" applyFill="1" applyBorder="1" applyAlignment="1">
      <alignment horizontal="right"/>
    </xf>
    <xf numFmtId="3" fontId="39" fillId="4" borderId="1" xfId="0" applyNumberFormat="1" applyFont="1" applyFill="1" applyBorder="1" applyAlignment="1">
      <alignment horizontal="right"/>
    </xf>
    <xf numFmtId="4" fontId="39" fillId="4" borderId="1" xfId="0" applyNumberFormat="1" applyFont="1" applyFill="1" applyBorder="1" applyAlignment="1">
      <alignment horizontal="right"/>
    </xf>
    <xf numFmtId="4" fontId="34" fillId="0" borderId="0" xfId="0" applyNumberFormat="1" applyFont="1"/>
    <xf numFmtId="0" fontId="38" fillId="2" borderId="4" xfId="0" applyFont="1" applyFill="1" applyBorder="1" applyAlignment="1">
      <alignment horizontal="center"/>
    </xf>
    <xf numFmtId="0" fontId="38" fillId="2" borderId="4" xfId="0" applyFont="1" applyFill="1" applyBorder="1" applyAlignment="1">
      <alignment horizontal="left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calcChain" Target="calcChain.xml"/><Relationship Id="rId30" Type="http://schemas.openxmlformats.org/officeDocument/2006/relationships/customXml" Target="../customXml/item3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2.xml.rels><?xml version="1.0" encoding="UTF-8" standalone="yes"?>
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3.xml.rels><?xml version="1.0" encoding="UTF-8" standalone="yes"?>
<Relationships xmlns="http://schemas.openxmlformats.org/package/2006/relationships"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_rels/chart14.xml.rels><?xml version="1.0" encoding="UTF-8" standalone="yes"?>
<Relationships xmlns="http://schemas.openxmlformats.org/package/2006/relationships"><Relationship Id="rId2" Type="http://schemas.microsoft.com/office/2011/relationships/chartColorStyle" Target="colors14.xml"/><Relationship Id="rId1" Type="http://schemas.microsoft.com/office/2011/relationships/chartStyle" Target="style14.xml"/></Relationships>
</file>

<file path=xl/charts/_rels/chart15.xml.rels><?xml version="1.0" encoding="UTF-8" standalone="yes"?>
<Relationships xmlns="http://schemas.openxmlformats.org/package/2006/relationships"><Relationship Id="rId2" Type="http://schemas.microsoft.com/office/2011/relationships/chartColorStyle" Target="colors15.xml"/><Relationship Id="rId1" Type="http://schemas.microsoft.com/office/2011/relationships/chartStyle" Target="style15.xml"/></Relationships>
</file>

<file path=xl/charts/_rels/chart16.xml.rels><?xml version="1.0" encoding="UTF-8" standalone="yes"?>
<Relationships xmlns="http://schemas.openxmlformats.org/package/2006/relationships"><Relationship Id="rId2" Type="http://schemas.microsoft.com/office/2011/relationships/chartColorStyle" Target="colors16.xml"/><Relationship Id="rId1" Type="http://schemas.microsoft.com/office/2011/relationships/chartStyle" Target="style16.xml"/></Relationships>
</file>

<file path=xl/charts/_rels/chart17.xml.rels><?xml version="1.0" encoding="UTF-8" standalone="yes"?>
<Relationships xmlns="http://schemas.openxmlformats.org/package/2006/relationships"><Relationship Id="rId2" Type="http://schemas.microsoft.com/office/2011/relationships/chartColorStyle" Target="colors17.xml"/><Relationship Id="rId1" Type="http://schemas.microsoft.com/office/2011/relationships/chartStyle" Target="style17.xml"/></Relationships>
</file>

<file path=xl/charts/_rels/chart18.xml.rels><?xml version="1.0" encoding="UTF-8" standalone="yes"?>
<Relationships xmlns="http://schemas.openxmlformats.org/package/2006/relationships"><Relationship Id="rId2" Type="http://schemas.microsoft.com/office/2011/relationships/chartColorStyle" Target="colors18.xml"/><Relationship Id="rId1" Type="http://schemas.microsoft.com/office/2011/relationships/chartStyle" Target="style18.xml"/></Relationships>
</file>

<file path=xl/charts/_rels/chart19.xml.rels><?xml version="1.0" encoding="UTF-8" standalone="yes"?>
<Relationships xmlns="http://schemas.openxmlformats.org/package/2006/relationships"><Relationship Id="rId2" Type="http://schemas.microsoft.com/office/2011/relationships/chartColorStyle" Target="colors19.xml"/><Relationship Id="rId1" Type="http://schemas.microsoft.com/office/2011/relationships/chartStyle" Target="style19.xml"/></Relationships>
</file>

<file path=xl/charts/_rels/chart20.xml.rels><?xml version="1.0" encoding="UTF-8" standalone="yes"?>
<Relationships xmlns="http://schemas.openxmlformats.org/package/2006/relationships"><Relationship Id="rId2" Type="http://schemas.microsoft.com/office/2011/relationships/chartColorStyle" Target="colors20.xml"/><Relationship Id="rId1" Type="http://schemas.microsoft.com/office/2011/relationships/chartStyle" Target="style20.xml"/></Relationships>
</file>

<file path=xl/charts/_rels/chart21.xml.rels><?xml version="1.0" encoding="UTF-8" standalone="yes"?>
<Relationships xmlns="http://schemas.openxmlformats.org/package/2006/relationships"><Relationship Id="rId2" Type="http://schemas.microsoft.com/office/2011/relationships/chartColorStyle" Target="colors21.xml"/><Relationship Id="rId1" Type="http://schemas.microsoft.com/office/2011/relationships/chartStyle" Target="style21.xml"/></Relationships>
</file>

<file path=xl/charts/_rels/chart22.xml.rels><?xml version="1.0" encoding="UTF-8" standalone="yes"?>
<Relationships xmlns="http://schemas.openxmlformats.org/package/2006/relationships"><Relationship Id="rId2" Type="http://schemas.microsoft.com/office/2011/relationships/chartColorStyle" Target="colors22.xml"/><Relationship Id="rId1" Type="http://schemas.microsoft.com/office/2011/relationships/chartStyle" Target="style2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Tráfico portuario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'Total tráfico'!$F$37</c:f>
              <c:strCache>
                <c:ptCount val="1"/>
                <c:pt idx="0">
                  <c:v>2013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'Total tráfico'!$E$38:$E$47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BILBAO</c:v>
                </c:pt>
                <c:pt idx="4">
                  <c:v>CARTAGENA</c:v>
                </c:pt>
                <c:pt idx="5">
                  <c:v>TARRAGONA</c:v>
                </c:pt>
                <c:pt idx="6">
                  <c:v>HUELVA</c:v>
                </c:pt>
                <c:pt idx="7">
                  <c:v>LAS PALMAS</c:v>
                </c:pt>
                <c:pt idx="8">
                  <c:v>GIJON</c:v>
                </c:pt>
                <c:pt idx="9">
                  <c:v>CASTELLON</c:v>
                </c:pt>
              </c:strCache>
            </c:strRef>
          </c:cat>
          <c:val>
            <c:numRef>
              <c:f>'Total tráfico'!$F$38:$F$47</c:f>
              <c:numCache>
                <c:formatCode>General</c:formatCode>
                <c:ptCount val="10"/>
                <c:pt idx="0">
                  <c:v>50726316</c:v>
                </c:pt>
                <c:pt idx="1">
                  <c:v>38751892</c:v>
                </c:pt>
                <c:pt idx="2">
                  <c:v>24601326</c:v>
                </c:pt>
                <c:pt idx="3">
                  <c:v>17530605</c:v>
                </c:pt>
                <c:pt idx="4">
                  <c:v>16513704</c:v>
                </c:pt>
                <c:pt idx="5">
                  <c:v>16045808</c:v>
                </c:pt>
                <c:pt idx="6">
                  <c:v>14160181</c:v>
                </c:pt>
                <c:pt idx="7">
                  <c:v>12891589</c:v>
                </c:pt>
                <c:pt idx="8">
                  <c:v>9368839</c:v>
                </c:pt>
                <c:pt idx="9">
                  <c:v>8173412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79A-4DD9-ABCB-3A443D124121}"/>
            </c:ext>
          </c:extLst>
        </c:ser>
        <c:ser>
          <c:idx val="1"/>
          <c:order val="1"/>
          <c:tx>
            <c:strRef>
              <c:f>'Total tráfico'!$G$37</c:f>
              <c:strCache>
                <c:ptCount val="1"/>
                <c:pt idx="0">
                  <c:v>2012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'Total tráfico'!$E$38:$E$47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BILBAO</c:v>
                </c:pt>
                <c:pt idx="4">
                  <c:v>CARTAGENA</c:v>
                </c:pt>
                <c:pt idx="5">
                  <c:v>TARRAGONA</c:v>
                </c:pt>
                <c:pt idx="6">
                  <c:v>HUELVA</c:v>
                </c:pt>
                <c:pt idx="7">
                  <c:v>LAS PALMAS</c:v>
                </c:pt>
                <c:pt idx="8">
                  <c:v>GIJON</c:v>
                </c:pt>
                <c:pt idx="9">
                  <c:v>CASTELLON</c:v>
                </c:pt>
              </c:strCache>
            </c:strRef>
          </c:cat>
          <c:val>
            <c:numRef>
              <c:f>'Total tráfico'!$G$38:$G$47</c:f>
              <c:numCache>
                <c:formatCode>General</c:formatCode>
                <c:ptCount val="10"/>
                <c:pt idx="0">
                  <c:v>51997056</c:v>
                </c:pt>
                <c:pt idx="1">
                  <c:v>38700152</c:v>
                </c:pt>
                <c:pt idx="2">
                  <c:v>25124837</c:v>
                </c:pt>
                <c:pt idx="3">
                  <c:v>15673208</c:v>
                </c:pt>
                <c:pt idx="4">
                  <c:v>17594391</c:v>
                </c:pt>
                <c:pt idx="5">
                  <c:v>19750537</c:v>
                </c:pt>
                <c:pt idx="6">
                  <c:v>15918859</c:v>
                </c:pt>
                <c:pt idx="7">
                  <c:v>15008791</c:v>
                </c:pt>
                <c:pt idx="8">
                  <c:v>9884417</c:v>
                </c:pt>
                <c:pt idx="9">
                  <c:v>6689080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79A-4DD9-ABCB-3A443D12412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Total presentación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'Total presentación'!$F$37</c:f>
              <c:strCache>
                <c:ptCount val="1"/>
                <c:pt idx="0">
                  <c:v>2013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'Total presentación'!$E$38:$E$47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BILBAO</c:v>
                </c:pt>
                <c:pt idx="4">
                  <c:v>CARTAGENA</c:v>
                </c:pt>
                <c:pt idx="5">
                  <c:v>TARRAGONA</c:v>
                </c:pt>
                <c:pt idx="6">
                  <c:v>HUELVA</c:v>
                </c:pt>
                <c:pt idx="7">
                  <c:v>LAS PALMAS</c:v>
                </c:pt>
                <c:pt idx="8">
                  <c:v>GIJON</c:v>
                </c:pt>
                <c:pt idx="9">
                  <c:v>CASTELLON</c:v>
                </c:pt>
              </c:strCache>
            </c:strRef>
          </c:cat>
          <c:val>
            <c:numRef>
              <c:f>'Total presentación'!$F$38:$F$47</c:f>
              <c:numCache>
                <c:formatCode>General</c:formatCode>
                <c:ptCount val="10"/>
                <c:pt idx="0">
                  <c:v>48008834</c:v>
                </c:pt>
                <c:pt idx="1">
                  <c:v>38462884</c:v>
                </c:pt>
                <c:pt idx="2">
                  <c:v>24032456</c:v>
                </c:pt>
                <c:pt idx="3">
                  <c:v>17236956</c:v>
                </c:pt>
                <c:pt idx="4">
                  <c:v>16409439</c:v>
                </c:pt>
                <c:pt idx="5">
                  <c:v>15933046</c:v>
                </c:pt>
                <c:pt idx="6">
                  <c:v>14086230</c:v>
                </c:pt>
                <c:pt idx="7">
                  <c:v>11485493</c:v>
                </c:pt>
                <c:pt idx="8">
                  <c:v>9317656</c:v>
                </c:pt>
                <c:pt idx="9">
                  <c:v>8154461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5E1-459E-A8B3-CE9EBB1860E4}"/>
            </c:ext>
          </c:extLst>
        </c:ser>
        <c:ser>
          <c:idx val="1"/>
          <c:order val="1"/>
          <c:tx>
            <c:strRef>
              <c:f>'Total presentación'!$G$37</c:f>
              <c:strCache>
                <c:ptCount val="1"/>
                <c:pt idx="0">
                  <c:v>2012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'Total presentación'!$E$38:$E$47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BILBAO</c:v>
                </c:pt>
                <c:pt idx="4">
                  <c:v>CARTAGENA</c:v>
                </c:pt>
                <c:pt idx="5">
                  <c:v>TARRAGONA</c:v>
                </c:pt>
                <c:pt idx="6">
                  <c:v>HUELVA</c:v>
                </c:pt>
                <c:pt idx="7">
                  <c:v>LAS PALMAS</c:v>
                </c:pt>
                <c:pt idx="8">
                  <c:v>GIJON</c:v>
                </c:pt>
                <c:pt idx="9">
                  <c:v>CASTELLON</c:v>
                </c:pt>
              </c:strCache>
            </c:strRef>
          </c:cat>
          <c:val>
            <c:numRef>
              <c:f>'Total presentación'!$G$38:$G$47</c:f>
              <c:numCache>
                <c:formatCode>General</c:formatCode>
                <c:ptCount val="10"/>
                <c:pt idx="0">
                  <c:v>48568166</c:v>
                </c:pt>
                <c:pt idx="1">
                  <c:v>38406518</c:v>
                </c:pt>
                <c:pt idx="2">
                  <c:v>24488552</c:v>
                </c:pt>
                <c:pt idx="3">
                  <c:v>15537186</c:v>
                </c:pt>
                <c:pt idx="4">
                  <c:v>17438438</c:v>
                </c:pt>
                <c:pt idx="5">
                  <c:v>19638673</c:v>
                </c:pt>
                <c:pt idx="6">
                  <c:v>15874136</c:v>
                </c:pt>
                <c:pt idx="7">
                  <c:v>13563520</c:v>
                </c:pt>
                <c:pt idx="8">
                  <c:v>9818342</c:v>
                </c:pt>
                <c:pt idx="9">
                  <c:v>6666624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5E1-459E-A8B3-CE9EBB1860E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Graneles líquidos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Líquidos!$F$37</c:f>
              <c:strCache>
                <c:ptCount val="1"/>
                <c:pt idx="0">
                  <c:v>2013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Líquidos!$E$38:$E$47</c:f>
              <c:strCache>
                <c:ptCount val="10"/>
                <c:pt idx="0">
                  <c:v>BAHIA DE ALGECIRAS</c:v>
                </c:pt>
                <c:pt idx="1">
                  <c:v>CARTAGENA</c:v>
                </c:pt>
                <c:pt idx="2">
                  <c:v>HUELVA</c:v>
                </c:pt>
                <c:pt idx="3">
                  <c:v>TARRAGONA</c:v>
                </c:pt>
                <c:pt idx="4">
                  <c:v>BILBAO</c:v>
                </c:pt>
                <c:pt idx="5">
                  <c:v>BARCELONA</c:v>
                </c:pt>
                <c:pt idx="6">
                  <c:v>CASTELLON</c:v>
                </c:pt>
                <c:pt idx="7">
                  <c:v>A CORUÑA</c:v>
                </c:pt>
                <c:pt idx="8">
                  <c:v>SANTA CRUZ DE TENERIFE</c:v>
                </c:pt>
                <c:pt idx="9">
                  <c:v>LAS PALMAS</c:v>
                </c:pt>
              </c:strCache>
            </c:strRef>
          </c:cat>
          <c:val>
            <c:numRef>
              <c:f>Líquidos!$F$38:$F$47</c:f>
              <c:numCache>
                <c:formatCode>General</c:formatCode>
                <c:ptCount val="10"/>
                <c:pt idx="0">
                  <c:v>13536401</c:v>
                </c:pt>
                <c:pt idx="1">
                  <c:v>13404476</c:v>
                </c:pt>
                <c:pt idx="2">
                  <c:v>11618098</c:v>
                </c:pt>
                <c:pt idx="3">
                  <c:v>10706008</c:v>
                </c:pt>
                <c:pt idx="4">
                  <c:v>9241627</c:v>
                </c:pt>
                <c:pt idx="5">
                  <c:v>6146543</c:v>
                </c:pt>
                <c:pt idx="6">
                  <c:v>4655371</c:v>
                </c:pt>
                <c:pt idx="7">
                  <c:v>4178492</c:v>
                </c:pt>
                <c:pt idx="8">
                  <c:v>4064103</c:v>
                </c:pt>
                <c:pt idx="9">
                  <c:v>2776758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02A-46CA-97B5-FA985AE11B74}"/>
            </c:ext>
          </c:extLst>
        </c:ser>
        <c:ser>
          <c:idx val="1"/>
          <c:order val="1"/>
          <c:tx>
            <c:strRef>
              <c:f>Líquidos!$G$37</c:f>
              <c:strCache>
                <c:ptCount val="1"/>
                <c:pt idx="0">
                  <c:v>2012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Líquidos!$E$38:$E$47</c:f>
              <c:strCache>
                <c:ptCount val="10"/>
                <c:pt idx="0">
                  <c:v>BAHIA DE ALGECIRAS</c:v>
                </c:pt>
                <c:pt idx="1">
                  <c:v>CARTAGENA</c:v>
                </c:pt>
                <c:pt idx="2">
                  <c:v>HUELVA</c:v>
                </c:pt>
                <c:pt idx="3">
                  <c:v>TARRAGONA</c:v>
                </c:pt>
                <c:pt idx="4">
                  <c:v>BILBAO</c:v>
                </c:pt>
                <c:pt idx="5">
                  <c:v>BARCELONA</c:v>
                </c:pt>
                <c:pt idx="6">
                  <c:v>CASTELLON</c:v>
                </c:pt>
                <c:pt idx="7">
                  <c:v>A CORUÑA</c:v>
                </c:pt>
                <c:pt idx="8">
                  <c:v>SANTA CRUZ DE TENERIFE</c:v>
                </c:pt>
                <c:pt idx="9">
                  <c:v>LAS PALMAS</c:v>
                </c:pt>
              </c:strCache>
            </c:strRef>
          </c:cat>
          <c:val>
            <c:numRef>
              <c:f>Líquidos!$G$38:$G$47</c:f>
              <c:numCache>
                <c:formatCode>General</c:formatCode>
                <c:ptCount val="10"/>
                <c:pt idx="0">
                  <c:v>13577213</c:v>
                </c:pt>
                <c:pt idx="1">
                  <c:v>13891434</c:v>
                </c:pt>
                <c:pt idx="2">
                  <c:v>12911727</c:v>
                </c:pt>
                <c:pt idx="3">
                  <c:v>11231147</c:v>
                </c:pt>
                <c:pt idx="4">
                  <c:v>7468803</c:v>
                </c:pt>
                <c:pt idx="5">
                  <c:v>6062772</c:v>
                </c:pt>
                <c:pt idx="6">
                  <c:v>3623881</c:v>
                </c:pt>
                <c:pt idx="7">
                  <c:v>3948112</c:v>
                </c:pt>
                <c:pt idx="8">
                  <c:v>4246481</c:v>
                </c:pt>
                <c:pt idx="9">
                  <c:v>2746723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02A-46CA-97B5-FA985AE11B7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Graneles sólidos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Sólidos!$F$37</c:f>
              <c:strCache>
                <c:ptCount val="1"/>
                <c:pt idx="0">
                  <c:v>2013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Sólidos!$E$38:$E$47</c:f>
              <c:strCache>
                <c:ptCount val="10"/>
                <c:pt idx="0">
                  <c:v>GIJON</c:v>
                </c:pt>
                <c:pt idx="1">
                  <c:v>FERROL-SAN CIBRAO</c:v>
                </c:pt>
                <c:pt idx="2">
                  <c:v>TARRAGONA</c:v>
                </c:pt>
                <c:pt idx="3">
                  <c:v>BILBAO</c:v>
                </c:pt>
                <c:pt idx="4">
                  <c:v>BARCELONA</c:v>
                </c:pt>
                <c:pt idx="5">
                  <c:v>CARTAGENA</c:v>
                </c:pt>
                <c:pt idx="6">
                  <c:v>ALMERIA</c:v>
                </c:pt>
                <c:pt idx="7">
                  <c:v>HUELVA</c:v>
                </c:pt>
                <c:pt idx="8">
                  <c:v>A CORUÑA</c:v>
                </c:pt>
                <c:pt idx="9">
                  <c:v>CASTELLON</c:v>
                </c:pt>
              </c:strCache>
            </c:strRef>
          </c:cat>
          <c:val>
            <c:numRef>
              <c:f>Sólidos!$F$38:$F$47</c:f>
              <c:numCache>
                <c:formatCode>General</c:formatCode>
                <c:ptCount val="10"/>
                <c:pt idx="0">
                  <c:v>7656515</c:v>
                </c:pt>
                <c:pt idx="1">
                  <c:v>4771773</c:v>
                </c:pt>
                <c:pt idx="2">
                  <c:v>3648110</c:v>
                </c:pt>
                <c:pt idx="3">
                  <c:v>2593689</c:v>
                </c:pt>
                <c:pt idx="4">
                  <c:v>2510598</c:v>
                </c:pt>
                <c:pt idx="5">
                  <c:v>2373959</c:v>
                </c:pt>
                <c:pt idx="6">
                  <c:v>2201503</c:v>
                </c:pt>
                <c:pt idx="7">
                  <c:v>2068396</c:v>
                </c:pt>
                <c:pt idx="8">
                  <c:v>1906766</c:v>
                </c:pt>
                <c:pt idx="9">
                  <c:v>1775450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C34-4FD4-B80C-40E62E1296FC}"/>
            </c:ext>
          </c:extLst>
        </c:ser>
        <c:ser>
          <c:idx val="1"/>
          <c:order val="1"/>
          <c:tx>
            <c:strRef>
              <c:f>Sólidos!$G$37</c:f>
              <c:strCache>
                <c:ptCount val="1"/>
                <c:pt idx="0">
                  <c:v>2012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Sólidos!$E$38:$E$47</c:f>
              <c:strCache>
                <c:ptCount val="10"/>
                <c:pt idx="0">
                  <c:v>GIJON</c:v>
                </c:pt>
                <c:pt idx="1">
                  <c:v>FERROL-SAN CIBRAO</c:v>
                </c:pt>
                <c:pt idx="2">
                  <c:v>TARRAGONA</c:v>
                </c:pt>
                <c:pt idx="3">
                  <c:v>BILBAO</c:v>
                </c:pt>
                <c:pt idx="4">
                  <c:v>BARCELONA</c:v>
                </c:pt>
                <c:pt idx="5">
                  <c:v>CARTAGENA</c:v>
                </c:pt>
                <c:pt idx="6">
                  <c:v>ALMERIA</c:v>
                </c:pt>
                <c:pt idx="7">
                  <c:v>HUELVA</c:v>
                </c:pt>
                <c:pt idx="8">
                  <c:v>A CORUÑA</c:v>
                </c:pt>
                <c:pt idx="9">
                  <c:v>CASTELLON</c:v>
                </c:pt>
              </c:strCache>
            </c:strRef>
          </c:cat>
          <c:val>
            <c:numRef>
              <c:f>Sólidos!$G$38:$G$47</c:f>
              <c:numCache>
                <c:formatCode>General</c:formatCode>
                <c:ptCount val="10"/>
                <c:pt idx="0">
                  <c:v>8247664</c:v>
                </c:pt>
                <c:pt idx="1">
                  <c:v>6548766</c:v>
                </c:pt>
                <c:pt idx="2">
                  <c:v>6450639</c:v>
                </c:pt>
                <c:pt idx="3">
                  <c:v>2497092</c:v>
                </c:pt>
                <c:pt idx="4">
                  <c:v>2818525</c:v>
                </c:pt>
                <c:pt idx="5">
                  <c:v>2976990</c:v>
                </c:pt>
                <c:pt idx="6">
                  <c:v>3048315</c:v>
                </c:pt>
                <c:pt idx="7">
                  <c:v>2596812</c:v>
                </c:pt>
                <c:pt idx="8">
                  <c:v>2437532</c:v>
                </c:pt>
                <c:pt idx="9">
                  <c:v>1637413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C34-4FD4-B80C-40E62E1296F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Mercancía general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'Mercancía general'!$F$37</c:f>
              <c:strCache>
                <c:ptCount val="1"/>
                <c:pt idx="0">
                  <c:v>2013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'Mercancía general'!$E$38:$E$47</c:f>
              <c:strCache>
                <c:ptCount val="10"/>
                <c:pt idx="0">
                  <c:v>VALENCIA</c:v>
                </c:pt>
                <c:pt idx="1">
                  <c:v>BAHIA DE ALGECIRAS</c:v>
                </c:pt>
                <c:pt idx="2">
                  <c:v>BARCELONA</c:v>
                </c:pt>
                <c:pt idx="3">
                  <c:v>LAS PALMAS</c:v>
                </c:pt>
                <c:pt idx="4">
                  <c:v>BILBAO</c:v>
                </c:pt>
                <c:pt idx="5">
                  <c:v>BALEARES</c:v>
                </c:pt>
                <c:pt idx="6">
                  <c:v>SANTA CRUZ DE TENERIFE</c:v>
                </c:pt>
                <c:pt idx="7">
                  <c:v>VIGO</c:v>
                </c:pt>
                <c:pt idx="8">
                  <c:v>CASTELLON</c:v>
                </c:pt>
                <c:pt idx="9">
                  <c:v>TARRAGONA</c:v>
                </c:pt>
              </c:strCache>
            </c:strRef>
          </c:cat>
          <c:val>
            <c:numRef>
              <c:f>'Mercancía general'!$F$38:$F$47</c:f>
              <c:numCache>
                <c:formatCode>General</c:formatCode>
                <c:ptCount val="10"/>
                <c:pt idx="0">
                  <c:v>34833591</c:v>
                </c:pt>
                <c:pt idx="1">
                  <c:v>33760108</c:v>
                </c:pt>
                <c:pt idx="2">
                  <c:v>15375315</c:v>
                </c:pt>
                <c:pt idx="3">
                  <c:v>8514698</c:v>
                </c:pt>
                <c:pt idx="4">
                  <c:v>5401640</c:v>
                </c:pt>
                <c:pt idx="5">
                  <c:v>5273854</c:v>
                </c:pt>
                <c:pt idx="6">
                  <c:v>3004578</c:v>
                </c:pt>
                <c:pt idx="7">
                  <c:v>2119952</c:v>
                </c:pt>
                <c:pt idx="8">
                  <c:v>1723640</c:v>
                </c:pt>
                <c:pt idx="9">
                  <c:v>1578928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59F-431E-B0D5-291BD5A0C38E}"/>
            </c:ext>
          </c:extLst>
        </c:ser>
        <c:ser>
          <c:idx val="1"/>
          <c:order val="1"/>
          <c:tx>
            <c:strRef>
              <c:f>'Mercancía general'!$G$37</c:f>
              <c:strCache>
                <c:ptCount val="1"/>
                <c:pt idx="0">
                  <c:v>2012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'Mercancía general'!$E$38:$E$47</c:f>
              <c:strCache>
                <c:ptCount val="10"/>
                <c:pt idx="0">
                  <c:v>VALENCIA</c:v>
                </c:pt>
                <c:pt idx="1">
                  <c:v>BAHIA DE ALGECIRAS</c:v>
                </c:pt>
                <c:pt idx="2">
                  <c:v>BARCELONA</c:v>
                </c:pt>
                <c:pt idx="3">
                  <c:v>LAS PALMAS</c:v>
                </c:pt>
                <c:pt idx="4">
                  <c:v>BILBAO</c:v>
                </c:pt>
                <c:pt idx="5">
                  <c:v>BALEARES</c:v>
                </c:pt>
                <c:pt idx="6">
                  <c:v>SANTA CRUZ DE TENERIFE</c:v>
                </c:pt>
                <c:pt idx="7">
                  <c:v>VIGO</c:v>
                </c:pt>
                <c:pt idx="8">
                  <c:v>CASTELLON</c:v>
                </c:pt>
                <c:pt idx="9">
                  <c:v>TARRAGONA</c:v>
                </c:pt>
              </c:strCache>
            </c:strRef>
          </c:cat>
          <c:val>
            <c:numRef>
              <c:f>'Mercancía general'!$G$38:$G$47</c:f>
              <c:numCache>
                <c:formatCode>General</c:formatCode>
                <c:ptCount val="10"/>
                <c:pt idx="0">
                  <c:v>35127165</c:v>
                </c:pt>
                <c:pt idx="1">
                  <c:v>33922653</c:v>
                </c:pt>
                <c:pt idx="2">
                  <c:v>15607255</c:v>
                </c:pt>
                <c:pt idx="3">
                  <c:v>10577906</c:v>
                </c:pt>
                <c:pt idx="4">
                  <c:v>5571291</c:v>
                </c:pt>
                <c:pt idx="5">
                  <c:v>5105695</c:v>
                </c:pt>
                <c:pt idx="6">
                  <c:v>3326266</c:v>
                </c:pt>
                <c:pt idx="7">
                  <c:v>1992036</c:v>
                </c:pt>
                <c:pt idx="8">
                  <c:v>1405330</c:v>
                </c:pt>
                <c:pt idx="9">
                  <c:v>1956887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59F-431E-B0D5-291BD5A0C38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Pesca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Pesca!$F$37</c:f>
              <c:strCache>
                <c:ptCount val="1"/>
                <c:pt idx="0">
                  <c:v>2013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Pesca!$E$38:$E$47</c:f>
              <c:strCache>
                <c:ptCount val="10"/>
                <c:pt idx="0">
                  <c:v>VIGO</c:v>
                </c:pt>
                <c:pt idx="1">
                  <c:v>A CORUÑA</c:v>
                </c:pt>
                <c:pt idx="2">
                  <c:v>PASAIA</c:v>
                </c:pt>
                <c:pt idx="3">
                  <c:v>BAHIA DE CADIZ</c:v>
                </c:pt>
                <c:pt idx="4">
                  <c:v>AVILES</c:v>
                </c:pt>
                <c:pt idx="5">
                  <c:v>GIJON</c:v>
                </c:pt>
                <c:pt idx="6">
                  <c:v>SANTANDER</c:v>
                </c:pt>
                <c:pt idx="7">
                  <c:v>SANTA CRUZ DE TENERIFE</c:v>
                </c:pt>
                <c:pt idx="8">
                  <c:v>CASTELLON</c:v>
                </c:pt>
                <c:pt idx="9">
                  <c:v>TARRAGONA</c:v>
                </c:pt>
              </c:strCache>
            </c:strRef>
          </c:cat>
          <c:val>
            <c:numRef>
              <c:f>Pesca!$F$38:$F$47</c:f>
              <c:numCache>
                <c:formatCode>General</c:formatCode>
                <c:ptCount val="10"/>
                <c:pt idx="0">
                  <c:v>39990</c:v>
                </c:pt>
                <c:pt idx="1">
                  <c:v>25289</c:v>
                </c:pt>
                <c:pt idx="2">
                  <c:v>14702</c:v>
                </c:pt>
                <c:pt idx="3">
                  <c:v>13486</c:v>
                </c:pt>
                <c:pt idx="4">
                  <c:v>8211</c:v>
                </c:pt>
                <c:pt idx="5">
                  <c:v>6298</c:v>
                </c:pt>
                <c:pt idx="6">
                  <c:v>3187</c:v>
                </c:pt>
                <c:pt idx="7">
                  <c:v>2771</c:v>
                </c:pt>
                <c:pt idx="8">
                  <c:v>2565</c:v>
                </c:pt>
                <c:pt idx="9">
                  <c:v>1746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263-4016-B9EB-94340867B730}"/>
            </c:ext>
          </c:extLst>
        </c:ser>
        <c:ser>
          <c:idx val="1"/>
          <c:order val="1"/>
          <c:tx>
            <c:strRef>
              <c:f>Pesca!$G$37</c:f>
              <c:strCache>
                <c:ptCount val="1"/>
                <c:pt idx="0">
                  <c:v>2012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Pesca!$E$38:$E$47</c:f>
              <c:strCache>
                <c:ptCount val="10"/>
                <c:pt idx="0">
                  <c:v>VIGO</c:v>
                </c:pt>
                <c:pt idx="1">
                  <c:v>A CORUÑA</c:v>
                </c:pt>
                <c:pt idx="2">
                  <c:v>PASAIA</c:v>
                </c:pt>
                <c:pt idx="3">
                  <c:v>BAHIA DE CADIZ</c:v>
                </c:pt>
                <c:pt idx="4">
                  <c:v>AVILES</c:v>
                </c:pt>
                <c:pt idx="5">
                  <c:v>GIJON</c:v>
                </c:pt>
                <c:pt idx="6">
                  <c:v>SANTANDER</c:v>
                </c:pt>
                <c:pt idx="7">
                  <c:v>SANTA CRUZ DE TENERIFE</c:v>
                </c:pt>
                <c:pt idx="8">
                  <c:v>CASTELLON</c:v>
                </c:pt>
                <c:pt idx="9">
                  <c:v>TARRAGONA</c:v>
                </c:pt>
              </c:strCache>
            </c:strRef>
          </c:cat>
          <c:val>
            <c:numRef>
              <c:f>Pesca!$G$38:$G$47</c:f>
              <c:numCache>
                <c:formatCode>General</c:formatCode>
                <c:ptCount val="10"/>
                <c:pt idx="0">
                  <c:v>40902</c:v>
                </c:pt>
                <c:pt idx="1">
                  <c:v>26670</c:v>
                </c:pt>
                <c:pt idx="2">
                  <c:v>15261</c:v>
                </c:pt>
                <c:pt idx="3">
                  <c:v>11645</c:v>
                </c:pt>
                <c:pt idx="4">
                  <c:v>8695</c:v>
                </c:pt>
                <c:pt idx="5">
                  <c:v>5731</c:v>
                </c:pt>
                <c:pt idx="6">
                  <c:v>3936</c:v>
                </c:pt>
                <c:pt idx="7">
                  <c:v>4040</c:v>
                </c:pt>
                <c:pt idx="8">
                  <c:v>2744</c:v>
                </c:pt>
                <c:pt idx="9">
                  <c:v>1515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263-4016-B9EB-94340867B73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Avituallamiento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Avituallamiento!$F$37</c:f>
              <c:strCache>
                <c:ptCount val="1"/>
                <c:pt idx="0">
                  <c:v>2013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Avituallamiento!$E$38:$E$47</c:f>
              <c:strCache>
                <c:ptCount val="10"/>
                <c:pt idx="0">
                  <c:v>BAHIA DE ALGECIRAS</c:v>
                </c:pt>
                <c:pt idx="1">
                  <c:v>LAS PALMAS</c:v>
                </c:pt>
                <c:pt idx="2">
                  <c:v>BARCELONA</c:v>
                </c:pt>
                <c:pt idx="3">
                  <c:v>SANTA CRUZ DE TENERIFE</c:v>
                </c:pt>
                <c:pt idx="4">
                  <c:v>CEUTA</c:v>
                </c:pt>
                <c:pt idx="5">
                  <c:v>VALENCIA</c:v>
                </c:pt>
                <c:pt idx="6">
                  <c:v>BALEARES</c:v>
                </c:pt>
                <c:pt idx="7">
                  <c:v>VIGO</c:v>
                </c:pt>
                <c:pt idx="8">
                  <c:v>HUELVA</c:v>
                </c:pt>
                <c:pt idx="9">
                  <c:v>BILBAO</c:v>
                </c:pt>
              </c:strCache>
            </c:strRef>
          </c:cat>
          <c:val>
            <c:numRef>
              <c:f>Avituallamiento!$F$38:$F$47</c:f>
              <c:numCache>
                <c:formatCode>General</c:formatCode>
                <c:ptCount val="10"/>
                <c:pt idx="0">
                  <c:v>1516397</c:v>
                </c:pt>
                <c:pt idx="1">
                  <c:v>1405991</c:v>
                </c:pt>
                <c:pt idx="2">
                  <c:v>568770</c:v>
                </c:pt>
                <c:pt idx="3">
                  <c:v>523752</c:v>
                </c:pt>
                <c:pt idx="4">
                  <c:v>374513</c:v>
                </c:pt>
                <c:pt idx="5">
                  <c:v>288227</c:v>
                </c:pt>
                <c:pt idx="6">
                  <c:v>150394</c:v>
                </c:pt>
                <c:pt idx="7">
                  <c:v>130655</c:v>
                </c:pt>
                <c:pt idx="8">
                  <c:v>72620</c:v>
                </c:pt>
                <c:pt idx="9">
                  <c:v>72315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27F-4921-BEA6-888FE514062D}"/>
            </c:ext>
          </c:extLst>
        </c:ser>
        <c:ser>
          <c:idx val="1"/>
          <c:order val="1"/>
          <c:tx>
            <c:strRef>
              <c:f>Avituallamiento!$G$37</c:f>
              <c:strCache>
                <c:ptCount val="1"/>
                <c:pt idx="0">
                  <c:v>2012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Avituallamiento!$E$38:$E$47</c:f>
              <c:strCache>
                <c:ptCount val="10"/>
                <c:pt idx="0">
                  <c:v>BAHIA DE ALGECIRAS</c:v>
                </c:pt>
                <c:pt idx="1">
                  <c:v>LAS PALMAS</c:v>
                </c:pt>
                <c:pt idx="2">
                  <c:v>BARCELONA</c:v>
                </c:pt>
                <c:pt idx="3">
                  <c:v>SANTA CRUZ DE TENERIFE</c:v>
                </c:pt>
                <c:pt idx="4">
                  <c:v>CEUTA</c:v>
                </c:pt>
                <c:pt idx="5">
                  <c:v>VALENCIA</c:v>
                </c:pt>
                <c:pt idx="6">
                  <c:v>BALEARES</c:v>
                </c:pt>
                <c:pt idx="7">
                  <c:v>VIGO</c:v>
                </c:pt>
                <c:pt idx="8">
                  <c:v>HUELVA</c:v>
                </c:pt>
                <c:pt idx="9">
                  <c:v>BILBAO</c:v>
                </c:pt>
              </c:strCache>
            </c:strRef>
          </c:cat>
          <c:val>
            <c:numRef>
              <c:f>Avituallamiento!$G$38:$G$47</c:f>
              <c:numCache>
                <c:formatCode>General</c:formatCode>
                <c:ptCount val="10"/>
                <c:pt idx="0">
                  <c:v>1814884</c:v>
                </c:pt>
                <c:pt idx="1">
                  <c:v>1444931</c:v>
                </c:pt>
                <c:pt idx="2">
                  <c:v>635040</c:v>
                </c:pt>
                <c:pt idx="3">
                  <c:v>527552</c:v>
                </c:pt>
                <c:pt idx="4">
                  <c:v>428182</c:v>
                </c:pt>
                <c:pt idx="5">
                  <c:v>292494</c:v>
                </c:pt>
                <c:pt idx="6">
                  <c:v>99846</c:v>
                </c:pt>
                <c:pt idx="7">
                  <c:v>153511</c:v>
                </c:pt>
                <c:pt idx="8">
                  <c:v>43375</c:v>
                </c:pt>
                <c:pt idx="9">
                  <c:v>70022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27F-4921-BEA6-888FE514062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Mercancías en tránsito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'Mercancías tránsito'!$F$37</c:f>
              <c:strCache>
                <c:ptCount val="1"/>
                <c:pt idx="0">
                  <c:v>2013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'Mercancías tránsito'!$E$38:$E$47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LAS PALMAS</c:v>
                </c:pt>
                <c:pt idx="3">
                  <c:v>BARCELONA</c:v>
                </c:pt>
                <c:pt idx="4">
                  <c:v>TARRAGONA</c:v>
                </c:pt>
                <c:pt idx="5">
                  <c:v>HUELVA</c:v>
                </c:pt>
                <c:pt idx="6">
                  <c:v>MALAGA</c:v>
                </c:pt>
                <c:pt idx="7">
                  <c:v>GIJON</c:v>
                </c:pt>
                <c:pt idx="8">
                  <c:v>VIGO</c:v>
                </c:pt>
                <c:pt idx="9">
                  <c:v>BAHIA DE CADIZ</c:v>
                </c:pt>
              </c:strCache>
            </c:strRef>
          </c:cat>
          <c:val>
            <c:numRef>
              <c:f>'Mercancías tránsito'!$F$38:$F$47</c:f>
              <c:numCache>
                <c:formatCode>General</c:formatCode>
                <c:ptCount val="10"/>
                <c:pt idx="0">
                  <c:v>31846061</c:v>
                </c:pt>
                <c:pt idx="1">
                  <c:v>19285906</c:v>
                </c:pt>
                <c:pt idx="2">
                  <c:v>5117472</c:v>
                </c:pt>
                <c:pt idx="3">
                  <c:v>3527253</c:v>
                </c:pt>
                <c:pt idx="4">
                  <c:v>1631183</c:v>
                </c:pt>
                <c:pt idx="5">
                  <c:v>754627</c:v>
                </c:pt>
                <c:pt idx="6">
                  <c:v>419381</c:v>
                </c:pt>
                <c:pt idx="7">
                  <c:v>292694</c:v>
                </c:pt>
                <c:pt idx="8">
                  <c:v>185526</c:v>
                </c:pt>
                <c:pt idx="9">
                  <c:v>93766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53F-40FC-8DA0-B531D75A63B7}"/>
            </c:ext>
          </c:extLst>
        </c:ser>
        <c:ser>
          <c:idx val="1"/>
          <c:order val="1"/>
          <c:tx>
            <c:strRef>
              <c:f>'Mercancías tránsito'!$G$37</c:f>
              <c:strCache>
                <c:ptCount val="1"/>
                <c:pt idx="0">
                  <c:v>2012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'Mercancías tránsito'!$E$38:$E$47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LAS PALMAS</c:v>
                </c:pt>
                <c:pt idx="3">
                  <c:v>BARCELONA</c:v>
                </c:pt>
                <c:pt idx="4">
                  <c:v>TARRAGONA</c:v>
                </c:pt>
                <c:pt idx="5">
                  <c:v>HUELVA</c:v>
                </c:pt>
                <c:pt idx="6">
                  <c:v>MALAGA</c:v>
                </c:pt>
                <c:pt idx="7">
                  <c:v>GIJON</c:v>
                </c:pt>
                <c:pt idx="8">
                  <c:v>VIGO</c:v>
                </c:pt>
                <c:pt idx="9">
                  <c:v>BAHIA DE CADIZ</c:v>
                </c:pt>
              </c:strCache>
            </c:strRef>
          </c:cat>
          <c:val>
            <c:numRef>
              <c:f>'Mercancías tránsito'!$G$38:$G$47</c:f>
              <c:numCache>
                <c:formatCode>General</c:formatCode>
                <c:ptCount val="10"/>
                <c:pt idx="0">
                  <c:v>29080730</c:v>
                </c:pt>
                <c:pt idx="1">
                  <c:v>19048736</c:v>
                </c:pt>
                <c:pt idx="2">
                  <c:v>6961529</c:v>
                </c:pt>
                <c:pt idx="3">
                  <c:v>3063847</c:v>
                </c:pt>
                <c:pt idx="4">
                  <c:v>3480476</c:v>
                </c:pt>
                <c:pt idx="5">
                  <c:v>1040958</c:v>
                </c:pt>
                <c:pt idx="6">
                  <c:v>3026517</c:v>
                </c:pt>
                <c:pt idx="7">
                  <c:v>383312</c:v>
                </c:pt>
                <c:pt idx="8">
                  <c:v>175556</c:v>
                </c:pt>
                <c:pt idx="9">
                  <c:v>47287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53F-40FC-8DA0-B531D75A63B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sz="1100" b="1"/>
              <a:t>Mercancías en contenedores en tránsito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'Mercan. contene. tránsito'!$F$37</c:f>
              <c:strCache>
                <c:ptCount val="1"/>
                <c:pt idx="0">
                  <c:v>2013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'Mercan. contene. tránsito'!$E$38:$E$47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LAS PALMAS</c:v>
                </c:pt>
                <c:pt idx="3">
                  <c:v>BARCELONA</c:v>
                </c:pt>
                <c:pt idx="4">
                  <c:v>TARRAGONA</c:v>
                </c:pt>
                <c:pt idx="5">
                  <c:v>MALAGA</c:v>
                </c:pt>
                <c:pt idx="6">
                  <c:v>VIGO</c:v>
                </c:pt>
                <c:pt idx="7">
                  <c:v>SANTA CRUZ DE TENERIFE</c:v>
                </c:pt>
                <c:pt idx="8">
                  <c:v>CASTELLON</c:v>
                </c:pt>
                <c:pt idx="9">
                  <c:v>MARIN Y RIA DE PONTEVEDRA</c:v>
                </c:pt>
              </c:strCache>
            </c:strRef>
          </c:cat>
          <c:val>
            <c:numRef>
              <c:f>'Mercan. contene. tránsito'!$F$38:$F$47</c:f>
              <c:numCache>
                <c:formatCode>General</c:formatCode>
                <c:ptCount val="10"/>
                <c:pt idx="0">
                  <c:v>27515725</c:v>
                </c:pt>
                <c:pt idx="1">
                  <c:v>19151883</c:v>
                </c:pt>
                <c:pt idx="2">
                  <c:v>4869951</c:v>
                </c:pt>
                <c:pt idx="3">
                  <c:v>1963843</c:v>
                </c:pt>
                <c:pt idx="4">
                  <c:v>540295</c:v>
                </c:pt>
                <c:pt idx="5">
                  <c:v>417353</c:v>
                </c:pt>
                <c:pt idx="6">
                  <c:v>75946</c:v>
                </c:pt>
                <c:pt idx="7">
                  <c:v>21562</c:v>
                </c:pt>
                <c:pt idx="8">
                  <c:v>16197</c:v>
                </c:pt>
                <c:pt idx="9">
                  <c:v>15144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451-4F4F-B9AC-99895B364C67}"/>
            </c:ext>
          </c:extLst>
        </c:ser>
        <c:ser>
          <c:idx val="1"/>
          <c:order val="1"/>
          <c:tx>
            <c:strRef>
              <c:f>'Mercan. contene. tránsito'!$G$37</c:f>
              <c:strCache>
                <c:ptCount val="1"/>
                <c:pt idx="0">
                  <c:v>2012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'Mercan. contene. tránsito'!$E$38:$E$47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LAS PALMAS</c:v>
                </c:pt>
                <c:pt idx="3">
                  <c:v>BARCELONA</c:v>
                </c:pt>
                <c:pt idx="4">
                  <c:v>TARRAGONA</c:v>
                </c:pt>
                <c:pt idx="5">
                  <c:v>MALAGA</c:v>
                </c:pt>
                <c:pt idx="6">
                  <c:v>VIGO</c:v>
                </c:pt>
                <c:pt idx="7">
                  <c:v>SANTA CRUZ DE TENERIFE</c:v>
                </c:pt>
                <c:pt idx="8">
                  <c:v>CASTELLON</c:v>
                </c:pt>
                <c:pt idx="9">
                  <c:v>MARIN Y RIA DE PONTEVEDRA</c:v>
                </c:pt>
              </c:strCache>
            </c:strRef>
          </c:cat>
          <c:val>
            <c:numRef>
              <c:f>'Mercan. contene. tránsito'!$G$38:$G$47</c:f>
              <c:numCache>
                <c:formatCode>General</c:formatCode>
                <c:ptCount val="10"/>
                <c:pt idx="0">
                  <c:v>28791857</c:v>
                </c:pt>
                <c:pt idx="1">
                  <c:v>18916094</c:v>
                </c:pt>
                <c:pt idx="2">
                  <c:v>6687756</c:v>
                </c:pt>
                <c:pt idx="3">
                  <c:v>2630638</c:v>
                </c:pt>
                <c:pt idx="4">
                  <c:v>879195</c:v>
                </c:pt>
                <c:pt idx="5">
                  <c:v>3026517</c:v>
                </c:pt>
                <c:pt idx="6">
                  <c:v>78975</c:v>
                </c:pt>
                <c:pt idx="7">
                  <c:v>38822</c:v>
                </c:pt>
                <c:pt idx="8">
                  <c:v>3953</c:v>
                </c:pt>
                <c:pt idx="9">
                  <c:v>17583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451-4F4F-B9AC-99895B364C6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Mercancías en contenedores</a:t>
            </a:r>
            <a:r>
              <a:rPr lang="es-ES" b="1" baseline="0"/>
              <a:t> </a:t>
            </a:r>
            <a:r>
              <a:rPr lang="es-ES" b="1"/>
              <a:t>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'Mercancías contenedores'!$F$37</c:f>
              <c:strCache>
                <c:ptCount val="1"/>
                <c:pt idx="0">
                  <c:v>2013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'Mercancías contenedores'!$E$38:$E$47</c:f>
              <c:strCache>
                <c:ptCount val="10"/>
                <c:pt idx="0">
                  <c:v>VALENCIA</c:v>
                </c:pt>
                <c:pt idx="1">
                  <c:v>BAHIA DE ALGECIRAS</c:v>
                </c:pt>
                <c:pt idx="2">
                  <c:v>BARCELONA</c:v>
                </c:pt>
                <c:pt idx="3">
                  <c:v>LAS PALMAS</c:v>
                </c:pt>
                <c:pt idx="4">
                  <c:v>BILBAO</c:v>
                </c:pt>
                <c:pt idx="5">
                  <c:v>CASTELLON</c:v>
                </c:pt>
                <c:pt idx="6">
                  <c:v>VIGO</c:v>
                </c:pt>
                <c:pt idx="7">
                  <c:v>SANTA CRUZ DE TENERIFE</c:v>
                </c:pt>
                <c:pt idx="8">
                  <c:v>TARRAGONA</c:v>
                </c:pt>
                <c:pt idx="9">
                  <c:v>ALICANTE</c:v>
                </c:pt>
              </c:strCache>
            </c:strRef>
          </c:cat>
          <c:val>
            <c:numRef>
              <c:f>'Mercancías contenedores'!$F$38:$F$47</c:f>
              <c:numCache>
                <c:formatCode>General</c:formatCode>
                <c:ptCount val="10"/>
                <c:pt idx="0">
                  <c:v>30055489</c:v>
                </c:pt>
                <c:pt idx="1">
                  <c:v>29419290</c:v>
                </c:pt>
                <c:pt idx="2">
                  <c:v>9722058</c:v>
                </c:pt>
                <c:pt idx="3">
                  <c:v>6636230</c:v>
                </c:pt>
                <c:pt idx="4">
                  <c:v>3594336</c:v>
                </c:pt>
                <c:pt idx="5">
                  <c:v>1541505</c:v>
                </c:pt>
                <c:pt idx="6">
                  <c:v>1435826</c:v>
                </c:pt>
                <c:pt idx="7">
                  <c:v>1369541</c:v>
                </c:pt>
                <c:pt idx="8">
                  <c:v>932981</c:v>
                </c:pt>
                <c:pt idx="9">
                  <c:v>692215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899-4967-9068-882D9366204B}"/>
            </c:ext>
          </c:extLst>
        </c:ser>
        <c:ser>
          <c:idx val="1"/>
          <c:order val="1"/>
          <c:tx>
            <c:strRef>
              <c:f>'Mercancías contenedores'!$G$37</c:f>
              <c:strCache>
                <c:ptCount val="1"/>
                <c:pt idx="0">
                  <c:v>2012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'Mercancías contenedores'!$E$38:$E$47</c:f>
              <c:strCache>
                <c:ptCount val="10"/>
                <c:pt idx="0">
                  <c:v>VALENCIA</c:v>
                </c:pt>
                <c:pt idx="1">
                  <c:v>BAHIA DE ALGECIRAS</c:v>
                </c:pt>
                <c:pt idx="2">
                  <c:v>BARCELONA</c:v>
                </c:pt>
                <c:pt idx="3">
                  <c:v>LAS PALMAS</c:v>
                </c:pt>
                <c:pt idx="4">
                  <c:v>BILBAO</c:v>
                </c:pt>
                <c:pt idx="5">
                  <c:v>CASTELLON</c:v>
                </c:pt>
                <c:pt idx="6">
                  <c:v>VIGO</c:v>
                </c:pt>
                <c:pt idx="7">
                  <c:v>SANTA CRUZ DE TENERIFE</c:v>
                </c:pt>
                <c:pt idx="8">
                  <c:v>TARRAGONA</c:v>
                </c:pt>
                <c:pt idx="9">
                  <c:v>ALICANTE</c:v>
                </c:pt>
              </c:strCache>
            </c:strRef>
          </c:cat>
          <c:val>
            <c:numRef>
              <c:f>'Mercancías contenedores'!$G$38:$G$47</c:f>
              <c:numCache>
                <c:formatCode>General</c:formatCode>
                <c:ptCount val="10"/>
                <c:pt idx="0">
                  <c:v>30246100</c:v>
                </c:pt>
                <c:pt idx="1">
                  <c:v>30440704</c:v>
                </c:pt>
                <c:pt idx="2">
                  <c:v>10081010</c:v>
                </c:pt>
                <c:pt idx="3">
                  <c:v>8518959</c:v>
                </c:pt>
                <c:pt idx="4">
                  <c:v>3679089</c:v>
                </c:pt>
                <c:pt idx="5">
                  <c:v>1206358</c:v>
                </c:pt>
                <c:pt idx="6">
                  <c:v>1322758</c:v>
                </c:pt>
                <c:pt idx="7">
                  <c:v>1466536</c:v>
                </c:pt>
                <c:pt idx="8">
                  <c:v>1302618</c:v>
                </c:pt>
                <c:pt idx="9">
                  <c:v>831956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899-4967-9068-882D9366204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Tráfico ro-ro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'Ro-Ro'!$F$37</c:f>
              <c:strCache>
                <c:ptCount val="1"/>
                <c:pt idx="0">
                  <c:v>2013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'Ro-Ro'!$E$38:$E$47</c:f>
              <c:strCache>
                <c:ptCount val="10"/>
                <c:pt idx="0">
                  <c:v>BARCELONA</c:v>
                </c:pt>
                <c:pt idx="1">
                  <c:v>BALEARES</c:v>
                </c:pt>
                <c:pt idx="2">
                  <c:v>BAHIA DE ALGECIRAS</c:v>
                </c:pt>
                <c:pt idx="3">
                  <c:v>VALENCIA</c:v>
                </c:pt>
                <c:pt idx="4">
                  <c:v>SANTA CRUZ DE TENERIFE</c:v>
                </c:pt>
                <c:pt idx="5">
                  <c:v>LAS PALMAS</c:v>
                </c:pt>
                <c:pt idx="6">
                  <c:v>SANTANDER</c:v>
                </c:pt>
                <c:pt idx="7">
                  <c:v>VIGO</c:v>
                </c:pt>
                <c:pt idx="8">
                  <c:v>CEUTA</c:v>
                </c:pt>
                <c:pt idx="9">
                  <c:v>BILBAO</c:v>
                </c:pt>
              </c:strCache>
            </c:strRef>
          </c:cat>
          <c:val>
            <c:numRef>
              <c:f>'Ro-Ro'!$F$38:$F$47</c:f>
              <c:numCache>
                <c:formatCode>General</c:formatCode>
                <c:ptCount val="10"/>
                <c:pt idx="0">
                  <c:v>5536974</c:v>
                </c:pt>
                <c:pt idx="1">
                  <c:v>5159455</c:v>
                </c:pt>
                <c:pt idx="2">
                  <c:v>3832374</c:v>
                </c:pt>
                <c:pt idx="3">
                  <c:v>3653572</c:v>
                </c:pt>
                <c:pt idx="4">
                  <c:v>1736721</c:v>
                </c:pt>
                <c:pt idx="5">
                  <c:v>1550914</c:v>
                </c:pt>
                <c:pt idx="6">
                  <c:v>696564</c:v>
                </c:pt>
                <c:pt idx="7">
                  <c:v>613397</c:v>
                </c:pt>
                <c:pt idx="8">
                  <c:v>552752</c:v>
                </c:pt>
                <c:pt idx="9">
                  <c:v>515594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DB9-4E85-837D-76646F596D4D}"/>
            </c:ext>
          </c:extLst>
        </c:ser>
        <c:ser>
          <c:idx val="1"/>
          <c:order val="1"/>
          <c:tx>
            <c:strRef>
              <c:f>'Ro-Ro'!$G$37</c:f>
              <c:strCache>
                <c:ptCount val="1"/>
                <c:pt idx="0">
                  <c:v>2012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'Ro-Ro'!$E$38:$E$47</c:f>
              <c:strCache>
                <c:ptCount val="10"/>
                <c:pt idx="0">
                  <c:v>BARCELONA</c:v>
                </c:pt>
                <c:pt idx="1">
                  <c:v>BALEARES</c:v>
                </c:pt>
                <c:pt idx="2">
                  <c:v>BAHIA DE ALGECIRAS</c:v>
                </c:pt>
                <c:pt idx="3">
                  <c:v>VALENCIA</c:v>
                </c:pt>
                <c:pt idx="4">
                  <c:v>SANTA CRUZ DE TENERIFE</c:v>
                </c:pt>
                <c:pt idx="5">
                  <c:v>LAS PALMAS</c:v>
                </c:pt>
                <c:pt idx="6">
                  <c:v>SANTANDER</c:v>
                </c:pt>
                <c:pt idx="7">
                  <c:v>VIGO</c:v>
                </c:pt>
                <c:pt idx="8">
                  <c:v>CEUTA</c:v>
                </c:pt>
                <c:pt idx="9">
                  <c:v>BILBAO</c:v>
                </c:pt>
              </c:strCache>
            </c:strRef>
          </c:cat>
          <c:val>
            <c:numRef>
              <c:f>'Ro-Ro'!$G$38:$G$47</c:f>
              <c:numCache>
                <c:formatCode>General</c:formatCode>
                <c:ptCount val="10"/>
                <c:pt idx="0">
                  <c:v>5484523</c:v>
                </c:pt>
                <c:pt idx="1">
                  <c:v>5033027</c:v>
                </c:pt>
                <c:pt idx="2">
                  <c:v>3299747</c:v>
                </c:pt>
                <c:pt idx="3">
                  <c:v>3594024</c:v>
                </c:pt>
                <c:pt idx="4">
                  <c:v>2002704</c:v>
                </c:pt>
                <c:pt idx="5">
                  <c:v>1577547</c:v>
                </c:pt>
                <c:pt idx="6">
                  <c:v>743684</c:v>
                </c:pt>
                <c:pt idx="7">
                  <c:v>534725</c:v>
                </c:pt>
                <c:pt idx="8">
                  <c:v>529620</c:v>
                </c:pt>
                <c:pt idx="9">
                  <c:v>530058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DB9-4E85-837D-76646F596D4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Contenedores (TEUS)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TEUS!$F$37</c:f>
              <c:strCache>
                <c:ptCount val="1"/>
                <c:pt idx="0">
                  <c:v>2013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TEUS!$E$38:$E$47</c:f>
              <c:strCache>
                <c:ptCount val="10"/>
                <c:pt idx="0">
                  <c:v>VALENCIA</c:v>
                </c:pt>
                <c:pt idx="1">
                  <c:v>BAHIA DE ALGECIRAS</c:v>
                </c:pt>
                <c:pt idx="2">
                  <c:v>BARCELONA</c:v>
                </c:pt>
                <c:pt idx="3">
                  <c:v>LAS PALMAS</c:v>
                </c:pt>
                <c:pt idx="4">
                  <c:v>BILBAO</c:v>
                </c:pt>
                <c:pt idx="5">
                  <c:v>SANTA CRUZ DE TENERIFE</c:v>
                </c:pt>
                <c:pt idx="6">
                  <c:v>MALAGA</c:v>
                </c:pt>
                <c:pt idx="7">
                  <c:v>VIGO</c:v>
                </c:pt>
                <c:pt idx="8">
                  <c:v>CASTELLON</c:v>
                </c:pt>
                <c:pt idx="9">
                  <c:v>TARRAGONA</c:v>
                </c:pt>
              </c:strCache>
            </c:strRef>
          </c:cat>
          <c:val>
            <c:numRef>
              <c:f>TEUS!$F$38:$F$47</c:f>
              <c:numCache>
                <c:formatCode>General</c:formatCode>
                <c:ptCount val="10"/>
                <c:pt idx="0">
                  <c:v>2570209</c:v>
                </c:pt>
                <c:pt idx="1">
                  <c:v>2407654</c:v>
                </c:pt>
                <c:pt idx="2">
                  <c:v>962394</c:v>
                </c:pt>
                <c:pt idx="3">
                  <c:v>603647</c:v>
                </c:pt>
                <c:pt idx="4">
                  <c:v>349386.25</c:v>
                </c:pt>
                <c:pt idx="5">
                  <c:v>173815</c:v>
                </c:pt>
                <c:pt idx="6">
                  <c:v>131288</c:v>
                </c:pt>
                <c:pt idx="7">
                  <c:v>123970.5</c:v>
                </c:pt>
                <c:pt idx="8">
                  <c:v>112835</c:v>
                </c:pt>
                <c:pt idx="9">
                  <c:v>88312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481-4557-896F-6DC27F5F9D57}"/>
            </c:ext>
          </c:extLst>
        </c:ser>
        <c:ser>
          <c:idx val="1"/>
          <c:order val="1"/>
          <c:tx>
            <c:strRef>
              <c:f>TEUS!$G$37</c:f>
              <c:strCache>
                <c:ptCount val="1"/>
                <c:pt idx="0">
                  <c:v>2012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TEUS!$E$38:$E$47</c:f>
              <c:strCache>
                <c:ptCount val="10"/>
                <c:pt idx="0">
                  <c:v>VALENCIA</c:v>
                </c:pt>
                <c:pt idx="1">
                  <c:v>BAHIA DE ALGECIRAS</c:v>
                </c:pt>
                <c:pt idx="2">
                  <c:v>BARCELONA</c:v>
                </c:pt>
                <c:pt idx="3">
                  <c:v>LAS PALMAS</c:v>
                </c:pt>
                <c:pt idx="4">
                  <c:v>BILBAO</c:v>
                </c:pt>
                <c:pt idx="5">
                  <c:v>SANTA CRUZ DE TENERIFE</c:v>
                </c:pt>
                <c:pt idx="6">
                  <c:v>MALAGA</c:v>
                </c:pt>
                <c:pt idx="7">
                  <c:v>VIGO</c:v>
                </c:pt>
                <c:pt idx="8">
                  <c:v>CASTELLON</c:v>
                </c:pt>
                <c:pt idx="9">
                  <c:v>TARRAGONA</c:v>
                </c:pt>
              </c:strCache>
            </c:strRef>
          </c:cat>
          <c:val>
            <c:numRef>
              <c:f>TEUS!$G$38:$G$47</c:f>
              <c:numCache>
                <c:formatCode>General</c:formatCode>
                <c:ptCount val="10"/>
                <c:pt idx="0">
                  <c:v>2561479</c:v>
                </c:pt>
                <c:pt idx="1">
                  <c:v>2291483</c:v>
                </c:pt>
                <c:pt idx="2">
                  <c:v>1009074.5</c:v>
                </c:pt>
                <c:pt idx="3">
                  <c:v>724319</c:v>
                </c:pt>
                <c:pt idx="4">
                  <c:v>351353.75</c:v>
                </c:pt>
                <c:pt idx="5">
                  <c:v>187717</c:v>
                </c:pt>
                <c:pt idx="6">
                  <c:v>270216</c:v>
                </c:pt>
                <c:pt idx="7">
                  <c:v>116975</c:v>
                </c:pt>
                <c:pt idx="8">
                  <c:v>92128</c:v>
                </c:pt>
                <c:pt idx="9">
                  <c:v>117035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481-4557-896F-6DC27F5F9D5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Contenedores en tránsito (TEUS)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'TEUS tránsito'!$F$37</c:f>
              <c:strCache>
                <c:ptCount val="1"/>
                <c:pt idx="0">
                  <c:v>2013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'TEUS tránsito'!$E$38:$E$47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LAS PALMAS</c:v>
                </c:pt>
                <c:pt idx="3">
                  <c:v>BARCELONA</c:v>
                </c:pt>
                <c:pt idx="4">
                  <c:v>MALAGA</c:v>
                </c:pt>
                <c:pt idx="5">
                  <c:v>TARRAGONA</c:v>
                </c:pt>
                <c:pt idx="6">
                  <c:v>VIGO</c:v>
                </c:pt>
                <c:pt idx="7">
                  <c:v>SANTA CRUZ DE TENERIFE</c:v>
                </c:pt>
                <c:pt idx="8">
                  <c:v>MARIN Y RIA DE PONTEVEDRA</c:v>
                </c:pt>
                <c:pt idx="9">
                  <c:v>CASTELLON</c:v>
                </c:pt>
              </c:strCache>
            </c:strRef>
          </c:cat>
          <c:val>
            <c:numRef>
              <c:f>'TEUS tránsito'!$F$38:$F$47</c:f>
              <c:numCache>
                <c:formatCode>General</c:formatCode>
                <c:ptCount val="10"/>
                <c:pt idx="0">
                  <c:v>2212730</c:v>
                </c:pt>
                <c:pt idx="1">
                  <c:v>1295396</c:v>
                </c:pt>
                <c:pt idx="2">
                  <c:v>367468</c:v>
                </c:pt>
                <c:pt idx="3">
                  <c:v>160652.5</c:v>
                </c:pt>
                <c:pt idx="4">
                  <c:v>112632</c:v>
                </c:pt>
                <c:pt idx="5">
                  <c:v>44287</c:v>
                </c:pt>
                <c:pt idx="6">
                  <c:v>5199</c:v>
                </c:pt>
                <c:pt idx="7">
                  <c:v>1680</c:v>
                </c:pt>
                <c:pt idx="8">
                  <c:v>1571</c:v>
                </c:pt>
                <c:pt idx="9">
                  <c:v>1187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1AA-4547-B11A-9C7F57FD97E8}"/>
            </c:ext>
          </c:extLst>
        </c:ser>
        <c:ser>
          <c:idx val="1"/>
          <c:order val="1"/>
          <c:tx>
            <c:strRef>
              <c:f>'TEUS tránsito'!$G$37</c:f>
              <c:strCache>
                <c:ptCount val="1"/>
                <c:pt idx="0">
                  <c:v>2012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'TEUS tránsito'!$E$38:$E$47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LAS PALMAS</c:v>
                </c:pt>
                <c:pt idx="3">
                  <c:v>BARCELONA</c:v>
                </c:pt>
                <c:pt idx="4">
                  <c:v>MALAGA</c:v>
                </c:pt>
                <c:pt idx="5">
                  <c:v>TARRAGONA</c:v>
                </c:pt>
                <c:pt idx="6">
                  <c:v>VIGO</c:v>
                </c:pt>
                <c:pt idx="7">
                  <c:v>SANTA CRUZ DE TENERIFE</c:v>
                </c:pt>
                <c:pt idx="8">
                  <c:v>MARIN Y RIA DE PONTEVEDRA</c:v>
                </c:pt>
                <c:pt idx="9">
                  <c:v>CASTELLON</c:v>
                </c:pt>
              </c:strCache>
            </c:strRef>
          </c:cat>
          <c:val>
            <c:numRef>
              <c:f>'TEUS tránsito'!$G$38:$G$47</c:f>
              <c:numCache>
                <c:formatCode>General</c:formatCode>
                <c:ptCount val="10"/>
                <c:pt idx="0">
                  <c:v>2118009</c:v>
                </c:pt>
                <c:pt idx="1">
                  <c:v>1296087</c:v>
                </c:pt>
                <c:pt idx="2">
                  <c:v>478904</c:v>
                </c:pt>
                <c:pt idx="3">
                  <c:v>281122.5</c:v>
                </c:pt>
                <c:pt idx="4">
                  <c:v>248068</c:v>
                </c:pt>
                <c:pt idx="5">
                  <c:v>68125</c:v>
                </c:pt>
                <c:pt idx="6">
                  <c:v>4407</c:v>
                </c:pt>
                <c:pt idx="7">
                  <c:v>2830</c:v>
                </c:pt>
                <c:pt idx="8">
                  <c:v>2038</c:v>
                </c:pt>
                <c:pt idx="9">
                  <c:v>320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1AA-4547-B11A-9C7F57FD97E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sz="1300" b="1"/>
              <a:t>Contenedores entrada-salida nacional (TEUS)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'TEUS nacional'!$F$37</c:f>
              <c:strCache>
                <c:ptCount val="1"/>
                <c:pt idx="0">
                  <c:v>2013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'TEUS nacional'!$E$38:$E$47</c:f>
              <c:strCache>
                <c:ptCount val="10"/>
                <c:pt idx="0">
                  <c:v>LAS PALMAS</c:v>
                </c:pt>
                <c:pt idx="1">
                  <c:v>SANTA CRUZ DE TENERIFE</c:v>
                </c:pt>
                <c:pt idx="2">
                  <c:v>BARCELONA</c:v>
                </c:pt>
                <c:pt idx="3">
                  <c:v>VALENCIA</c:v>
                </c:pt>
                <c:pt idx="4">
                  <c:v>SEVILLA</c:v>
                </c:pt>
                <c:pt idx="5">
                  <c:v>ALICANTE</c:v>
                </c:pt>
                <c:pt idx="6">
                  <c:v>BILBAO</c:v>
                </c:pt>
                <c:pt idx="7">
                  <c:v>BALEARES</c:v>
                </c:pt>
                <c:pt idx="8">
                  <c:v>BAHIA DE CADIZ</c:v>
                </c:pt>
                <c:pt idx="9">
                  <c:v>VILAGARCIA</c:v>
                </c:pt>
              </c:strCache>
            </c:strRef>
          </c:cat>
          <c:val>
            <c:numRef>
              <c:f>'TEUS nacional'!$F$38:$F$47</c:f>
              <c:numCache>
                <c:formatCode>General</c:formatCode>
                <c:ptCount val="10"/>
                <c:pt idx="0">
                  <c:v>192320</c:v>
                </c:pt>
                <c:pt idx="1">
                  <c:v>154269</c:v>
                </c:pt>
                <c:pt idx="2">
                  <c:v>96413.5</c:v>
                </c:pt>
                <c:pt idx="3">
                  <c:v>78949</c:v>
                </c:pt>
                <c:pt idx="4">
                  <c:v>71732</c:v>
                </c:pt>
                <c:pt idx="5">
                  <c:v>68992</c:v>
                </c:pt>
                <c:pt idx="6">
                  <c:v>38269.75</c:v>
                </c:pt>
                <c:pt idx="7">
                  <c:v>38061</c:v>
                </c:pt>
                <c:pt idx="8">
                  <c:v>18925.5</c:v>
                </c:pt>
                <c:pt idx="9">
                  <c:v>18165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600-43F2-A078-8EF519C4833E}"/>
            </c:ext>
          </c:extLst>
        </c:ser>
        <c:ser>
          <c:idx val="1"/>
          <c:order val="1"/>
          <c:tx>
            <c:strRef>
              <c:f>'TEUS nacional'!$G$37</c:f>
              <c:strCache>
                <c:ptCount val="1"/>
                <c:pt idx="0">
                  <c:v>2012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'TEUS nacional'!$E$38:$E$47</c:f>
              <c:strCache>
                <c:ptCount val="10"/>
                <c:pt idx="0">
                  <c:v>LAS PALMAS</c:v>
                </c:pt>
                <c:pt idx="1">
                  <c:v>SANTA CRUZ DE TENERIFE</c:v>
                </c:pt>
                <c:pt idx="2">
                  <c:v>BARCELONA</c:v>
                </c:pt>
                <c:pt idx="3">
                  <c:v>VALENCIA</c:v>
                </c:pt>
                <c:pt idx="4">
                  <c:v>SEVILLA</c:v>
                </c:pt>
                <c:pt idx="5">
                  <c:v>ALICANTE</c:v>
                </c:pt>
                <c:pt idx="6">
                  <c:v>BILBAO</c:v>
                </c:pt>
                <c:pt idx="7">
                  <c:v>BALEARES</c:v>
                </c:pt>
                <c:pt idx="8">
                  <c:v>BAHIA DE CADIZ</c:v>
                </c:pt>
                <c:pt idx="9">
                  <c:v>VILAGARCIA</c:v>
                </c:pt>
              </c:strCache>
            </c:strRef>
          </c:cat>
          <c:val>
            <c:numRef>
              <c:f>'TEUS nacional'!$G$38:$G$47</c:f>
              <c:numCache>
                <c:formatCode>General</c:formatCode>
                <c:ptCount val="10"/>
                <c:pt idx="0">
                  <c:v>199021</c:v>
                </c:pt>
                <c:pt idx="1">
                  <c:v>163108</c:v>
                </c:pt>
                <c:pt idx="2">
                  <c:v>96752</c:v>
                </c:pt>
                <c:pt idx="3">
                  <c:v>89266</c:v>
                </c:pt>
                <c:pt idx="4">
                  <c:v>77968</c:v>
                </c:pt>
                <c:pt idx="5">
                  <c:v>70212</c:v>
                </c:pt>
                <c:pt idx="6">
                  <c:v>37286.5</c:v>
                </c:pt>
                <c:pt idx="7">
                  <c:v>34711</c:v>
                </c:pt>
                <c:pt idx="8">
                  <c:v>20827.5</c:v>
                </c:pt>
                <c:pt idx="9">
                  <c:v>14046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600-43F2-A078-8EF519C4833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Contenedores</a:t>
            </a:r>
            <a:r>
              <a:rPr lang="es-ES" b="1" baseline="0"/>
              <a:t> import-export exterior </a:t>
            </a:r>
            <a:r>
              <a:rPr lang="es-ES" b="1"/>
              <a:t>(TEUS)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'TEUS exterior'!$F$37</c:f>
              <c:strCache>
                <c:ptCount val="1"/>
                <c:pt idx="0">
                  <c:v>2013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'TEUS exterior'!$E$38:$E$47</c:f>
              <c:strCache>
                <c:ptCount val="10"/>
                <c:pt idx="0">
                  <c:v>VALENCIA</c:v>
                </c:pt>
                <c:pt idx="1">
                  <c:v>BARCELONA</c:v>
                </c:pt>
                <c:pt idx="2">
                  <c:v>BILBAO</c:v>
                </c:pt>
                <c:pt idx="3">
                  <c:v>BAHIA DE ALGECIRAS</c:v>
                </c:pt>
                <c:pt idx="4">
                  <c:v>CASTELLON</c:v>
                </c:pt>
                <c:pt idx="5">
                  <c:v>VIGO</c:v>
                </c:pt>
                <c:pt idx="6">
                  <c:v>LAS PALMAS</c:v>
                </c:pt>
                <c:pt idx="7">
                  <c:v>TARRAGONA</c:v>
                </c:pt>
                <c:pt idx="8">
                  <c:v>CARTAGENA</c:v>
                </c:pt>
                <c:pt idx="9">
                  <c:v>BAHIA DE CADIZ</c:v>
                </c:pt>
              </c:strCache>
            </c:strRef>
          </c:cat>
          <c:val>
            <c:numRef>
              <c:f>'TEUS exterior'!$F$38:$F$47</c:f>
              <c:numCache>
                <c:formatCode>General</c:formatCode>
                <c:ptCount val="10"/>
                <c:pt idx="0">
                  <c:v>1195864</c:v>
                </c:pt>
                <c:pt idx="1">
                  <c:v>705318</c:v>
                </c:pt>
                <c:pt idx="2">
                  <c:v>310639.75</c:v>
                </c:pt>
                <c:pt idx="3">
                  <c:v>194563</c:v>
                </c:pt>
                <c:pt idx="4">
                  <c:v>110274</c:v>
                </c:pt>
                <c:pt idx="5">
                  <c:v>103691.5</c:v>
                </c:pt>
                <c:pt idx="6">
                  <c:v>43858</c:v>
                </c:pt>
                <c:pt idx="7">
                  <c:v>34617</c:v>
                </c:pt>
                <c:pt idx="8">
                  <c:v>33808</c:v>
                </c:pt>
                <c:pt idx="9">
                  <c:v>33393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1D5-40D8-9BC1-5FD838F7A023}"/>
            </c:ext>
          </c:extLst>
        </c:ser>
        <c:ser>
          <c:idx val="1"/>
          <c:order val="1"/>
          <c:tx>
            <c:strRef>
              <c:f>'TEUS exterior'!$G$37</c:f>
              <c:strCache>
                <c:ptCount val="1"/>
                <c:pt idx="0">
                  <c:v>2012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'TEUS exterior'!$E$38:$E$47</c:f>
              <c:strCache>
                <c:ptCount val="10"/>
                <c:pt idx="0">
                  <c:v>VALENCIA</c:v>
                </c:pt>
                <c:pt idx="1">
                  <c:v>BARCELONA</c:v>
                </c:pt>
                <c:pt idx="2">
                  <c:v>BILBAO</c:v>
                </c:pt>
                <c:pt idx="3">
                  <c:v>BAHIA DE ALGECIRAS</c:v>
                </c:pt>
                <c:pt idx="4">
                  <c:v>CASTELLON</c:v>
                </c:pt>
                <c:pt idx="5">
                  <c:v>VIGO</c:v>
                </c:pt>
                <c:pt idx="6">
                  <c:v>LAS PALMAS</c:v>
                </c:pt>
                <c:pt idx="7">
                  <c:v>TARRAGONA</c:v>
                </c:pt>
                <c:pt idx="8">
                  <c:v>CARTAGENA</c:v>
                </c:pt>
                <c:pt idx="9">
                  <c:v>BAHIA DE CADIZ</c:v>
                </c:pt>
              </c:strCache>
            </c:strRef>
          </c:cat>
          <c:val>
            <c:numRef>
              <c:f>'TEUS exterior'!$G$38:$G$45</c:f>
              <c:numCache>
                <c:formatCode>General</c:formatCode>
                <c:ptCount val="8"/>
                <c:pt idx="0">
                  <c:v>1176126</c:v>
                </c:pt>
                <c:pt idx="1">
                  <c:v>631129</c:v>
                </c:pt>
                <c:pt idx="2">
                  <c:v>313292.75</c:v>
                </c:pt>
                <c:pt idx="3">
                  <c:v>159648</c:v>
                </c:pt>
                <c:pt idx="4">
                  <c:v>88040</c:v>
                </c:pt>
                <c:pt idx="5">
                  <c:v>99630</c:v>
                </c:pt>
                <c:pt idx="6">
                  <c:v>46127</c:v>
                </c:pt>
                <c:pt idx="7">
                  <c:v>35778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1D5-40D8-9BC1-5FD838F7A02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Contenedores nacional y exterior (TEUS)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'TEUS nacional y exterior'!$F$37</c:f>
              <c:strCache>
                <c:ptCount val="1"/>
                <c:pt idx="0">
                  <c:v>2013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'TEUS nacional y exterior'!$E$38:$E$47</c:f>
              <c:strCache>
                <c:ptCount val="10"/>
                <c:pt idx="0">
                  <c:v>VALENCIA</c:v>
                </c:pt>
                <c:pt idx="1">
                  <c:v>BARCELONA</c:v>
                </c:pt>
                <c:pt idx="2">
                  <c:v>BILBAO</c:v>
                </c:pt>
                <c:pt idx="3">
                  <c:v>LAS PALMAS</c:v>
                </c:pt>
                <c:pt idx="4">
                  <c:v>BAHIA DE ALGECIRAS</c:v>
                </c:pt>
                <c:pt idx="5">
                  <c:v>SANTA CRUZ DE TENERIFE</c:v>
                </c:pt>
                <c:pt idx="6">
                  <c:v>VIGO</c:v>
                </c:pt>
                <c:pt idx="7">
                  <c:v>CASTELLON</c:v>
                </c:pt>
                <c:pt idx="8">
                  <c:v>ALICANTE</c:v>
                </c:pt>
                <c:pt idx="9">
                  <c:v>SEVILLA</c:v>
                </c:pt>
              </c:strCache>
            </c:strRef>
          </c:cat>
          <c:val>
            <c:numRef>
              <c:f>'TEUS nacional y exterior'!$F$38:$F$47</c:f>
              <c:numCache>
                <c:formatCode>General</c:formatCode>
                <c:ptCount val="10"/>
                <c:pt idx="0">
                  <c:v>1274813</c:v>
                </c:pt>
                <c:pt idx="1">
                  <c:v>801741.5</c:v>
                </c:pt>
                <c:pt idx="2">
                  <c:v>348909.5</c:v>
                </c:pt>
                <c:pt idx="3">
                  <c:v>236179</c:v>
                </c:pt>
                <c:pt idx="4">
                  <c:v>194924</c:v>
                </c:pt>
                <c:pt idx="5">
                  <c:v>172135</c:v>
                </c:pt>
                <c:pt idx="6">
                  <c:v>118771.5</c:v>
                </c:pt>
                <c:pt idx="7">
                  <c:v>111648</c:v>
                </c:pt>
                <c:pt idx="8">
                  <c:v>86877</c:v>
                </c:pt>
                <c:pt idx="9">
                  <c:v>79632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0CF-4948-A443-2D69BEA0E1FA}"/>
            </c:ext>
          </c:extLst>
        </c:ser>
        <c:ser>
          <c:idx val="1"/>
          <c:order val="1"/>
          <c:tx>
            <c:strRef>
              <c:f>'TEUS nacional y exterior'!$G$37</c:f>
              <c:strCache>
                <c:ptCount val="1"/>
                <c:pt idx="0">
                  <c:v>2012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'TEUS nacional y exterior'!$E$38:$E$47</c:f>
              <c:strCache>
                <c:ptCount val="10"/>
                <c:pt idx="0">
                  <c:v>VALENCIA</c:v>
                </c:pt>
                <c:pt idx="1">
                  <c:v>BARCELONA</c:v>
                </c:pt>
                <c:pt idx="2">
                  <c:v>BILBAO</c:v>
                </c:pt>
                <c:pt idx="3">
                  <c:v>LAS PALMAS</c:v>
                </c:pt>
                <c:pt idx="4">
                  <c:v>BAHIA DE ALGECIRAS</c:v>
                </c:pt>
                <c:pt idx="5">
                  <c:v>SANTA CRUZ DE TENERIFE</c:v>
                </c:pt>
                <c:pt idx="6">
                  <c:v>VIGO</c:v>
                </c:pt>
                <c:pt idx="7">
                  <c:v>CASTELLON</c:v>
                </c:pt>
                <c:pt idx="8">
                  <c:v>ALICANTE</c:v>
                </c:pt>
                <c:pt idx="9">
                  <c:v>SEVILLA</c:v>
                </c:pt>
              </c:strCache>
            </c:strRef>
          </c:cat>
          <c:val>
            <c:numRef>
              <c:f>'TEUS nacional y exterior'!$G$38:$G$47</c:f>
              <c:numCache>
                <c:formatCode>General</c:formatCode>
                <c:ptCount val="10"/>
                <c:pt idx="0">
                  <c:v>1265392</c:v>
                </c:pt>
                <c:pt idx="1">
                  <c:v>727952</c:v>
                </c:pt>
                <c:pt idx="2">
                  <c:v>350579.25</c:v>
                </c:pt>
                <c:pt idx="3">
                  <c:v>245415</c:v>
                </c:pt>
                <c:pt idx="4">
                  <c:v>173474</c:v>
                </c:pt>
                <c:pt idx="5">
                  <c:v>184887</c:v>
                </c:pt>
                <c:pt idx="6">
                  <c:v>112568</c:v>
                </c:pt>
                <c:pt idx="7">
                  <c:v>91808</c:v>
                </c:pt>
                <c:pt idx="8">
                  <c:v>97031</c:v>
                </c:pt>
                <c:pt idx="9">
                  <c:v>90607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0CF-4948-A443-2D69BEA0E1F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Pasajeros totales (nº)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'Pasajeros total'!$F$37</c:f>
              <c:strCache>
                <c:ptCount val="1"/>
                <c:pt idx="0">
                  <c:v>2013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'Pasajeros total'!$E$38:$E$47</c:f>
              <c:strCache>
                <c:ptCount val="10"/>
                <c:pt idx="0">
                  <c:v>BALEARES</c:v>
                </c:pt>
                <c:pt idx="1">
                  <c:v>SANTA CRUZ DE TENERIFE</c:v>
                </c:pt>
                <c:pt idx="2">
                  <c:v>BAHIA DE ALGECIRAS</c:v>
                </c:pt>
                <c:pt idx="3">
                  <c:v>BARCELONA</c:v>
                </c:pt>
                <c:pt idx="4">
                  <c:v>LAS PALMAS</c:v>
                </c:pt>
                <c:pt idx="5">
                  <c:v>CEUTA</c:v>
                </c:pt>
                <c:pt idx="6">
                  <c:v>VALENCIA</c:v>
                </c:pt>
                <c:pt idx="7">
                  <c:v>MELILLA</c:v>
                </c:pt>
                <c:pt idx="8">
                  <c:v>MALAGA</c:v>
                </c:pt>
                <c:pt idx="9">
                  <c:v>ALMERIA</c:v>
                </c:pt>
              </c:strCache>
            </c:strRef>
          </c:cat>
          <c:val>
            <c:numRef>
              <c:f>'Pasajeros total'!$F$38:$F$47</c:f>
              <c:numCache>
                <c:formatCode>General</c:formatCode>
                <c:ptCount val="10"/>
                <c:pt idx="0">
                  <c:v>3054548</c:v>
                </c:pt>
                <c:pt idx="1">
                  <c:v>2888235</c:v>
                </c:pt>
                <c:pt idx="2">
                  <c:v>2561431</c:v>
                </c:pt>
                <c:pt idx="3">
                  <c:v>1900385</c:v>
                </c:pt>
                <c:pt idx="4">
                  <c:v>1120476</c:v>
                </c:pt>
                <c:pt idx="5">
                  <c:v>1026110</c:v>
                </c:pt>
                <c:pt idx="6">
                  <c:v>401790</c:v>
                </c:pt>
                <c:pt idx="7">
                  <c:v>371544</c:v>
                </c:pt>
                <c:pt idx="8">
                  <c:v>313017</c:v>
                </c:pt>
                <c:pt idx="9">
                  <c:v>310952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E49-4C98-84A1-68382162FF39}"/>
            </c:ext>
          </c:extLst>
        </c:ser>
        <c:ser>
          <c:idx val="1"/>
          <c:order val="1"/>
          <c:tx>
            <c:strRef>
              <c:f>'Pasajeros total'!$G$37</c:f>
              <c:strCache>
                <c:ptCount val="1"/>
                <c:pt idx="0">
                  <c:v>2012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'Pasajeros total'!$E$38:$E$47</c:f>
              <c:strCache>
                <c:ptCount val="10"/>
                <c:pt idx="0">
                  <c:v>BALEARES</c:v>
                </c:pt>
                <c:pt idx="1">
                  <c:v>SANTA CRUZ DE TENERIFE</c:v>
                </c:pt>
                <c:pt idx="2">
                  <c:v>BAHIA DE ALGECIRAS</c:v>
                </c:pt>
                <c:pt idx="3">
                  <c:v>BARCELONA</c:v>
                </c:pt>
                <c:pt idx="4">
                  <c:v>LAS PALMAS</c:v>
                </c:pt>
                <c:pt idx="5">
                  <c:v>CEUTA</c:v>
                </c:pt>
                <c:pt idx="6">
                  <c:v>VALENCIA</c:v>
                </c:pt>
                <c:pt idx="7">
                  <c:v>MELILLA</c:v>
                </c:pt>
                <c:pt idx="8">
                  <c:v>MALAGA</c:v>
                </c:pt>
                <c:pt idx="9">
                  <c:v>ALMERIA</c:v>
                </c:pt>
              </c:strCache>
            </c:strRef>
          </c:cat>
          <c:val>
            <c:numRef>
              <c:f>'Pasajeros total'!$G$38:$G$47</c:f>
              <c:numCache>
                <c:formatCode>General</c:formatCode>
                <c:ptCount val="10"/>
                <c:pt idx="0">
                  <c:v>2708333</c:v>
                </c:pt>
                <c:pt idx="1">
                  <c:v>2622787</c:v>
                </c:pt>
                <c:pt idx="2">
                  <c:v>2568170</c:v>
                </c:pt>
                <c:pt idx="3">
                  <c:v>1763130</c:v>
                </c:pt>
                <c:pt idx="4">
                  <c:v>988196</c:v>
                </c:pt>
                <c:pt idx="5">
                  <c:v>1072583</c:v>
                </c:pt>
                <c:pt idx="6">
                  <c:v>405179</c:v>
                </c:pt>
                <c:pt idx="7">
                  <c:v>439790</c:v>
                </c:pt>
                <c:pt idx="8">
                  <c:v>467121</c:v>
                </c:pt>
                <c:pt idx="9">
                  <c:v>386709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E49-4C98-84A1-68382162FF3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Pasajeros de crucero</a:t>
            </a:r>
            <a:r>
              <a:rPr lang="es-ES" b="1" baseline="0"/>
              <a:t> </a:t>
            </a:r>
            <a:r>
              <a:rPr lang="es-ES" b="1"/>
              <a:t>(nº)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'Pasajeros crucero'!$F$37</c:f>
              <c:strCache>
                <c:ptCount val="1"/>
                <c:pt idx="0">
                  <c:v>2013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'Pasajeros crucero'!$E$38:$E$47</c:f>
              <c:strCache>
                <c:ptCount val="10"/>
                <c:pt idx="0">
                  <c:v>BARCELONA</c:v>
                </c:pt>
                <c:pt idx="1">
                  <c:v>BALEARES</c:v>
                </c:pt>
                <c:pt idx="2">
                  <c:v>SANTA CRUZ DE TENERIFE</c:v>
                </c:pt>
                <c:pt idx="3">
                  <c:v>LAS PALMAS</c:v>
                </c:pt>
                <c:pt idx="4">
                  <c:v>VALENCIA</c:v>
                </c:pt>
                <c:pt idx="5">
                  <c:v>MALAGA</c:v>
                </c:pt>
                <c:pt idx="6">
                  <c:v>BAHIA DE CADIZ</c:v>
                </c:pt>
                <c:pt idx="7">
                  <c:v>VIGO</c:v>
                </c:pt>
                <c:pt idx="8">
                  <c:v>A CORUÑA</c:v>
                </c:pt>
                <c:pt idx="9">
                  <c:v>CARTAGENA</c:v>
                </c:pt>
              </c:strCache>
            </c:strRef>
          </c:cat>
          <c:val>
            <c:numRef>
              <c:f>'Pasajeros crucero'!$F$38:$F$47</c:f>
              <c:numCache>
                <c:formatCode>General</c:formatCode>
                <c:ptCount val="10"/>
                <c:pt idx="0">
                  <c:v>1346983</c:v>
                </c:pt>
                <c:pt idx="1">
                  <c:v>778486</c:v>
                </c:pt>
                <c:pt idx="2">
                  <c:v>428641</c:v>
                </c:pt>
                <c:pt idx="3">
                  <c:v>369301</c:v>
                </c:pt>
                <c:pt idx="4">
                  <c:v>223326</c:v>
                </c:pt>
                <c:pt idx="5">
                  <c:v>183674</c:v>
                </c:pt>
                <c:pt idx="6">
                  <c:v>173399</c:v>
                </c:pt>
                <c:pt idx="7">
                  <c:v>89290</c:v>
                </c:pt>
                <c:pt idx="8">
                  <c:v>68099</c:v>
                </c:pt>
                <c:pt idx="9">
                  <c:v>67085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933-4D42-8054-FB25044FA241}"/>
            </c:ext>
          </c:extLst>
        </c:ser>
        <c:ser>
          <c:idx val="1"/>
          <c:order val="1"/>
          <c:tx>
            <c:strRef>
              <c:f>'Pasajeros crucero'!$G$37</c:f>
              <c:strCache>
                <c:ptCount val="1"/>
                <c:pt idx="0">
                  <c:v>2012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'Pasajeros crucero'!$E$38:$E$47</c:f>
              <c:strCache>
                <c:ptCount val="10"/>
                <c:pt idx="0">
                  <c:v>BARCELONA</c:v>
                </c:pt>
                <c:pt idx="1">
                  <c:v>BALEARES</c:v>
                </c:pt>
                <c:pt idx="2">
                  <c:v>SANTA CRUZ DE TENERIFE</c:v>
                </c:pt>
                <c:pt idx="3">
                  <c:v>LAS PALMAS</c:v>
                </c:pt>
                <c:pt idx="4">
                  <c:v>VALENCIA</c:v>
                </c:pt>
                <c:pt idx="5">
                  <c:v>MALAGA</c:v>
                </c:pt>
                <c:pt idx="6">
                  <c:v>BAHIA DE CADIZ</c:v>
                </c:pt>
                <c:pt idx="7">
                  <c:v>VIGO</c:v>
                </c:pt>
                <c:pt idx="8">
                  <c:v>A CORUÑA</c:v>
                </c:pt>
                <c:pt idx="9">
                  <c:v>CARTAGENA</c:v>
                </c:pt>
              </c:strCache>
            </c:strRef>
          </c:cat>
          <c:val>
            <c:numRef>
              <c:f>'Pasajeros crucero'!$G$38:$G$47</c:f>
              <c:numCache>
                <c:formatCode>General</c:formatCode>
                <c:ptCount val="10"/>
                <c:pt idx="0">
                  <c:v>1200069</c:v>
                </c:pt>
                <c:pt idx="1">
                  <c:v>552005</c:v>
                </c:pt>
                <c:pt idx="2">
                  <c:v>461899</c:v>
                </c:pt>
                <c:pt idx="3">
                  <c:v>457043</c:v>
                </c:pt>
                <c:pt idx="4">
                  <c:v>239566</c:v>
                </c:pt>
                <c:pt idx="5">
                  <c:v>326326</c:v>
                </c:pt>
                <c:pt idx="6">
                  <c:v>159896</c:v>
                </c:pt>
                <c:pt idx="7">
                  <c:v>119794</c:v>
                </c:pt>
                <c:pt idx="8">
                  <c:v>86735</c:v>
                </c:pt>
                <c:pt idx="9">
                  <c:v>38108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933-4D42-8054-FB25044FA24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sz="1300" b="1"/>
              <a:t>Vehículos de turismo</a:t>
            </a:r>
            <a:r>
              <a:rPr lang="es-ES" sz="1300" b="1" baseline="0"/>
              <a:t> en régimen de pasaje </a:t>
            </a:r>
            <a:r>
              <a:rPr lang="es-ES" sz="1300" b="1"/>
              <a:t>(nº)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'Vehículos régimen pasaje'!$F$37</c:f>
              <c:strCache>
                <c:ptCount val="1"/>
                <c:pt idx="0">
                  <c:v>2013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'Vehículos régimen pasaje'!$E$38:$E$47</c:f>
              <c:strCache>
                <c:ptCount val="10"/>
                <c:pt idx="0">
                  <c:v>BAHIA DE ALGECIRAS</c:v>
                </c:pt>
                <c:pt idx="1">
                  <c:v>SANTA CRUZ DE TENERIFE</c:v>
                </c:pt>
                <c:pt idx="2">
                  <c:v>LAS PALMAS</c:v>
                </c:pt>
                <c:pt idx="3">
                  <c:v>BALEARES</c:v>
                </c:pt>
                <c:pt idx="4">
                  <c:v>CEUTA</c:v>
                </c:pt>
                <c:pt idx="5">
                  <c:v>BARCELONA</c:v>
                </c:pt>
                <c:pt idx="6">
                  <c:v>MELILLA</c:v>
                </c:pt>
                <c:pt idx="7">
                  <c:v>ALMERIA</c:v>
                </c:pt>
                <c:pt idx="8">
                  <c:v>SANTANDER</c:v>
                </c:pt>
                <c:pt idx="9">
                  <c:v>MOTRIL</c:v>
                </c:pt>
              </c:strCache>
            </c:strRef>
          </c:cat>
          <c:val>
            <c:numRef>
              <c:f>'Vehículos régimen pasaje'!$F$38:$F$47</c:f>
              <c:numCache>
                <c:formatCode>General</c:formatCode>
                <c:ptCount val="10"/>
                <c:pt idx="0">
                  <c:v>577908</c:v>
                </c:pt>
                <c:pt idx="1">
                  <c:v>572115</c:v>
                </c:pt>
                <c:pt idx="2">
                  <c:v>239689</c:v>
                </c:pt>
                <c:pt idx="3">
                  <c:v>201418</c:v>
                </c:pt>
                <c:pt idx="4">
                  <c:v>199114</c:v>
                </c:pt>
                <c:pt idx="5">
                  <c:v>127773</c:v>
                </c:pt>
                <c:pt idx="6">
                  <c:v>70064</c:v>
                </c:pt>
                <c:pt idx="7">
                  <c:v>66885</c:v>
                </c:pt>
                <c:pt idx="8">
                  <c:v>40873</c:v>
                </c:pt>
                <c:pt idx="9">
                  <c:v>36546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EA8-48F1-A969-06D1BE62219C}"/>
            </c:ext>
          </c:extLst>
        </c:ser>
        <c:ser>
          <c:idx val="1"/>
          <c:order val="1"/>
          <c:tx>
            <c:strRef>
              <c:f>'Vehículos régimen pasaje'!$G$37</c:f>
              <c:strCache>
                <c:ptCount val="1"/>
                <c:pt idx="0">
                  <c:v>2012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'Vehículos régimen pasaje'!$E$38:$E$47</c:f>
              <c:strCache>
                <c:ptCount val="10"/>
                <c:pt idx="0">
                  <c:v>BAHIA DE ALGECIRAS</c:v>
                </c:pt>
                <c:pt idx="1">
                  <c:v>SANTA CRUZ DE TENERIFE</c:v>
                </c:pt>
                <c:pt idx="2">
                  <c:v>LAS PALMAS</c:v>
                </c:pt>
                <c:pt idx="3">
                  <c:v>BALEARES</c:v>
                </c:pt>
                <c:pt idx="4">
                  <c:v>CEUTA</c:v>
                </c:pt>
                <c:pt idx="5">
                  <c:v>BARCELONA</c:v>
                </c:pt>
                <c:pt idx="6">
                  <c:v>MELILLA</c:v>
                </c:pt>
                <c:pt idx="7">
                  <c:v>ALMERIA</c:v>
                </c:pt>
                <c:pt idx="8">
                  <c:v>SANTANDER</c:v>
                </c:pt>
                <c:pt idx="9">
                  <c:v>MOTRIL</c:v>
                </c:pt>
              </c:strCache>
            </c:strRef>
          </c:cat>
          <c:val>
            <c:numRef>
              <c:f>'Vehículos régimen pasaje'!$G$38:$G$47</c:f>
              <c:numCache>
                <c:formatCode>General</c:formatCode>
                <c:ptCount val="10"/>
                <c:pt idx="0">
                  <c:v>603610</c:v>
                </c:pt>
                <c:pt idx="1">
                  <c:v>440274</c:v>
                </c:pt>
                <c:pt idx="2">
                  <c:v>162011</c:v>
                </c:pt>
                <c:pt idx="3">
                  <c:v>187052</c:v>
                </c:pt>
                <c:pt idx="4">
                  <c:v>215060</c:v>
                </c:pt>
                <c:pt idx="5">
                  <c:v>136351</c:v>
                </c:pt>
                <c:pt idx="6">
                  <c:v>89424</c:v>
                </c:pt>
                <c:pt idx="7">
                  <c:v>80742</c:v>
                </c:pt>
                <c:pt idx="8">
                  <c:v>42193</c:v>
                </c:pt>
                <c:pt idx="9">
                  <c:v>41000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EA8-48F1-A969-06D1BE62219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Buques mercantes (nº)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'Buques número'!$F$37</c:f>
              <c:strCache>
                <c:ptCount val="1"/>
                <c:pt idx="0">
                  <c:v>2013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'Buques número'!$E$38:$E$47</c:f>
              <c:strCache>
                <c:ptCount val="10"/>
                <c:pt idx="0">
                  <c:v>BALEARES</c:v>
                </c:pt>
                <c:pt idx="1">
                  <c:v>BAHIA DE ALGECIRAS</c:v>
                </c:pt>
                <c:pt idx="2">
                  <c:v>SANTA CRUZ DE TENERIFE</c:v>
                </c:pt>
                <c:pt idx="3">
                  <c:v>CEUTA</c:v>
                </c:pt>
                <c:pt idx="4">
                  <c:v>LAS PALMAS</c:v>
                </c:pt>
                <c:pt idx="5">
                  <c:v>BARCELONA</c:v>
                </c:pt>
                <c:pt idx="6">
                  <c:v>VALENCIA</c:v>
                </c:pt>
                <c:pt idx="7">
                  <c:v>BILBAO</c:v>
                </c:pt>
                <c:pt idx="8">
                  <c:v>TARRAGONA</c:v>
                </c:pt>
                <c:pt idx="9">
                  <c:v>HUELVA</c:v>
                </c:pt>
              </c:strCache>
            </c:strRef>
          </c:cat>
          <c:val>
            <c:numRef>
              <c:f>'Buques número'!$F$38:$F$47</c:f>
              <c:numCache>
                <c:formatCode>General</c:formatCode>
                <c:ptCount val="10"/>
                <c:pt idx="0">
                  <c:v>15293</c:v>
                </c:pt>
                <c:pt idx="1">
                  <c:v>14094</c:v>
                </c:pt>
                <c:pt idx="2">
                  <c:v>7036</c:v>
                </c:pt>
                <c:pt idx="3">
                  <c:v>6801</c:v>
                </c:pt>
                <c:pt idx="4">
                  <c:v>6360</c:v>
                </c:pt>
                <c:pt idx="5">
                  <c:v>4479</c:v>
                </c:pt>
                <c:pt idx="6">
                  <c:v>4161</c:v>
                </c:pt>
                <c:pt idx="7">
                  <c:v>1657</c:v>
                </c:pt>
                <c:pt idx="8">
                  <c:v>1458</c:v>
                </c:pt>
                <c:pt idx="9">
                  <c:v>1054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63E-4285-AC94-5C8F6CE61FDF}"/>
            </c:ext>
          </c:extLst>
        </c:ser>
        <c:ser>
          <c:idx val="1"/>
          <c:order val="1"/>
          <c:tx>
            <c:strRef>
              <c:f>'Buques número'!$G$37</c:f>
              <c:strCache>
                <c:ptCount val="1"/>
                <c:pt idx="0">
                  <c:v>2012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'Buques número'!$E$38:$E$47</c:f>
              <c:strCache>
                <c:ptCount val="10"/>
                <c:pt idx="0">
                  <c:v>BALEARES</c:v>
                </c:pt>
                <c:pt idx="1">
                  <c:v>BAHIA DE ALGECIRAS</c:v>
                </c:pt>
                <c:pt idx="2">
                  <c:v>SANTA CRUZ DE TENERIFE</c:v>
                </c:pt>
                <c:pt idx="3">
                  <c:v>CEUTA</c:v>
                </c:pt>
                <c:pt idx="4">
                  <c:v>LAS PALMAS</c:v>
                </c:pt>
                <c:pt idx="5">
                  <c:v>BARCELONA</c:v>
                </c:pt>
                <c:pt idx="6">
                  <c:v>VALENCIA</c:v>
                </c:pt>
                <c:pt idx="7">
                  <c:v>BILBAO</c:v>
                </c:pt>
                <c:pt idx="8">
                  <c:v>TARRAGONA</c:v>
                </c:pt>
                <c:pt idx="9">
                  <c:v>HUELVA</c:v>
                </c:pt>
              </c:strCache>
            </c:strRef>
          </c:cat>
          <c:val>
            <c:numRef>
              <c:f>'Buques número'!$G$38:$G$47</c:f>
              <c:numCache>
                <c:formatCode>General</c:formatCode>
                <c:ptCount val="10"/>
                <c:pt idx="0">
                  <c:v>16459</c:v>
                </c:pt>
                <c:pt idx="1">
                  <c:v>14359</c:v>
                </c:pt>
                <c:pt idx="2">
                  <c:v>7470</c:v>
                </c:pt>
                <c:pt idx="3">
                  <c:v>7737</c:v>
                </c:pt>
                <c:pt idx="4">
                  <c:v>6792</c:v>
                </c:pt>
                <c:pt idx="5">
                  <c:v>4471</c:v>
                </c:pt>
                <c:pt idx="6">
                  <c:v>4028</c:v>
                </c:pt>
                <c:pt idx="7">
                  <c:v>1617</c:v>
                </c:pt>
                <c:pt idx="8">
                  <c:v>1679</c:v>
                </c:pt>
                <c:pt idx="9">
                  <c:v>1106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63E-4285-AC94-5C8F6CE61FD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sz="1300" b="1"/>
              <a:t>Buques mercantes (unidades de arqueo</a:t>
            </a:r>
            <a:r>
              <a:rPr lang="es-ES" sz="1300" b="1" baseline="0"/>
              <a:t> bruto</a:t>
            </a:r>
            <a:r>
              <a:rPr lang="es-ES" sz="1300" b="1"/>
              <a:t>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'Buques GT'!$F$37</c:f>
              <c:strCache>
                <c:ptCount val="1"/>
                <c:pt idx="0">
                  <c:v>2013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'Buques GT'!$E$38:$E$47</c:f>
              <c:strCache>
                <c:ptCount val="10"/>
                <c:pt idx="0">
                  <c:v>BAHIA DE ALGECIRAS</c:v>
                </c:pt>
                <c:pt idx="1">
                  <c:v>BARCELONA</c:v>
                </c:pt>
                <c:pt idx="2">
                  <c:v>VALENCIA</c:v>
                </c:pt>
                <c:pt idx="3">
                  <c:v>LAS PALMAS</c:v>
                </c:pt>
                <c:pt idx="4">
                  <c:v>SANTA CRUZ DE TENERIFE</c:v>
                </c:pt>
                <c:pt idx="5">
                  <c:v>BALEARES</c:v>
                </c:pt>
                <c:pt idx="6">
                  <c:v>CEUTA</c:v>
                </c:pt>
                <c:pt idx="7">
                  <c:v>BILBAO</c:v>
                </c:pt>
                <c:pt idx="8">
                  <c:v>TARRAGONA</c:v>
                </c:pt>
                <c:pt idx="9">
                  <c:v>CARTAGENA</c:v>
                </c:pt>
              </c:strCache>
            </c:strRef>
          </c:cat>
          <c:val>
            <c:numRef>
              <c:f>'Buques GT'!$F$38:$F$47</c:f>
              <c:numCache>
                <c:formatCode>General</c:formatCode>
                <c:ptCount val="10"/>
                <c:pt idx="0">
                  <c:v>199290844</c:v>
                </c:pt>
                <c:pt idx="1">
                  <c:v>148637924</c:v>
                </c:pt>
                <c:pt idx="2">
                  <c:v>122462547</c:v>
                </c:pt>
                <c:pt idx="3">
                  <c:v>115124169</c:v>
                </c:pt>
                <c:pt idx="4">
                  <c:v>107069284</c:v>
                </c:pt>
                <c:pt idx="5">
                  <c:v>72162725</c:v>
                </c:pt>
                <c:pt idx="6">
                  <c:v>35713519</c:v>
                </c:pt>
                <c:pt idx="7">
                  <c:v>22758488</c:v>
                </c:pt>
                <c:pt idx="8">
                  <c:v>21698390</c:v>
                </c:pt>
                <c:pt idx="9">
                  <c:v>19340466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AEB-4DAA-8D87-9369A96FF9E3}"/>
            </c:ext>
          </c:extLst>
        </c:ser>
        <c:ser>
          <c:idx val="1"/>
          <c:order val="1"/>
          <c:tx>
            <c:strRef>
              <c:f>'Buques GT'!$G$37</c:f>
              <c:strCache>
                <c:ptCount val="1"/>
                <c:pt idx="0">
                  <c:v>2012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'Buques GT'!$E$38:$E$47</c:f>
              <c:strCache>
                <c:ptCount val="10"/>
                <c:pt idx="0">
                  <c:v>BAHIA DE ALGECIRAS</c:v>
                </c:pt>
                <c:pt idx="1">
                  <c:v>BARCELONA</c:v>
                </c:pt>
                <c:pt idx="2">
                  <c:v>VALENCIA</c:v>
                </c:pt>
                <c:pt idx="3">
                  <c:v>LAS PALMAS</c:v>
                </c:pt>
                <c:pt idx="4">
                  <c:v>SANTA CRUZ DE TENERIFE</c:v>
                </c:pt>
                <c:pt idx="5">
                  <c:v>BALEARES</c:v>
                </c:pt>
                <c:pt idx="6">
                  <c:v>CEUTA</c:v>
                </c:pt>
                <c:pt idx="7">
                  <c:v>BILBAO</c:v>
                </c:pt>
                <c:pt idx="8">
                  <c:v>TARRAGONA</c:v>
                </c:pt>
                <c:pt idx="9">
                  <c:v>CARTAGENA</c:v>
                </c:pt>
              </c:strCache>
            </c:strRef>
          </c:cat>
          <c:val>
            <c:numRef>
              <c:f>'Buques GT'!$G$38:$G$47</c:f>
              <c:numCache>
                <c:formatCode>General</c:formatCode>
                <c:ptCount val="10"/>
                <c:pt idx="0">
                  <c:v>191379034</c:v>
                </c:pt>
                <c:pt idx="1">
                  <c:v>146430810</c:v>
                </c:pt>
                <c:pt idx="2">
                  <c:v>119666876</c:v>
                </c:pt>
                <c:pt idx="3">
                  <c:v>134205272</c:v>
                </c:pt>
                <c:pt idx="4">
                  <c:v>112731859</c:v>
                </c:pt>
                <c:pt idx="5">
                  <c:v>79750207</c:v>
                </c:pt>
                <c:pt idx="6">
                  <c:v>40575800</c:v>
                </c:pt>
                <c:pt idx="7">
                  <c:v>22393147</c:v>
                </c:pt>
                <c:pt idx="8">
                  <c:v>24804367</c:v>
                </c:pt>
                <c:pt idx="9">
                  <c:v>19414396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AEB-4DAA-8D87-9369A96FF9E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Cruceros (nº)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Cruceros!$F$37</c:f>
              <c:strCache>
                <c:ptCount val="1"/>
                <c:pt idx="0">
                  <c:v>2013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Cruceros!$E$38:$E$47</c:f>
              <c:strCache>
                <c:ptCount val="10"/>
                <c:pt idx="0">
                  <c:v>BARCELONA</c:v>
                </c:pt>
                <c:pt idx="1">
                  <c:v>BALEARES</c:v>
                </c:pt>
                <c:pt idx="2">
                  <c:v>SANTA CRUZ DE TENERIFE</c:v>
                </c:pt>
                <c:pt idx="3">
                  <c:v>LAS PALMAS</c:v>
                </c:pt>
                <c:pt idx="4">
                  <c:v>BAHIA DE CADIZ</c:v>
                </c:pt>
                <c:pt idx="5">
                  <c:v>MALAGA</c:v>
                </c:pt>
                <c:pt idx="6">
                  <c:v>VALENCIA</c:v>
                </c:pt>
                <c:pt idx="7">
                  <c:v>CARTAGENA</c:v>
                </c:pt>
                <c:pt idx="8">
                  <c:v>CARTAGENA</c:v>
                </c:pt>
                <c:pt idx="9">
                  <c:v>VIGO</c:v>
                </c:pt>
              </c:strCache>
            </c:strRef>
          </c:cat>
          <c:val>
            <c:numRef>
              <c:f>Cruceros!$F$38:$F$47</c:f>
              <c:numCache>
                <c:formatCode>General</c:formatCode>
                <c:ptCount val="10"/>
                <c:pt idx="0">
                  <c:v>431</c:v>
                </c:pt>
                <c:pt idx="1">
                  <c:v>346</c:v>
                </c:pt>
                <c:pt idx="2">
                  <c:v>281</c:v>
                </c:pt>
                <c:pt idx="3">
                  <c:v>232</c:v>
                </c:pt>
                <c:pt idx="4">
                  <c:v>147</c:v>
                </c:pt>
                <c:pt idx="5">
                  <c:v>116</c:v>
                </c:pt>
                <c:pt idx="6">
                  <c:v>104</c:v>
                </c:pt>
                <c:pt idx="7">
                  <c:v>53</c:v>
                </c:pt>
                <c:pt idx="8">
                  <c:v>53</c:v>
                </c:pt>
                <c:pt idx="9">
                  <c:v>44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284-4192-9F2B-94CFF37A246E}"/>
            </c:ext>
          </c:extLst>
        </c:ser>
        <c:ser>
          <c:idx val="1"/>
          <c:order val="1"/>
          <c:tx>
            <c:strRef>
              <c:f>Cruceros!$G$37</c:f>
              <c:strCache>
                <c:ptCount val="1"/>
                <c:pt idx="0">
                  <c:v>2012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Cruceros!$E$38:$E$47</c:f>
              <c:strCache>
                <c:ptCount val="10"/>
                <c:pt idx="0">
                  <c:v>BARCELONA</c:v>
                </c:pt>
                <c:pt idx="1">
                  <c:v>BALEARES</c:v>
                </c:pt>
                <c:pt idx="2">
                  <c:v>SANTA CRUZ DE TENERIFE</c:v>
                </c:pt>
                <c:pt idx="3">
                  <c:v>LAS PALMAS</c:v>
                </c:pt>
                <c:pt idx="4">
                  <c:v>BAHIA DE CADIZ</c:v>
                </c:pt>
                <c:pt idx="5">
                  <c:v>MALAGA</c:v>
                </c:pt>
                <c:pt idx="6">
                  <c:v>VALENCIA</c:v>
                </c:pt>
                <c:pt idx="7">
                  <c:v>CARTAGENA</c:v>
                </c:pt>
                <c:pt idx="8">
                  <c:v>CARTAGENA</c:v>
                </c:pt>
                <c:pt idx="9">
                  <c:v>VIGO</c:v>
                </c:pt>
              </c:strCache>
            </c:strRef>
          </c:cat>
          <c:val>
            <c:numRef>
              <c:f>Cruceros!$G$38:$G$47</c:f>
              <c:numCache>
                <c:formatCode>General</c:formatCode>
                <c:ptCount val="10"/>
                <c:pt idx="0">
                  <c:v>382</c:v>
                </c:pt>
                <c:pt idx="1">
                  <c:v>294</c:v>
                </c:pt>
                <c:pt idx="2">
                  <c:v>257</c:v>
                </c:pt>
                <c:pt idx="3">
                  <c:v>240</c:v>
                </c:pt>
                <c:pt idx="4">
                  <c:v>133</c:v>
                </c:pt>
                <c:pt idx="5">
                  <c:v>145</c:v>
                </c:pt>
                <c:pt idx="6">
                  <c:v>99</c:v>
                </c:pt>
                <c:pt idx="7">
                  <c:v>33</c:v>
                </c:pt>
                <c:pt idx="8">
                  <c:v>33</c:v>
                </c:pt>
                <c:pt idx="9">
                  <c:v>50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284-4192-9F2B-94CFF37A246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.xml"/><Relationship Id="rId1" Type="http://schemas.openxmlformats.org/officeDocument/2006/relationships/image" Target="../media/image2.emf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image" Target="../media/image3.emf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chart" Target="../charts/chart3.xml"/><Relationship Id="rId1" Type="http://schemas.openxmlformats.org/officeDocument/2006/relationships/image" Target="../media/image4.emf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chart" Target="../charts/chart4.xml"/><Relationship Id="rId1" Type="http://schemas.openxmlformats.org/officeDocument/2006/relationships/image" Target="../media/image5.emf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5.xml"/><Relationship Id="rId1" Type="http://schemas.openxmlformats.org/officeDocument/2006/relationships/image" Target="../media/image6.emf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chart" Target="../charts/chart6.xml"/><Relationship Id="rId1" Type="http://schemas.openxmlformats.org/officeDocument/2006/relationships/image" Target="../media/image7.emf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chart" Target="../charts/chart7.xml"/><Relationship Id="rId1" Type="http://schemas.openxmlformats.org/officeDocument/2006/relationships/image" Target="../media/image8.emf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chart" Target="../charts/chart8.xml"/><Relationship Id="rId1" Type="http://schemas.openxmlformats.org/officeDocument/2006/relationships/image" Target="../media/image9.emf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chart" Target="../charts/chart9.xml"/><Relationship Id="rId1" Type="http://schemas.openxmlformats.org/officeDocument/2006/relationships/image" Target="../media/image10.emf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0.xml"/><Relationship Id="rId1" Type="http://schemas.openxmlformats.org/officeDocument/2006/relationships/image" Target="../media/image11.emf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1.xml"/><Relationship Id="rId1" Type="http://schemas.openxmlformats.org/officeDocument/2006/relationships/image" Target="../media/image12.emf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2.xml"/><Relationship Id="rId1" Type="http://schemas.openxmlformats.org/officeDocument/2006/relationships/image" Target="../media/image13.emf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3.xml"/><Relationship Id="rId1" Type="http://schemas.openxmlformats.org/officeDocument/2006/relationships/image" Target="../media/image14.emf"/></Relationships>
</file>

<file path=xl/drawings/_rels/drawing15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4.xml"/><Relationship Id="rId1" Type="http://schemas.openxmlformats.org/officeDocument/2006/relationships/image" Target="../media/image15.emf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5.xml"/><Relationship Id="rId1" Type="http://schemas.openxmlformats.org/officeDocument/2006/relationships/image" Target="../media/image16.emf"/></Relationships>
</file>

<file path=xl/drawings/_rels/drawing17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6.xml"/><Relationship Id="rId1" Type="http://schemas.openxmlformats.org/officeDocument/2006/relationships/image" Target="../media/image17.emf"/></Relationships>
</file>

<file path=xl/drawings/_rels/drawing18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7.xml"/><Relationship Id="rId1" Type="http://schemas.openxmlformats.org/officeDocument/2006/relationships/image" Target="../media/image18.emf"/></Relationships>
</file>

<file path=xl/drawings/_rels/drawing19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8.xml"/><Relationship Id="rId1" Type="http://schemas.openxmlformats.org/officeDocument/2006/relationships/image" Target="../media/image19.emf"/></Relationships>
</file>

<file path=xl/drawings/_rels/drawing20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9.xml"/><Relationship Id="rId1" Type="http://schemas.openxmlformats.org/officeDocument/2006/relationships/image" Target="../media/image20.emf"/></Relationships>
</file>

<file path=xl/drawings/_rels/drawing2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0.xml"/><Relationship Id="rId1" Type="http://schemas.openxmlformats.org/officeDocument/2006/relationships/image" Target="../media/image21.emf"/></Relationships>
</file>

<file path=xl/drawings/_rels/drawing2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1.xml"/><Relationship Id="rId1" Type="http://schemas.openxmlformats.org/officeDocument/2006/relationships/image" Target="../media/image22.emf"/></Relationships>
</file>

<file path=xl/drawings/_rels/drawing2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2.xml"/><Relationship Id="rId1" Type="http://schemas.openxmlformats.org/officeDocument/2006/relationships/image" Target="../media/image23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2</xdr:col>
      <xdr:colOff>99240</xdr:colOff>
      <xdr:row>2</xdr:row>
      <xdr:rowOff>3180</xdr:rowOff>
    </xdr:to>
    <xdr:pic>
      <xdr:nvPicPr>
        <xdr:cNvPr id="1025" name="LogoRes00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2049" name="LogoRes01">
          <a:extLst>
            <a:ext uri="{FF2B5EF4-FFF2-40B4-BE49-F238E27FC236}">
              <a16:creationId xmlns:a16="http://schemas.microsoft.com/office/drawing/2014/main" id="{00000000-0008-0000-0100-0000010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3073" name="LogoRes01_1">
          <a:extLst>
            <a:ext uri="{FF2B5EF4-FFF2-40B4-BE49-F238E27FC236}">
              <a16:creationId xmlns:a16="http://schemas.microsoft.com/office/drawing/2014/main" id="{00000000-0008-0000-0200-0000010C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4097" name="LogoRes02">
          <a:extLst>
            <a:ext uri="{FF2B5EF4-FFF2-40B4-BE49-F238E27FC236}">
              <a16:creationId xmlns:a16="http://schemas.microsoft.com/office/drawing/2014/main" id="{00000000-0008-0000-0300-0000011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5121" name="LogoRes03">
          <a:extLst>
            <a:ext uri="{FF2B5EF4-FFF2-40B4-BE49-F238E27FC236}">
              <a16:creationId xmlns:a16="http://schemas.microsoft.com/office/drawing/2014/main" id="{00000000-0008-0000-0400-00000114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6145" name="LogoRes04">
          <a:extLst>
            <a:ext uri="{FF2B5EF4-FFF2-40B4-BE49-F238E27FC236}">
              <a16:creationId xmlns:a16="http://schemas.microsoft.com/office/drawing/2014/main" id="{00000000-0008-0000-0500-0000011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7169" name="LogoRes05">
          <a:extLst>
            <a:ext uri="{FF2B5EF4-FFF2-40B4-BE49-F238E27FC236}">
              <a16:creationId xmlns:a16="http://schemas.microsoft.com/office/drawing/2014/main" id="{00000000-0008-0000-0600-0000011C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8193" name="LogoRes06">
          <a:extLst>
            <a:ext uri="{FF2B5EF4-FFF2-40B4-BE49-F238E27FC236}">
              <a16:creationId xmlns:a16="http://schemas.microsoft.com/office/drawing/2014/main" id="{00000000-0008-0000-0700-0000012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9217" name="LogoRes07">
          <a:extLst>
            <a:ext uri="{FF2B5EF4-FFF2-40B4-BE49-F238E27FC236}">
              <a16:creationId xmlns:a16="http://schemas.microsoft.com/office/drawing/2014/main" id="{00000000-0008-0000-0800-00000124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8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10241" name="LogoRes07_1">
          <a:extLst>
            <a:ext uri="{FF2B5EF4-FFF2-40B4-BE49-F238E27FC236}">
              <a16:creationId xmlns:a16="http://schemas.microsoft.com/office/drawing/2014/main" id="{00000000-0008-0000-0900-0000012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9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11265" name="LogoRes08">
          <a:extLst>
            <a:ext uri="{FF2B5EF4-FFF2-40B4-BE49-F238E27FC236}">
              <a16:creationId xmlns:a16="http://schemas.microsoft.com/office/drawing/2014/main" id="{00000000-0008-0000-0A00-0000012C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A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12289" name="LogoRes09">
          <a:extLst>
            <a:ext uri="{FF2B5EF4-FFF2-40B4-BE49-F238E27FC236}">
              <a16:creationId xmlns:a16="http://schemas.microsoft.com/office/drawing/2014/main" id="{00000000-0008-0000-0B00-0000013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B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13313" name="LogoRes10">
          <a:extLst>
            <a:ext uri="{FF2B5EF4-FFF2-40B4-BE49-F238E27FC236}">
              <a16:creationId xmlns:a16="http://schemas.microsoft.com/office/drawing/2014/main" id="{00000000-0008-0000-0C00-00000134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C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14337" name="LogoRes10_1">
          <a:extLst>
            <a:ext uri="{FF2B5EF4-FFF2-40B4-BE49-F238E27FC236}">
              <a16:creationId xmlns:a16="http://schemas.microsoft.com/office/drawing/2014/main" id="{00000000-0008-0000-0D00-0000013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D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2</xdr:row>
      <xdr:rowOff>14610</xdr:rowOff>
    </xdr:to>
    <xdr:pic>
      <xdr:nvPicPr>
        <xdr:cNvPr id="2" name="LogoRes10_2">
          <a:extLst>
            <a:ext uri="{FF2B5EF4-FFF2-40B4-BE49-F238E27FC236}">
              <a16:creationId xmlns:a16="http://schemas.microsoft.com/office/drawing/2014/main" id="{3472F094-B51D-49B5-A971-26F75511CC7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027224" cy="47181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8D0B1AF9-00F9-4647-8382-FA2B10F186F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2</xdr:row>
      <xdr:rowOff>14610</xdr:rowOff>
    </xdr:to>
    <xdr:pic>
      <xdr:nvPicPr>
        <xdr:cNvPr id="2" name="LogoRes10_3">
          <a:extLst>
            <a:ext uri="{FF2B5EF4-FFF2-40B4-BE49-F238E27FC236}">
              <a16:creationId xmlns:a16="http://schemas.microsoft.com/office/drawing/2014/main" id="{B7D62E0A-10B2-4102-861F-D1846AF9026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027224" cy="47181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871CE3F3-3880-4BF9-8747-D423E1391F0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2</xdr:row>
      <xdr:rowOff>14610</xdr:rowOff>
    </xdr:to>
    <xdr:pic>
      <xdr:nvPicPr>
        <xdr:cNvPr id="2" name="LogoRes10_4">
          <a:extLst>
            <a:ext uri="{FF2B5EF4-FFF2-40B4-BE49-F238E27FC236}">
              <a16:creationId xmlns:a16="http://schemas.microsoft.com/office/drawing/2014/main" id="{26B479BC-5272-4C44-8C26-4676119E70D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027224" cy="47181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C402196C-28F3-4987-A496-01A3BF8377F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18433" name="LogoRes11">
          <a:extLst>
            <a:ext uri="{FF2B5EF4-FFF2-40B4-BE49-F238E27FC236}">
              <a16:creationId xmlns:a16="http://schemas.microsoft.com/office/drawing/2014/main" id="{00000000-0008-0000-1100-0000014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1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19457" name="LogoRes11_1">
          <a:extLst>
            <a:ext uri="{FF2B5EF4-FFF2-40B4-BE49-F238E27FC236}">
              <a16:creationId xmlns:a16="http://schemas.microsoft.com/office/drawing/2014/main" id="{00000000-0008-0000-1200-0000014C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2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20481" name="LogoRes11_2">
          <a:extLst>
            <a:ext uri="{FF2B5EF4-FFF2-40B4-BE49-F238E27FC236}">
              <a16:creationId xmlns:a16="http://schemas.microsoft.com/office/drawing/2014/main" id="{00000000-0008-0000-1300-0000015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3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21505" name="LogoRes12_1">
          <a:extLst>
            <a:ext uri="{FF2B5EF4-FFF2-40B4-BE49-F238E27FC236}">
              <a16:creationId xmlns:a16="http://schemas.microsoft.com/office/drawing/2014/main" id="{00000000-0008-0000-1400-00000154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4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22529" name="LogoRes12_2">
          <a:extLst>
            <a:ext uri="{FF2B5EF4-FFF2-40B4-BE49-F238E27FC236}">
              <a16:creationId xmlns:a16="http://schemas.microsoft.com/office/drawing/2014/main" id="{00000000-0008-0000-1500-0000015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5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23553" name="LogoRes12_3">
          <a:extLst>
            <a:ext uri="{FF2B5EF4-FFF2-40B4-BE49-F238E27FC236}">
              <a16:creationId xmlns:a16="http://schemas.microsoft.com/office/drawing/2014/main" id="{00000000-0008-0000-1600-0000015C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6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5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6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17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18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19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4"/>
  <sheetViews>
    <sheetView tabSelected="1" workbookViewId="0">
      <selection activeCell="D7" sqref="D7"/>
    </sheetView>
  </sheetViews>
  <sheetFormatPr baseColWidth="10" defaultRowHeight="15" x14ac:dyDescent="0.25"/>
  <cols>
    <col min="1" max="1" width="28.28515625" style="75" bestFit="1" customWidth="1"/>
    <col min="2" max="2" width="16" style="75" bestFit="1" customWidth="1"/>
    <col min="3" max="3" width="26.5703125" style="75" bestFit="1" customWidth="1"/>
    <col min="4" max="16384" width="11.42578125" style="75"/>
  </cols>
  <sheetData>
    <row r="1" spans="1:9" ht="22.5" customHeight="1" x14ac:dyDescent="0.35">
      <c r="D1" s="76" t="s">
        <v>39</v>
      </c>
    </row>
    <row r="4" spans="1:9" x14ac:dyDescent="0.25">
      <c r="F4" s="77"/>
      <c r="G4" s="77"/>
      <c r="I4" s="78">
        <v>41529</v>
      </c>
    </row>
    <row r="6" spans="1:9" x14ac:dyDescent="0.25">
      <c r="A6" s="79" t="s">
        <v>42</v>
      </c>
      <c r="B6" s="80"/>
      <c r="C6" s="80"/>
      <c r="D6" s="81" t="s">
        <v>98</v>
      </c>
      <c r="E6" s="82"/>
      <c r="F6" s="81" t="s">
        <v>40</v>
      </c>
      <c r="G6" s="82"/>
      <c r="H6" s="81" t="s">
        <v>41</v>
      </c>
      <c r="I6" s="82"/>
    </row>
    <row r="7" spans="1:9" x14ac:dyDescent="0.25">
      <c r="A7" s="83"/>
      <c r="B7" s="83"/>
      <c r="C7" s="83"/>
      <c r="D7" s="84">
        <v>2012</v>
      </c>
      <c r="E7" s="84">
        <v>2013</v>
      </c>
      <c r="F7" s="84">
        <v>2012</v>
      </c>
      <c r="G7" s="84">
        <v>2013</v>
      </c>
      <c r="H7" s="84" t="s">
        <v>0</v>
      </c>
      <c r="I7" s="84" t="s">
        <v>3</v>
      </c>
    </row>
    <row r="8" spans="1:9" x14ac:dyDescent="0.25">
      <c r="A8" s="85" t="s">
        <v>12</v>
      </c>
      <c r="B8" s="85" t="s">
        <v>13</v>
      </c>
      <c r="C8" s="86" t="s">
        <v>14</v>
      </c>
      <c r="D8" s="87">
        <v>13409047</v>
      </c>
      <c r="E8" s="87">
        <v>13254759</v>
      </c>
      <c r="F8" s="87">
        <v>87059609</v>
      </c>
      <c r="G8" s="87">
        <v>87624960</v>
      </c>
      <c r="H8" s="87">
        <v>565351</v>
      </c>
      <c r="I8" s="88">
        <f>((G8*100/F8)-100)</f>
        <v>0.64938380322843159</v>
      </c>
    </row>
    <row r="9" spans="1:9" x14ac:dyDescent="0.25">
      <c r="A9" s="89"/>
      <c r="B9" s="90"/>
      <c r="C9" s="86" t="s">
        <v>15</v>
      </c>
      <c r="D9" s="87">
        <v>7171394</v>
      </c>
      <c r="E9" s="87">
        <v>5946988</v>
      </c>
      <c r="F9" s="87">
        <v>51699731</v>
      </c>
      <c r="G9" s="87">
        <v>42653629</v>
      </c>
      <c r="H9" s="87">
        <v>-9046102</v>
      </c>
      <c r="I9" s="88">
        <f t="shared" ref="I9:I19" si="0">((G9*100/F9)-100)</f>
        <v>-17.497386978667265</v>
      </c>
    </row>
    <row r="10" spans="1:9" x14ac:dyDescent="0.25">
      <c r="A10" s="89"/>
      <c r="B10" s="85" t="s">
        <v>16</v>
      </c>
      <c r="C10" s="86" t="s">
        <v>17</v>
      </c>
      <c r="D10" s="87">
        <v>5040460</v>
      </c>
      <c r="E10" s="87">
        <v>5481442</v>
      </c>
      <c r="F10" s="87">
        <v>34566747</v>
      </c>
      <c r="G10" s="87">
        <v>35327949</v>
      </c>
      <c r="H10" s="87">
        <v>761202</v>
      </c>
      <c r="I10" s="88">
        <f t="shared" si="0"/>
        <v>2.2021221725029534</v>
      </c>
    </row>
    <row r="11" spans="1:9" x14ac:dyDescent="0.25">
      <c r="A11" s="89"/>
      <c r="B11" s="89"/>
      <c r="C11" s="86" t="s">
        <v>18</v>
      </c>
      <c r="D11" s="87">
        <v>14112870</v>
      </c>
      <c r="E11" s="87">
        <v>12983572</v>
      </c>
      <c r="F11" s="87">
        <v>95262277</v>
      </c>
      <c r="G11" s="87">
        <v>88883465</v>
      </c>
      <c r="H11" s="87">
        <v>-6378812</v>
      </c>
      <c r="I11" s="88">
        <f t="shared" si="0"/>
        <v>-6.6960524153752914</v>
      </c>
    </row>
    <row r="12" spans="1:9" x14ac:dyDescent="0.25">
      <c r="A12" s="90"/>
      <c r="B12" s="90"/>
      <c r="C12" s="86" t="s">
        <v>2</v>
      </c>
      <c r="D12" s="87">
        <v>19153330</v>
      </c>
      <c r="E12" s="87">
        <v>18465014</v>
      </c>
      <c r="F12" s="87">
        <v>129829024</v>
      </c>
      <c r="G12" s="87">
        <v>124211414</v>
      </c>
      <c r="H12" s="87">
        <v>-5617610</v>
      </c>
      <c r="I12" s="88">
        <f t="shared" si="0"/>
        <v>-4.3269292388734328</v>
      </c>
    </row>
    <row r="13" spans="1:9" x14ac:dyDescent="0.25">
      <c r="A13" s="91"/>
      <c r="B13" s="91"/>
      <c r="C13" s="92" t="s">
        <v>2</v>
      </c>
      <c r="D13" s="93">
        <v>39733771</v>
      </c>
      <c r="E13" s="93">
        <v>37666761</v>
      </c>
      <c r="F13" s="93">
        <v>268588364</v>
      </c>
      <c r="G13" s="93">
        <v>254490003</v>
      </c>
      <c r="H13" s="93">
        <v>-14098361</v>
      </c>
      <c r="I13" s="94">
        <f t="shared" si="0"/>
        <v>-5.2490587418001411</v>
      </c>
    </row>
    <row r="14" spans="1:9" x14ac:dyDescent="0.25">
      <c r="A14" s="85" t="s">
        <v>4</v>
      </c>
      <c r="B14" s="95" t="s">
        <v>5</v>
      </c>
      <c r="C14" s="86" t="s">
        <v>6</v>
      </c>
      <c r="D14" s="87">
        <v>22982</v>
      </c>
      <c r="E14" s="87">
        <v>21602</v>
      </c>
      <c r="F14" s="87">
        <v>135131</v>
      </c>
      <c r="G14" s="87">
        <v>127531</v>
      </c>
      <c r="H14" s="87">
        <v>-7600</v>
      </c>
      <c r="I14" s="88">
        <f t="shared" si="0"/>
        <v>-5.6241720996662536</v>
      </c>
    </row>
    <row r="15" spans="1:9" x14ac:dyDescent="0.25">
      <c r="A15" s="89"/>
      <c r="B15" s="85" t="s">
        <v>7</v>
      </c>
      <c r="C15" s="86" t="s">
        <v>8</v>
      </c>
      <c r="D15" s="87">
        <v>726426</v>
      </c>
      <c r="E15" s="87">
        <v>610298</v>
      </c>
      <c r="F15" s="87">
        <v>4859060</v>
      </c>
      <c r="G15" s="87">
        <v>4370974</v>
      </c>
      <c r="H15" s="87">
        <v>-488086</v>
      </c>
      <c r="I15" s="88">
        <f t="shared" si="0"/>
        <v>-10.044864644602043</v>
      </c>
    </row>
    <row r="16" spans="1:9" x14ac:dyDescent="0.25">
      <c r="A16" s="89"/>
      <c r="B16" s="90"/>
      <c r="C16" s="86" t="s">
        <v>9</v>
      </c>
      <c r="D16" s="87">
        <v>174401</v>
      </c>
      <c r="E16" s="87">
        <v>179533</v>
      </c>
      <c r="F16" s="87">
        <v>1167997</v>
      </c>
      <c r="G16" s="87">
        <v>1140901</v>
      </c>
      <c r="H16" s="87">
        <v>-27096</v>
      </c>
      <c r="I16" s="88">
        <f t="shared" si="0"/>
        <v>-2.3198689722661925</v>
      </c>
    </row>
    <row r="17" spans="1:9" x14ac:dyDescent="0.25">
      <c r="A17" s="90"/>
      <c r="B17" s="95" t="s">
        <v>10</v>
      </c>
      <c r="C17" s="86" t="s">
        <v>11</v>
      </c>
      <c r="D17" s="87">
        <v>418167</v>
      </c>
      <c r="E17" s="87">
        <v>196394</v>
      </c>
      <c r="F17" s="87">
        <v>1954729</v>
      </c>
      <c r="G17" s="87">
        <v>1674473</v>
      </c>
      <c r="H17" s="87">
        <v>-280256</v>
      </c>
      <c r="I17" s="88">
        <f t="shared" si="0"/>
        <v>-14.33733269419956</v>
      </c>
    </row>
    <row r="18" spans="1:9" x14ac:dyDescent="0.25">
      <c r="A18" s="96"/>
      <c r="B18" s="96"/>
      <c r="C18" s="92" t="s">
        <v>2</v>
      </c>
      <c r="D18" s="93">
        <v>1341976</v>
      </c>
      <c r="E18" s="93">
        <v>1007827</v>
      </c>
      <c r="F18" s="93">
        <v>8116917</v>
      </c>
      <c r="G18" s="93">
        <v>7313879</v>
      </c>
      <c r="H18" s="93">
        <v>-803038</v>
      </c>
      <c r="I18" s="94">
        <f t="shared" si="0"/>
        <v>-9.8933868610458831</v>
      </c>
    </row>
    <row r="19" spans="1:9" x14ac:dyDescent="0.25">
      <c r="A19" s="97"/>
      <c r="B19" s="97"/>
      <c r="C19" s="98" t="s">
        <v>1</v>
      </c>
      <c r="D19" s="99">
        <f>+D13+D18</f>
        <v>41075747</v>
      </c>
      <c r="E19" s="99">
        <f t="shared" ref="E19:G19" si="1">+E13+E18</f>
        <v>38674588</v>
      </c>
      <c r="F19" s="99">
        <f t="shared" si="1"/>
        <v>276705281</v>
      </c>
      <c r="G19" s="99">
        <f t="shared" si="1"/>
        <v>261803882</v>
      </c>
      <c r="H19" s="99">
        <f t="shared" ref="H19" si="2">G19-F19</f>
        <v>-14901399</v>
      </c>
      <c r="I19" s="100">
        <f t="shared" si="0"/>
        <v>-5.3852962061826304</v>
      </c>
    </row>
    <row r="20" spans="1:9" x14ac:dyDescent="0.25">
      <c r="A20" s="96"/>
      <c r="B20" s="96"/>
      <c r="I20" s="101"/>
    </row>
    <row r="21" spans="1:9" x14ac:dyDescent="0.25">
      <c r="A21" s="85" t="s">
        <v>19</v>
      </c>
      <c r="B21" s="85" t="s">
        <v>20</v>
      </c>
      <c r="C21" s="86" t="s">
        <v>21</v>
      </c>
      <c r="D21" s="87">
        <v>9776470</v>
      </c>
      <c r="E21" s="87">
        <v>9558474</v>
      </c>
      <c r="F21" s="87">
        <v>67149326</v>
      </c>
      <c r="G21" s="87">
        <v>63302824</v>
      </c>
      <c r="H21" s="87">
        <v>-3846502</v>
      </c>
      <c r="I21" s="88">
        <f t="shared" ref="I21:I34" si="3">((G21*100/F21)-100)</f>
        <v>-5.7282808765645683</v>
      </c>
    </row>
    <row r="22" spans="1:9" x14ac:dyDescent="0.25">
      <c r="A22" s="89"/>
      <c r="B22" s="90"/>
      <c r="C22" s="86" t="s">
        <v>22</v>
      </c>
      <c r="D22" s="87">
        <v>8786829</v>
      </c>
      <c r="E22" s="87">
        <v>7891384</v>
      </c>
      <c r="F22" s="87">
        <v>61117804</v>
      </c>
      <c r="G22" s="87">
        <v>54605458</v>
      </c>
      <c r="H22" s="87">
        <v>-6512346</v>
      </c>
      <c r="I22" s="88">
        <f t="shared" si="3"/>
        <v>-10.65539920249752</v>
      </c>
    </row>
    <row r="23" spans="1:9" x14ac:dyDescent="0.25">
      <c r="A23" s="89"/>
      <c r="B23" s="95" t="s">
        <v>23</v>
      </c>
      <c r="C23" s="86" t="s">
        <v>24</v>
      </c>
      <c r="D23" s="87">
        <v>3925779</v>
      </c>
      <c r="E23" s="87">
        <v>4327809</v>
      </c>
      <c r="F23" s="87">
        <v>26048116</v>
      </c>
      <c r="G23" s="87">
        <v>26717024</v>
      </c>
      <c r="H23" s="87">
        <v>668908</v>
      </c>
      <c r="I23" s="88">
        <f t="shared" si="3"/>
        <v>2.5679707507445073</v>
      </c>
    </row>
    <row r="24" spans="1:9" x14ac:dyDescent="0.25">
      <c r="A24" s="89"/>
      <c r="B24" s="85" t="s">
        <v>25</v>
      </c>
      <c r="C24" s="86" t="s">
        <v>26</v>
      </c>
      <c r="D24" s="87">
        <v>1199293</v>
      </c>
      <c r="E24" s="87">
        <v>1187270.25</v>
      </c>
      <c r="F24" s="87">
        <v>8146813</v>
      </c>
      <c r="G24" s="87">
        <v>7942360.25</v>
      </c>
      <c r="H24" s="87">
        <v>-204452.75</v>
      </c>
      <c r="I24" s="88">
        <f t="shared" si="3"/>
        <v>-2.5096040623492826</v>
      </c>
    </row>
    <row r="25" spans="1:9" x14ac:dyDescent="0.25">
      <c r="A25" s="89"/>
      <c r="B25" s="89"/>
      <c r="C25" s="86" t="s">
        <v>21</v>
      </c>
      <c r="D25" s="87">
        <v>646739</v>
      </c>
      <c r="E25" s="87">
        <v>623062</v>
      </c>
      <c r="F25" s="87">
        <v>4503271</v>
      </c>
      <c r="G25" s="87">
        <v>4204027.25</v>
      </c>
      <c r="H25" s="87">
        <v>-299243.75</v>
      </c>
      <c r="I25" s="88">
        <f t="shared" si="3"/>
        <v>-6.6450309119748709</v>
      </c>
    </row>
    <row r="26" spans="1:9" x14ac:dyDescent="0.25">
      <c r="A26" s="89"/>
      <c r="B26" s="89"/>
      <c r="C26" s="86" t="s">
        <v>27</v>
      </c>
      <c r="D26" s="87">
        <v>134918</v>
      </c>
      <c r="E26" s="87">
        <v>135280</v>
      </c>
      <c r="F26" s="87">
        <v>899298.25</v>
      </c>
      <c r="G26" s="87">
        <v>857772.75</v>
      </c>
      <c r="H26" s="87">
        <v>-41525.5</v>
      </c>
      <c r="I26" s="88">
        <f t="shared" si="3"/>
        <v>-4.6175448467735833</v>
      </c>
    </row>
    <row r="27" spans="1:9" x14ac:dyDescent="0.25">
      <c r="A27" s="89"/>
      <c r="B27" s="89"/>
      <c r="C27" s="86" t="s">
        <v>28</v>
      </c>
      <c r="D27" s="87">
        <v>417634</v>
      </c>
      <c r="E27" s="87">
        <v>428927.25</v>
      </c>
      <c r="F27" s="87">
        <v>2743903.75</v>
      </c>
      <c r="G27" s="87">
        <v>2880549.25</v>
      </c>
      <c r="H27" s="87">
        <v>136645.5</v>
      </c>
      <c r="I27" s="88">
        <f t="shared" si="3"/>
        <v>4.9799669540157936</v>
      </c>
    </row>
    <row r="28" spans="1:9" x14ac:dyDescent="0.25">
      <c r="A28" s="89"/>
      <c r="B28" s="90"/>
      <c r="C28" s="86" t="s">
        <v>29</v>
      </c>
      <c r="D28" s="87">
        <v>552554</v>
      </c>
      <c r="E28" s="87">
        <v>564208.25</v>
      </c>
      <c r="F28" s="87">
        <v>3643542</v>
      </c>
      <c r="G28" s="87">
        <v>3738333</v>
      </c>
      <c r="H28" s="87">
        <v>94791</v>
      </c>
      <c r="I28" s="88">
        <f t="shared" si="3"/>
        <v>2.6016167783986077</v>
      </c>
    </row>
    <row r="29" spans="1:9" x14ac:dyDescent="0.25">
      <c r="A29" s="89"/>
      <c r="B29" s="85" t="s">
        <v>30</v>
      </c>
      <c r="C29" s="86" t="s">
        <v>31</v>
      </c>
      <c r="D29" s="87">
        <v>3241895</v>
      </c>
      <c r="E29" s="87">
        <v>3235485</v>
      </c>
      <c r="F29" s="87">
        <v>14364420</v>
      </c>
      <c r="G29" s="87">
        <v>14841000</v>
      </c>
      <c r="H29" s="87">
        <v>476580</v>
      </c>
      <c r="I29" s="88">
        <f t="shared" si="3"/>
        <v>3.317781017263485</v>
      </c>
    </row>
    <row r="30" spans="1:9" x14ac:dyDescent="0.25">
      <c r="A30" s="89"/>
      <c r="B30" s="90"/>
      <c r="C30" s="86" t="s">
        <v>32</v>
      </c>
      <c r="D30" s="87">
        <v>658321</v>
      </c>
      <c r="E30" s="87">
        <v>693947</v>
      </c>
      <c r="F30" s="87">
        <v>3747776</v>
      </c>
      <c r="G30" s="87">
        <v>3808424</v>
      </c>
      <c r="H30" s="87">
        <v>60648</v>
      </c>
      <c r="I30" s="88">
        <f t="shared" si="3"/>
        <v>1.6182397240390003</v>
      </c>
    </row>
    <row r="31" spans="1:9" x14ac:dyDescent="0.25">
      <c r="A31" s="89"/>
      <c r="B31" s="95" t="s">
        <v>33</v>
      </c>
      <c r="C31" s="86" t="s">
        <v>34</v>
      </c>
      <c r="D31" s="87">
        <v>523156</v>
      </c>
      <c r="E31" s="87">
        <v>507170</v>
      </c>
      <c r="F31" s="87">
        <v>2113792</v>
      </c>
      <c r="G31" s="87">
        <v>2241870</v>
      </c>
      <c r="H31" s="87">
        <v>128078</v>
      </c>
      <c r="I31" s="88">
        <f t="shared" si="3"/>
        <v>6.0591581385491082</v>
      </c>
    </row>
    <row r="32" spans="1:9" x14ac:dyDescent="0.25">
      <c r="A32" s="89"/>
      <c r="B32" s="85" t="s">
        <v>35</v>
      </c>
      <c r="C32" s="86" t="s">
        <v>36</v>
      </c>
      <c r="D32" s="87">
        <v>12703</v>
      </c>
      <c r="E32" s="87">
        <v>13299</v>
      </c>
      <c r="F32" s="87">
        <v>77908</v>
      </c>
      <c r="G32" s="87">
        <v>73922</v>
      </c>
      <c r="H32" s="87">
        <v>-3986</v>
      </c>
      <c r="I32" s="88">
        <f t="shared" si="3"/>
        <v>-5.1162910099091192</v>
      </c>
    </row>
    <row r="33" spans="1:9" x14ac:dyDescent="0.25">
      <c r="A33" s="89"/>
      <c r="B33" s="89"/>
      <c r="C33" s="86" t="s">
        <v>37</v>
      </c>
      <c r="D33" s="87">
        <v>164698906</v>
      </c>
      <c r="E33" s="87">
        <v>162229225</v>
      </c>
      <c r="F33" s="87">
        <v>1073924934</v>
      </c>
      <c r="G33" s="87">
        <v>1033850784</v>
      </c>
      <c r="H33" s="87">
        <v>-40074150</v>
      </c>
      <c r="I33" s="88">
        <f t="shared" si="3"/>
        <v>-3.7315596957729298</v>
      </c>
    </row>
    <row r="34" spans="1:9" x14ac:dyDescent="0.25">
      <c r="A34" s="102"/>
      <c r="B34" s="103"/>
      <c r="C34" s="86" t="s">
        <v>38</v>
      </c>
      <c r="D34" s="87">
        <v>233</v>
      </c>
      <c r="E34" s="87">
        <v>249</v>
      </c>
      <c r="F34" s="87">
        <v>1800</v>
      </c>
      <c r="G34" s="87">
        <v>1914</v>
      </c>
      <c r="H34" s="87">
        <v>114</v>
      </c>
      <c r="I34" s="88">
        <f t="shared" si="3"/>
        <v>6.3333333333333286</v>
      </c>
    </row>
  </sheetData>
  <mergeCells count="14">
    <mergeCell ref="D6:E6"/>
    <mergeCell ref="F6:G6"/>
    <mergeCell ref="H6:I6"/>
    <mergeCell ref="A6:C7"/>
    <mergeCell ref="A14:A17"/>
    <mergeCell ref="B15:B16"/>
    <mergeCell ref="A8:A12"/>
    <mergeCell ref="B8:B9"/>
    <mergeCell ref="B10:B12"/>
    <mergeCell ref="A21:A34"/>
    <mergeCell ref="B21:B22"/>
    <mergeCell ref="B24:B28"/>
    <mergeCell ref="B29:B30"/>
    <mergeCell ref="B32:B34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8"/>
  <sheetViews>
    <sheetView zoomScaleNormal="100"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6" max="6" width="6.28515625" customWidth="1"/>
  </cols>
  <sheetData>
    <row r="1" spans="1:12" s="2" customFormat="1" ht="22.5" customHeight="1" x14ac:dyDescent="0.35">
      <c r="F1" s="3" t="s">
        <v>74</v>
      </c>
    </row>
    <row r="2" spans="1:12" s="2" customFormat="1" ht="21" x14ac:dyDescent="0.35"/>
    <row r="5" spans="1:12" x14ac:dyDescent="0.25">
      <c r="A5" s="69" t="s">
        <v>73</v>
      </c>
      <c r="B5" s="67" t="str">
        <f>'Resumen general'!D6</f>
        <v>Mes Julio</v>
      </c>
      <c r="C5" s="68"/>
      <c r="D5" s="67" t="str">
        <f>'Resumen general'!F6</f>
        <v>Acumulado desde Enero</v>
      </c>
      <c r="E5" s="68"/>
      <c r="F5" s="68"/>
      <c r="L5" s="39">
        <f>'Resumen general'!I4</f>
        <v>41529</v>
      </c>
    </row>
    <row r="6" spans="1:12" x14ac:dyDescent="0.25">
      <c r="A6" s="70"/>
      <c r="B6" s="7">
        <f>'Resumen general'!D7</f>
        <v>2012</v>
      </c>
      <c r="C6" s="7">
        <f>'Resumen general'!E7</f>
        <v>2013</v>
      </c>
      <c r="D6" s="7">
        <f>'Resumen general'!F7</f>
        <v>2012</v>
      </c>
      <c r="E6" s="7">
        <f>'Resumen general'!G7</f>
        <v>2013</v>
      </c>
      <c r="F6" s="7" t="s">
        <v>43</v>
      </c>
    </row>
    <row r="7" spans="1:12" x14ac:dyDescent="0.25">
      <c r="A7" s="8" t="s">
        <v>44</v>
      </c>
      <c r="B7" s="37">
        <v>1296938</v>
      </c>
      <c r="C7" s="37">
        <v>1018762</v>
      </c>
      <c r="D7" s="37">
        <v>7397712</v>
      </c>
      <c r="E7" s="37">
        <v>6988552</v>
      </c>
      <c r="F7" s="10">
        <f>((E7*100)/D7)-100</f>
        <v>-5.5308992834541328</v>
      </c>
      <c r="G7" s="1"/>
      <c r="H7" s="1"/>
      <c r="I7" s="1"/>
    </row>
    <row r="8" spans="1:12" x14ac:dyDescent="0.25">
      <c r="A8" s="11" t="s">
        <v>45</v>
      </c>
      <c r="B8" s="38">
        <v>168087</v>
      </c>
      <c r="C8" s="38">
        <v>238164</v>
      </c>
      <c r="D8" s="38">
        <v>1371430</v>
      </c>
      <c r="E8" s="38">
        <v>1431929</v>
      </c>
      <c r="F8" s="13">
        <f t="shared" ref="F8:F35" si="0">((E8*100)/D8)-100</f>
        <v>4.4113808214783177</v>
      </c>
      <c r="G8" s="1"/>
      <c r="H8" s="1"/>
      <c r="I8" s="1"/>
    </row>
    <row r="9" spans="1:12" x14ac:dyDescent="0.25">
      <c r="A9" s="8" t="s">
        <v>46</v>
      </c>
      <c r="B9" s="37">
        <v>462109</v>
      </c>
      <c r="C9" s="37">
        <v>328518</v>
      </c>
      <c r="D9" s="37">
        <v>3482379</v>
      </c>
      <c r="E9" s="37">
        <v>2595855</v>
      </c>
      <c r="F9" s="10">
        <f t="shared" si="0"/>
        <v>-25.45742436420619</v>
      </c>
      <c r="G9" s="1"/>
      <c r="H9" s="1"/>
      <c r="I9" s="1"/>
    </row>
    <row r="10" spans="1:12" x14ac:dyDescent="0.25">
      <c r="A10" s="11" t="s">
        <v>47</v>
      </c>
      <c r="B10" s="38">
        <v>421455</v>
      </c>
      <c r="C10" s="38">
        <v>337780</v>
      </c>
      <c r="D10" s="38">
        <v>2942492</v>
      </c>
      <c r="E10" s="38">
        <v>2725018</v>
      </c>
      <c r="F10" s="13">
        <f t="shared" si="0"/>
        <v>-7.3908102383965684</v>
      </c>
      <c r="G10" s="1"/>
      <c r="H10" s="1"/>
      <c r="I10" s="1"/>
    </row>
    <row r="11" spans="1:12" x14ac:dyDescent="0.25">
      <c r="A11" s="8" t="s">
        <v>48</v>
      </c>
      <c r="B11" s="37">
        <v>8105385</v>
      </c>
      <c r="C11" s="37">
        <v>7393060</v>
      </c>
      <c r="D11" s="37">
        <v>51997056</v>
      </c>
      <c r="E11" s="37">
        <v>50726316</v>
      </c>
      <c r="F11" s="10">
        <f t="shared" si="0"/>
        <v>-2.4438691298215076</v>
      </c>
      <c r="G11" s="1"/>
      <c r="H11" s="1"/>
      <c r="I11" s="1"/>
    </row>
    <row r="12" spans="1:12" x14ac:dyDescent="0.25">
      <c r="A12" s="11" t="s">
        <v>49</v>
      </c>
      <c r="B12" s="38">
        <v>355956</v>
      </c>
      <c r="C12" s="38">
        <v>303470</v>
      </c>
      <c r="D12" s="38">
        <v>2247848</v>
      </c>
      <c r="E12" s="38">
        <v>2128170</v>
      </c>
      <c r="F12" s="13">
        <f t="shared" si="0"/>
        <v>-5.3241144419017701</v>
      </c>
      <c r="G12" s="1"/>
      <c r="H12" s="1"/>
      <c r="I12" s="1"/>
    </row>
    <row r="13" spans="1:12" x14ac:dyDescent="0.25">
      <c r="A13" s="8" t="s">
        <v>50</v>
      </c>
      <c r="B13" s="37">
        <v>1192348</v>
      </c>
      <c r="C13" s="37">
        <v>1273763</v>
      </c>
      <c r="D13" s="37">
        <v>7100603</v>
      </c>
      <c r="E13" s="37">
        <v>6950704</v>
      </c>
      <c r="F13" s="10">
        <f t="shared" si="0"/>
        <v>-2.1110742284845401</v>
      </c>
      <c r="G13" s="1"/>
      <c r="H13" s="1"/>
      <c r="I13" s="1"/>
    </row>
    <row r="14" spans="1:12" x14ac:dyDescent="0.25">
      <c r="A14" s="11" t="s">
        <v>51</v>
      </c>
      <c r="B14" s="38">
        <v>3740266</v>
      </c>
      <c r="C14" s="38">
        <v>4018181</v>
      </c>
      <c r="D14" s="38">
        <v>25124837</v>
      </c>
      <c r="E14" s="38">
        <v>24601326</v>
      </c>
      <c r="F14" s="13">
        <f t="shared" si="0"/>
        <v>-2.0836393883868709</v>
      </c>
      <c r="G14" s="1"/>
      <c r="H14" s="1"/>
      <c r="I14" s="1"/>
    </row>
    <row r="15" spans="1:12" x14ac:dyDescent="0.25">
      <c r="A15" s="8" t="s">
        <v>52</v>
      </c>
      <c r="B15" s="37">
        <v>2096505</v>
      </c>
      <c r="C15" s="37">
        <v>2504120</v>
      </c>
      <c r="D15" s="37">
        <v>15673208</v>
      </c>
      <c r="E15" s="37">
        <v>17530605</v>
      </c>
      <c r="F15" s="10">
        <f t="shared" si="0"/>
        <v>11.850777454111494</v>
      </c>
      <c r="G15" s="1"/>
      <c r="H15" s="1"/>
      <c r="I15" s="1"/>
    </row>
    <row r="16" spans="1:12" x14ac:dyDescent="0.25">
      <c r="A16" s="11" t="s">
        <v>53</v>
      </c>
      <c r="B16" s="38">
        <v>2526056</v>
      </c>
      <c r="C16" s="38">
        <v>2211069</v>
      </c>
      <c r="D16" s="38">
        <v>17594391</v>
      </c>
      <c r="E16" s="38">
        <v>16513704</v>
      </c>
      <c r="F16" s="13">
        <f t="shared" si="0"/>
        <v>-6.1422245305336247</v>
      </c>
      <c r="G16" s="1"/>
      <c r="H16" s="1"/>
      <c r="I16" s="1"/>
    </row>
    <row r="17" spans="1:9" x14ac:dyDescent="0.25">
      <c r="A17" s="8" t="s">
        <v>54</v>
      </c>
      <c r="B17" s="37">
        <v>911867</v>
      </c>
      <c r="C17" s="37">
        <v>1338269</v>
      </c>
      <c r="D17" s="37">
        <v>6689080</v>
      </c>
      <c r="E17" s="37">
        <v>8173412</v>
      </c>
      <c r="F17" s="10">
        <f t="shared" si="0"/>
        <v>22.190375956035808</v>
      </c>
      <c r="G17" s="1"/>
      <c r="H17" s="1"/>
      <c r="I17" s="1"/>
    </row>
    <row r="18" spans="1:9" x14ac:dyDescent="0.25">
      <c r="A18" s="11" t="s">
        <v>55</v>
      </c>
      <c r="B18" s="38">
        <v>233134</v>
      </c>
      <c r="C18" s="38">
        <v>180841</v>
      </c>
      <c r="D18" s="38">
        <v>1684925</v>
      </c>
      <c r="E18" s="38">
        <v>1470018</v>
      </c>
      <c r="F18" s="13">
        <f t="shared" si="0"/>
        <v>-12.754692345356617</v>
      </c>
      <c r="G18" s="1"/>
      <c r="H18" s="1"/>
      <c r="I18" s="1"/>
    </row>
    <row r="19" spans="1:9" x14ac:dyDescent="0.25">
      <c r="A19" s="8" t="s">
        <v>56</v>
      </c>
      <c r="B19" s="37">
        <v>1146514</v>
      </c>
      <c r="C19" s="37">
        <v>1115926</v>
      </c>
      <c r="D19" s="37">
        <v>8258475</v>
      </c>
      <c r="E19" s="37">
        <v>6867954</v>
      </c>
      <c r="F19" s="10">
        <f t="shared" si="0"/>
        <v>-16.837503292072682</v>
      </c>
      <c r="G19" s="1"/>
      <c r="H19" s="1"/>
      <c r="I19" s="1"/>
    </row>
    <row r="20" spans="1:9" x14ac:dyDescent="0.25">
      <c r="A20" s="11" t="s">
        <v>57</v>
      </c>
      <c r="B20" s="38">
        <v>1330653</v>
      </c>
      <c r="C20" s="38">
        <v>1342012</v>
      </c>
      <c r="D20" s="38">
        <v>9884417</v>
      </c>
      <c r="E20" s="38">
        <v>9368839</v>
      </c>
      <c r="F20" s="13">
        <f t="shared" si="0"/>
        <v>-5.2160688890401872</v>
      </c>
      <c r="G20" s="1"/>
      <c r="H20" s="1"/>
      <c r="I20" s="1"/>
    </row>
    <row r="21" spans="1:9" x14ac:dyDescent="0.25">
      <c r="A21" s="8" t="s">
        <v>58</v>
      </c>
      <c r="B21" s="37">
        <v>2816074</v>
      </c>
      <c r="C21" s="37">
        <v>1926112</v>
      </c>
      <c r="D21" s="37">
        <v>15918859</v>
      </c>
      <c r="E21" s="37">
        <v>14160181</v>
      </c>
      <c r="F21" s="10">
        <f t="shared" si="0"/>
        <v>-11.0477641645045</v>
      </c>
      <c r="G21" s="1"/>
      <c r="H21" s="1"/>
      <c r="I21" s="1"/>
    </row>
    <row r="22" spans="1:9" x14ac:dyDescent="0.25">
      <c r="A22" s="11" t="s">
        <v>59</v>
      </c>
      <c r="B22" s="38">
        <v>2219709</v>
      </c>
      <c r="C22" s="38">
        <v>1902389</v>
      </c>
      <c r="D22" s="38">
        <v>15008791</v>
      </c>
      <c r="E22" s="38">
        <v>12891589</v>
      </c>
      <c r="F22" s="13">
        <f t="shared" si="0"/>
        <v>-14.106412701729269</v>
      </c>
      <c r="G22" s="1"/>
      <c r="H22" s="1"/>
      <c r="I22" s="1"/>
    </row>
    <row r="23" spans="1:9" x14ac:dyDescent="0.25">
      <c r="A23" s="8" t="s">
        <v>60</v>
      </c>
      <c r="B23" s="37">
        <v>281417</v>
      </c>
      <c r="C23" s="37">
        <v>300057</v>
      </c>
      <c r="D23" s="37">
        <v>4111313</v>
      </c>
      <c r="E23" s="37">
        <v>1376638</v>
      </c>
      <c r="F23" s="10">
        <f t="shared" si="0"/>
        <v>-66.515855153815835</v>
      </c>
      <c r="G23" s="1"/>
      <c r="H23" s="1"/>
      <c r="I23" s="1"/>
    </row>
    <row r="24" spans="1:9" x14ac:dyDescent="0.25">
      <c r="A24" s="11" t="s">
        <v>61</v>
      </c>
      <c r="B24" s="38">
        <v>137830</v>
      </c>
      <c r="C24" s="38">
        <v>120414</v>
      </c>
      <c r="D24" s="38">
        <v>1013965</v>
      </c>
      <c r="E24" s="38">
        <v>1060973</v>
      </c>
      <c r="F24" s="13">
        <f t="shared" si="0"/>
        <v>4.6360574576045508</v>
      </c>
      <c r="G24" s="1"/>
      <c r="H24" s="1"/>
      <c r="I24" s="1"/>
    </row>
    <row r="25" spans="1:9" x14ac:dyDescent="0.25">
      <c r="A25" s="8" t="s">
        <v>62</v>
      </c>
      <c r="B25" s="37">
        <v>92589</v>
      </c>
      <c r="C25" s="37">
        <v>85357</v>
      </c>
      <c r="D25" s="37">
        <v>571259</v>
      </c>
      <c r="E25" s="37">
        <v>573074</v>
      </c>
      <c r="F25" s="10">
        <f t="shared" si="0"/>
        <v>0.3177192831972917</v>
      </c>
      <c r="G25" s="1"/>
      <c r="H25" s="1"/>
      <c r="I25" s="1"/>
    </row>
    <row r="26" spans="1:9" x14ac:dyDescent="0.25">
      <c r="A26" s="11" t="s">
        <v>63</v>
      </c>
      <c r="B26" s="38">
        <v>152504</v>
      </c>
      <c r="C26" s="38">
        <v>156468</v>
      </c>
      <c r="D26" s="38">
        <v>1174664</v>
      </c>
      <c r="E26" s="38">
        <v>1147328</v>
      </c>
      <c r="F26" s="13">
        <f t="shared" si="0"/>
        <v>-2.3271335462736573</v>
      </c>
      <c r="G26" s="1"/>
      <c r="H26" s="1"/>
      <c r="I26" s="1"/>
    </row>
    <row r="27" spans="1:9" x14ac:dyDescent="0.25">
      <c r="A27" s="8" t="s">
        <v>64</v>
      </c>
      <c r="B27" s="37">
        <v>280906</v>
      </c>
      <c r="C27" s="37">
        <v>207198</v>
      </c>
      <c r="D27" s="37">
        <v>1989284</v>
      </c>
      <c r="E27" s="37">
        <v>1590490</v>
      </c>
      <c r="F27" s="10">
        <f t="shared" si="0"/>
        <v>-20.047112428391316</v>
      </c>
      <c r="G27" s="1"/>
      <c r="H27" s="1"/>
      <c r="I27" s="1"/>
    </row>
    <row r="28" spans="1:9" x14ac:dyDescent="0.25">
      <c r="A28" s="11" t="s">
        <v>65</v>
      </c>
      <c r="B28" s="38">
        <v>1217015</v>
      </c>
      <c r="C28" s="38">
        <v>1136942</v>
      </c>
      <c r="D28" s="38">
        <v>8461413</v>
      </c>
      <c r="E28" s="38">
        <v>7863512</v>
      </c>
      <c r="F28" s="13">
        <f t="shared" si="0"/>
        <v>-7.0662074998584785</v>
      </c>
      <c r="G28" s="1"/>
      <c r="H28" s="1"/>
      <c r="I28" s="1"/>
    </row>
    <row r="29" spans="1:9" x14ac:dyDescent="0.25">
      <c r="A29" s="8" t="s">
        <v>66</v>
      </c>
      <c r="B29" s="37">
        <v>453175</v>
      </c>
      <c r="C29" s="37">
        <v>371728</v>
      </c>
      <c r="D29" s="37">
        <v>2911854</v>
      </c>
      <c r="E29" s="37">
        <v>2640235</v>
      </c>
      <c r="F29" s="10">
        <f t="shared" si="0"/>
        <v>-9.328043232936821</v>
      </c>
      <c r="G29" s="1"/>
      <c r="H29" s="1"/>
      <c r="I29" s="1"/>
    </row>
    <row r="30" spans="1:9" x14ac:dyDescent="0.25">
      <c r="A30" s="11" t="s">
        <v>67</v>
      </c>
      <c r="B30" s="38">
        <v>290752</v>
      </c>
      <c r="C30" s="38">
        <v>338292</v>
      </c>
      <c r="D30" s="38">
        <v>2623587</v>
      </c>
      <c r="E30" s="38">
        <v>2535454</v>
      </c>
      <c r="F30" s="13">
        <f t="shared" si="0"/>
        <v>-3.3592558584868755</v>
      </c>
      <c r="G30" s="1"/>
      <c r="H30" s="1"/>
      <c r="I30" s="1"/>
    </row>
    <row r="31" spans="1:9" x14ac:dyDescent="0.25">
      <c r="A31" s="8" t="s">
        <v>68</v>
      </c>
      <c r="B31" s="37">
        <v>2794315</v>
      </c>
      <c r="C31" s="37">
        <v>2330926</v>
      </c>
      <c r="D31" s="37">
        <v>19750537</v>
      </c>
      <c r="E31" s="37">
        <v>16045808</v>
      </c>
      <c r="F31" s="10">
        <f t="shared" si="0"/>
        <v>-18.757611501904989</v>
      </c>
      <c r="G31" s="1"/>
      <c r="H31" s="1"/>
      <c r="I31" s="1"/>
    </row>
    <row r="32" spans="1:9" x14ac:dyDescent="0.25">
      <c r="A32" s="11" t="s">
        <v>69</v>
      </c>
      <c r="B32" s="38">
        <v>5898024</v>
      </c>
      <c r="C32" s="38">
        <v>5706190</v>
      </c>
      <c r="D32" s="38">
        <v>38700152</v>
      </c>
      <c r="E32" s="38">
        <v>38751892</v>
      </c>
      <c r="F32" s="13">
        <f t="shared" si="0"/>
        <v>0.13369456533401092</v>
      </c>
      <c r="G32" s="1"/>
      <c r="H32" s="1"/>
      <c r="I32" s="1"/>
    </row>
    <row r="33" spans="1:9" x14ac:dyDescent="0.25">
      <c r="A33" s="8" t="s">
        <v>70</v>
      </c>
      <c r="B33" s="37">
        <v>385175</v>
      </c>
      <c r="C33" s="37">
        <v>374625</v>
      </c>
      <c r="D33" s="37">
        <v>2420214</v>
      </c>
      <c r="E33" s="37">
        <v>2512736</v>
      </c>
      <c r="F33" s="10">
        <f t="shared" si="0"/>
        <v>3.8228850837157324</v>
      </c>
      <c r="G33" s="1"/>
      <c r="H33" s="1"/>
      <c r="I33" s="1"/>
    </row>
    <row r="34" spans="1:9" x14ac:dyDescent="0.25">
      <c r="A34" s="11" t="s">
        <v>71</v>
      </c>
      <c r="B34" s="38">
        <v>68989</v>
      </c>
      <c r="C34" s="38">
        <v>113955</v>
      </c>
      <c r="D34" s="38">
        <v>600536</v>
      </c>
      <c r="E34" s="38">
        <v>581570</v>
      </c>
      <c r="F34" s="13">
        <f t="shared" si="0"/>
        <v>-3.1581786937002931</v>
      </c>
      <c r="G34" s="1"/>
      <c r="H34" s="1"/>
      <c r="I34" s="1"/>
    </row>
    <row r="35" spans="1:9" x14ac:dyDescent="0.25">
      <c r="A35" s="14" t="s">
        <v>72</v>
      </c>
      <c r="B35" s="15">
        <f>SUM(B7:B34)</f>
        <v>41075747</v>
      </c>
      <c r="C35" s="15">
        <f t="shared" ref="C35:E35" si="1">SUM(C7:C34)</f>
        <v>38674588</v>
      </c>
      <c r="D35" s="15">
        <f t="shared" si="1"/>
        <v>276705281</v>
      </c>
      <c r="E35" s="15">
        <f t="shared" si="1"/>
        <v>261803882</v>
      </c>
      <c r="F35" s="16">
        <f t="shared" si="0"/>
        <v>-5.3852962061826304</v>
      </c>
      <c r="G35" s="1"/>
      <c r="H35" s="1"/>
      <c r="I35" s="1"/>
    </row>
    <row r="37" spans="1:9" x14ac:dyDescent="0.25">
      <c r="A37" s="42"/>
      <c r="B37" s="42">
        <f>E6</f>
        <v>2013</v>
      </c>
      <c r="C37" s="42">
        <f>D6</f>
        <v>2012</v>
      </c>
      <c r="D37" s="42"/>
      <c r="E37" s="42"/>
      <c r="F37" s="42">
        <f>B37</f>
        <v>2013</v>
      </c>
      <c r="G37" s="42">
        <f>C37</f>
        <v>2012</v>
      </c>
    </row>
    <row r="38" spans="1:9" x14ac:dyDescent="0.25">
      <c r="A38" s="42" t="str">
        <f>A7</f>
        <v>A CORUÑA</v>
      </c>
      <c r="B38" s="41">
        <f>E7</f>
        <v>6988552</v>
      </c>
      <c r="C38" s="41">
        <f>D7</f>
        <v>7397712</v>
      </c>
      <c r="D38" s="41">
        <f>_xlfn.RANK.EQ(B38,$B$38:$B$65)+COUNTIF($B$38:$B$65,B38)-1</f>
        <v>12</v>
      </c>
      <c r="E38" s="42" t="str">
        <f t="shared" ref="E38:E65" si="2">INDEX($A$38:$B$65,MATCH(ROW()-37,$D$38:$D$65,0),1)</f>
        <v>BAHIA DE ALGECIRAS</v>
      </c>
      <c r="F38" s="42">
        <f>LOOKUP(E38,$A$38:$A$65,$B$38:$B$65)</f>
        <v>50726316</v>
      </c>
      <c r="G38" s="42">
        <f>LOOKUP(E38,$A$38:$A$65,$C$38:$C$65)</f>
        <v>51997056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1431929</v>
      </c>
      <c r="C39" s="41">
        <f t="shared" ref="C39:C65" si="5">D8</f>
        <v>1371430</v>
      </c>
      <c r="D39" s="41">
        <f t="shared" ref="D39:D65" si="6">_xlfn.RANK.EQ(B39,$B$38:$B$65)+COUNTIF($B$38:$B$65,B39)-1</f>
        <v>23</v>
      </c>
      <c r="E39" s="42" t="str">
        <f t="shared" si="2"/>
        <v>VALENCIA</v>
      </c>
      <c r="F39" s="42">
        <f t="shared" ref="F39:F65" si="7">LOOKUP(E39,$A$38:$A$65,$B$38:$B$65)</f>
        <v>38751892</v>
      </c>
      <c r="G39" s="42">
        <f t="shared" ref="G39:G65" si="8">LOOKUP(E39,$A$38:$A$65,$C$38:$C$65)</f>
        <v>38700152</v>
      </c>
    </row>
    <row r="40" spans="1:9" x14ac:dyDescent="0.25">
      <c r="A40" s="42" t="str">
        <f t="shared" si="3"/>
        <v>ALMERIA</v>
      </c>
      <c r="B40" s="41">
        <f t="shared" si="4"/>
        <v>2595855</v>
      </c>
      <c r="C40" s="41">
        <f t="shared" si="5"/>
        <v>3482379</v>
      </c>
      <c r="D40" s="41">
        <f t="shared" si="6"/>
        <v>17</v>
      </c>
      <c r="E40" s="42" t="str">
        <f t="shared" si="2"/>
        <v>BARCELONA</v>
      </c>
      <c r="F40" s="42">
        <f t="shared" si="7"/>
        <v>24601326</v>
      </c>
      <c r="G40" s="42">
        <f t="shared" si="8"/>
        <v>25124837</v>
      </c>
    </row>
    <row r="41" spans="1:9" x14ac:dyDescent="0.25">
      <c r="A41" s="42" t="str">
        <f t="shared" si="3"/>
        <v>AVILES</v>
      </c>
      <c r="B41" s="41">
        <f t="shared" si="4"/>
        <v>2725018</v>
      </c>
      <c r="C41" s="41">
        <f t="shared" si="5"/>
        <v>2942492</v>
      </c>
      <c r="D41" s="41">
        <f t="shared" si="6"/>
        <v>15</v>
      </c>
      <c r="E41" s="42" t="str">
        <f t="shared" si="2"/>
        <v>BILBAO</v>
      </c>
      <c r="F41" s="42">
        <f t="shared" si="7"/>
        <v>17530605</v>
      </c>
      <c r="G41" s="42">
        <f t="shared" si="8"/>
        <v>15673208</v>
      </c>
    </row>
    <row r="42" spans="1:9" x14ac:dyDescent="0.25">
      <c r="A42" s="42" t="str">
        <f t="shared" si="3"/>
        <v>BAHIA DE ALGECIRAS</v>
      </c>
      <c r="B42" s="41">
        <f t="shared" si="4"/>
        <v>50726316</v>
      </c>
      <c r="C42" s="41">
        <f t="shared" si="5"/>
        <v>51997056</v>
      </c>
      <c r="D42" s="41">
        <f t="shared" si="6"/>
        <v>1</v>
      </c>
      <c r="E42" s="42" t="str">
        <f t="shared" si="2"/>
        <v>CARTAGENA</v>
      </c>
      <c r="F42" s="42">
        <f t="shared" si="7"/>
        <v>16513704</v>
      </c>
      <c r="G42" s="42">
        <f t="shared" si="8"/>
        <v>17594391</v>
      </c>
    </row>
    <row r="43" spans="1:9" x14ac:dyDescent="0.25">
      <c r="A43" s="42" t="str">
        <f t="shared" si="3"/>
        <v>BAHIA DE CADIZ</v>
      </c>
      <c r="B43" s="41">
        <f t="shared" si="4"/>
        <v>2128170</v>
      </c>
      <c r="C43" s="41">
        <f t="shared" si="5"/>
        <v>2247848</v>
      </c>
      <c r="D43" s="41">
        <f t="shared" si="6"/>
        <v>20</v>
      </c>
      <c r="E43" s="42" t="str">
        <f t="shared" si="2"/>
        <v>TARRAGONA</v>
      </c>
      <c r="F43" s="42">
        <f t="shared" si="7"/>
        <v>16045808</v>
      </c>
      <c r="G43" s="42">
        <f t="shared" si="8"/>
        <v>19750537</v>
      </c>
    </row>
    <row r="44" spans="1:9" x14ac:dyDescent="0.25">
      <c r="A44" s="42" t="str">
        <f t="shared" si="3"/>
        <v>BALEARES</v>
      </c>
      <c r="B44" s="41">
        <f t="shared" si="4"/>
        <v>6950704</v>
      </c>
      <c r="C44" s="41">
        <f t="shared" si="5"/>
        <v>7100603</v>
      </c>
      <c r="D44" s="41">
        <f t="shared" si="6"/>
        <v>13</v>
      </c>
      <c r="E44" s="42" t="str">
        <f t="shared" si="2"/>
        <v>HUELVA</v>
      </c>
      <c r="F44" s="42">
        <f t="shared" si="7"/>
        <v>14160181</v>
      </c>
      <c r="G44" s="42">
        <f t="shared" si="8"/>
        <v>15918859</v>
      </c>
    </row>
    <row r="45" spans="1:9" x14ac:dyDescent="0.25">
      <c r="A45" s="42" t="str">
        <f t="shared" si="3"/>
        <v>BARCELONA</v>
      </c>
      <c r="B45" s="41">
        <f t="shared" si="4"/>
        <v>24601326</v>
      </c>
      <c r="C45" s="41">
        <f t="shared" si="5"/>
        <v>25124837</v>
      </c>
      <c r="D45" s="41">
        <f t="shared" si="6"/>
        <v>3</v>
      </c>
      <c r="E45" s="42" t="str">
        <f t="shared" si="2"/>
        <v>LAS PALMAS</v>
      </c>
      <c r="F45" s="42">
        <f t="shared" si="7"/>
        <v>12891589</v>
      </c>
      <c r="G45" s="42">
        <f t="shared" si="8"/>
        <v>15008791</v>
      </c>
    </row>
    <row r="46" spans="1:9" x14ac:dyDescent="0.25">
      <c r="A46" s="42" t="str">
        <f t="shared" si="3"/>
        <v>BILBAO</v>
      </c>
      <c r="B46" s="41">
        <f t="shared" si="4"/>
        <v>17530605</v>
      </c>
      <c r="C46" s="41">
        <f t="shared" si="5"/>
        <v>15673208</v>
      </c>
      <c r="D46" s="41">
        <f t="shared" si="6"/>
        <v>4</v>
      </c>
      <c r="E46" s="42" t="str">
        <f t="shared" si="2"/>
        <v>GIJON</v>
      </c>
      <c r="F46" s="42">
        <f t="shared" si="7"/>
        <v>9368839</v>
      </c>
      <c r="G46" s="42">
        <f t="shared" si="8"/>
        <v>9884417</v>
      </c>
    </row>
    <row r="47" spans="1:9" x14ac:dyDescent="0.25">
      <c r="A47" s="42" t="str">
        <f t="shared" si="3"/>
        <v>CARTAGENA</v>
      </c>
      <c r="B47" s="41">
        <f t="shared" si="4"/>
        <v>16513704</v>
      </c>
      <c r="C47" s="41">
        <f t="shared" si="5"/>
        <v>17594391</v>
      </c>
      <c r="D47" s="41">
        <f t="shared" si="6"/>
        <v>5</v>
      </c>
      <c r="E47" s="42" t="str">
        <f t="shared" si="2"/>
        <v>CASTELLON</v>
      </c>
      <c r="F47" s="42">
        <f t="shared" si="7"/>
        <v>8173412</v>
      </c>
      <c r="G47" s="42">
        <f t="shared" si="8"/>
        <v>6689080</v>
      </c>
    </row>
    <row r="48" spans="1:9" x14ac:dyDescent="0.25">
      <c r="A48" s="42" t="str">
        <f t="shared" si="3"/>
        <v>CASTELLON</v>
      </c>
      <c r="B48" s="41">
        <f t="shared" si="4"/>
        <v>8173412</v>
      </c>
      <c r="C48" s="41">
        <f t="shared" si="5"/>
        <v>6689080</v>
      </c>
      <c r="D48" s="41">
        <f t="shared" si="6"/>
        <v>10</v>
      </c>
      <c r="E48" s="42" t="str">
        <f t="shared" si="2"/>
        <v>SANTA CRUZ DE TENERIFE</v>
      </c>
      <c r="F48" s="42">
        <f t="shared" si="7"/>
        <v>7863512</v>
      </c>
      <c r="G48" s="42">
        <f t="shared" si="8"/>
        <v>8461413</v>
      </c>
    </row>
    <row r="49" spans="1:7" x14ac:dyDescent="0.25">
      <c r="A49" s="42" t="str">
        <f t="shared" si="3"/>
        <v>CEUTA</v>
      </c>
      <c r="B49" s="41">
        <f t="shared" si="4"/>
        <v>1470018</v>
      </c>
      <c r="C49" s="41">
        <f t="shared" si="5"/>
        <v>1684925</v>
      </c>
      <c r="D49" s="41">
        <f t="shared" si="6"/>
        <v>22</v>
      </c>
      <c r="E49" s="42" t="str">
        <f t="shared" si="2"/>
        <v>A CORUÑA</v>
      </c>
      <c r="F49" s="42">
        <f t="shared" si="7"/>
        <v>6988552</v>
      </c>
      <c r="G49" s="42">
        <f t="shared" si="8"/>
        <v>7397712</v>
      </c>
    </row>
    <row r="50" spans="1:7" x14ac:dyDescent="0.25">
      <c r="A50" s="42" t="str">
        <f t="shared" si="3"/>
        <v>FERROL-SAN CIBRAO</v>
      </c>
      <c r="B50" s="41">
        <f t="shared" si="4"/>
        <v>6867954</v>
      </c>
      <c r="C50" s="41">
        <f t="shared" si="5"/>
        <v>8258475</v>
      </c>
      <c r="D50" s="41">
        <f t="shared" si="6"/>
        <v>14</v>
      </c>
      <c r="E50" s="42" t="str">
        <f t="shared" si="2"/>
        <v>BALEARES</v>
      </c>
      <c r="F50" s="42">
        <f t="shared" si="7"/>
        <v>6950704</v>
      </c>
      <c r="G50" s="42">
        <f t="shared" si="8"/>
        <v>7100603</v>
      </c>
    </row>
    <row r="51" spans="1:7" x14ac:dyDescent="0.25">
      <c r="A51" s="42" t="str">
        <f t="shared" si="3"/>
        <v>GIJON</v>
      </c>
      <c r="B51" s="41">
        <f t="shared" si="4"/>
        <v>9368839</v>
      </c>
      <c r="C51" s="41">
        <f t="shared" si="5"/>
        <v>9884417</v>
      </c>
      <c r="D51" s="41">
        <f t="shared" si="6"/>
        <v>9</v>
      </c>
      <c r="E51" s="42" t="str">
        <f t="shared" si="2"/>
        <v>FERROL-SAN CIBRAO</v>
      </c>
      <c r="F51" s="42">
        <f t="shared" si="7"/>
        <v>6867954</v>
      </c>
      <c r="G51" s="42">
        <f t="shared" si="8"/>
        <v>8258475</v>
      </c>
    </row>
    <row r="52" spans="1:7" x14ac:dyDescent="0.25">
      <c r="A52" s="42" t="str">
        <f t="shared" si="3"/>
        <v>HUELVA</v>
      </c>
      <c r="B52" s="41">
        <f t="shared" si="4"/>
        <v>14160181</v>
      </c>
      <c r="C52" s="41">
        <f t="shared" si="5"/>
        <v>15918859</v>
      </c>
      <c r="D52" s="41">
        <f t="shared" si="6"/>
        <v>7</v>
      </c>
      <c r="E52" s="42" t="str">
        <f t="shared" si="2"/>
        <v>AVILES</v>
      </c>
      <c r="F52" s="42">
        <f t="shared" si="7"/>
        <v>2725018</v>
      </c>
      <c r="G52" s="42">
        <f t="shared" si="8"/>
        <v>2942492</v>
      </c>
    </row>
    <row r="53" spans="1:7" x14ac:dyDescent="0.25">
      <c r="A53" s="42" t="str">
        <f t="shared" si="3"/>
        <v>LAS PALMAS</v>
      </c>
      <c r="B53" s="41">
        <f t="shared" si="4"/>
        <v>12891589</v>
      </c>
      <c r="C53" s="41">
        <f t="shared" si="5"/>
        <v>15008791</v>
      </c>
      <c r="D53" s="41">
        <f t="shared" si="6"/>
        <v>8</v>
      </c>
      <c r="E53" s="42" t="str">
        <f t="shared" si="2"/>
        <v>SANTANDER</v>
      </c>
      <c r="F53" s="42">
        <f t="shared" si="7"/>
        <v>2640235</v>
      </c>
      <c r="G53" s="42">
        <f t="shared" si="8"/>
        <v>2911854</v>
      </c>
    </row>
    <row r="54" spans="1:7" x14ac:dyDescent="0.25">
      <c r="A54" s="42" t="str">
        <f t="shared" si="3"/>
        <v>MALAGA</v>
      </c>
      <c r="B54" s="41">
        <f t="shared" si="4"/>
        <v>1376638</v>
      </c>
      <c r="C54" s="41">
        <f t="shared" si="5"/>
        <v>4111313</v>
      </c>
      <c r="D54" s="41">
        <f t="shared" si="6"/>
        <v>24</v>
      </c>
      <c r="E54" s="42" t="str">
        <f t="shared" si="2"/>
        <v>ALMERIA</v>
      </c>
      <c r="F54" s="42">
        <f t="shared" si="7"/>
        <v>2595855</v>
      </c>
      <c r="G54" s="42">
        <f t="shared" si="8"/>
        <v>3482379</v>
      </c>
    </row>
    <row r="55" spans="1:7" x14ac:dyDescent="0.25">
      <c r="A55" s="42" t="str">
        <f t="shared" si="3"/>
        <v>MARIN Y RIA DE PONTEVEDRA</v>
      </c>
      <c r="B55" s="41">
        <f t="shared" si="4"/>
        <v>1060973</v>
      </c>
      <c r="C55" s="41">
        <f t="shared" si="5"/>
        <v>1013965</v>
      </c>
      <c r="D55" s="41">
        <f t="shared" si="6"/>
        <v>26</v>
      </c>
      <c r="E55" s="42" t="str">
        <f t="shared" si="2"/>
        <v>SEVILLA</v>
      </c>
      <c r="F55" s="42">
        <f t="shared" si="7"/>
        <v>2535454</v>
      </c>
      <c r="G55" s="42">
        <f t="shared" si="8"/>
        <v>2623587</v>
      </c>
    </row>
    <row r="56" spans="1:7" x14ac:dyDescent="0.25">
      <c r="A56" s="42" t="str">
        <f t="shared" si="3"/>
        <v>MELILLA</v>
      </c>
      <c r="B56" s="41">
        <f t="shared" si="4"/>
        <v>573074</v>
      </c>
      <c r="C56" s="41">
        <f t="shared" si="5"/>
        <v>571259</v>
      </c>
      <c r="D56" s="41">
        <f t="shared" si="6"/>
        <v>28</v>
      </c>
      <c r="E56" s="42" t="str">
        <f t="shared" si="2"/>
        <v>VIGO</v>
      </c>
      <c r="F56" s="42">
        <f t="shared" si="7"/>
        <v>2512736</v>
      </c>
      <c r="G56" s="42">
        <f t="shared" si="8"/>
        <v>2420214</v>
      </c>
    </row>
    <row r="57" spans="1:7" x14ac:dyDescent="0.25">
      <c r="A57" s="42" t="str">
        <f t="shared" si="3"/>
        <v>MOTRIL</v>
      </c>
      <c r="B57" s="41">
        <f t="shared" si="4"/>
        <v>1147328</v>
      </c>
      <c r="C57" s="41">
        <f t="shared" si="5"/>
        <v>1174664</v>
      </c>
      <c r="D57" s="41">
        <f t="shared" si="6"/>
        <v>25</v>
      </c>
      <c r="E57" s="42" t="str">
        <f t="shared" si="2"/>
        <v>BAHIA DE CADIZ</v>
      </c>
      <c r="F57" s="42">
        <f t="shared" si="7"/>
        <v>2128170</v>
      </c>
      <c r="G57" s="42">
        <f t="shared" si="8"/>
        <v>2247848</v>
      </c>
    </row>
    <row r="58" spans="1:7" x14ac:dyDescent="0.25">
      <c r="A58" s="42" t="str">
        <f t="shared" si="3"/>
        <v>PASAIA</v>
      </c>
      <c r="B58" s="41">
        <f t="shared" si="4"/>
        <v>1590490</v>
      </c>
      <c r="C58" s="41">
        <f t="shared" si="5"/>
        <v>1989284</v>
      </c>
      <c r="D58" s="41">
        <f t="shared" si="6"/>
        <v>21</v>
      </c>
      <c r="E58" s="42" t="str">
        <f t="shared" si="2"/>
        <v>PASAIA</v>
      </c>
      <c r="F58" s="42">
        <f t="shared" si="7"/>
        <v>1590490</v>
      </c>
      <c r="G58" s="42">
        <f t="shared" si="8"/>
        <v>1989284</v>
      </c>
    </row>
    <row r="59" spans="1:7" x14ac:dyDescent="0.25">
      <c r="A59" s="42" t="str">
        <f t="shared" si="3"/>
        <v>SANTA CRUZ DE TENERIFE</v>
      </c>
      <c r="B59" s="41">
        <f t="shared" si="4"/>
        <v>7863512</v>
      </c>
      <c r="C59" s="41">
        <f t="shared" si="5"/>
        <v>8461413</v>
      </c>
      <c r="D59" s="41">
        <f t="shared" si="6"/>
        <v>11</v>
      </c>
      <c r="E59" s="42" t="str">
        <f t="shared" si="2"/>
        <v>CEUTA</v>
      </c>
      <c r="F59" s="42">
        <f t="shared" si="7"/>
        <v>1470018</v>
      </c>
      <c r="G59" s="42">
        <f t="shared" si="8"/>
        <v>1684925</v>
      </c>
    </row>
    <row r="60" spans="1:7" x14ac:dyDescent="0.25">
      <c r="A60" s="42" t="str">
        <f t="shared" si="3"/>
        <v>SANTANDER</v>
      </c>
      <c r="B60" s="41">
        <f t="shared" si="4"/>
        <v>2640235</v>
      </c>
      <c r="C60" s="41">
        <f t="shared" si="5"/>
        <v>2911854</v>
      </c>
      <c r="D60" s="41">
        <f t="shared" si="6"/>
        <v>16</v>
      </c>
      <c r="E60" s="42" t="str">
        <f t="shared" si="2"/>
        <v>ALICANTE</v>
      </c>
      <c r="F60" s="42">
        <f t="shared" si="7"/>
        <v>1431929</v>
      </c>
      <c r="G60" s="42">
        <f t="shared" si="8"/>
        <v>1371430</v>
      </c>
    </row>
    <row r="61" spans="1:7" x14ac:dyDescent="0.25">
      <c r="A61" s="42" t="str">
        <f t="shared" si="3"/>
        <v>SEVILLA</v>
      </c>
      <c r="B61" s="41">
        <f t="shared" si="4"/>
        <v>2535454</v>
      </c>
      <c r="C61" s="41">
        <f t="shared" si="5"/>
        <v>2623587</v>
      </c>
      <c r="D61" s="41">
        <f t="shared" si="6"/>
        <v>18</v>
      </c>
      <c r="E61" s="42" t="str">
        <f t="shared" si="2"/>
        <v>MALAGA</v>
      </c>
      <c r="F61" s="42">
        <f t="shared" si="7"/>
        <v>1376638</v>
      </c>
      <c r="G61" s="42">
        <f t="shared" si="8"/>
        <v>4111313</v>
      </c>
    </row>
    <row r="62" spans="1:7" x14ac:dyDescent="0.25">
      <c r="A62" s="42" t="str">
        <f t="shared" si="3"/>
        <v>TARRAGONA</v>
      </c>
      <c r="B62" s="41">
        <f t="shared" si="4"/>
        <v>16045808</v>
      </c>
      <c r="C62" s="41">
        <f t="shared" si="5"/>
        <v>19750537</v>
      </c>
      <c r="D62" s="41">
        <f t="shared" si="6"/>
        <v>6</v>
      </c>
      <c r="E62" s="42" t="str">
        <f t="shared" si="2"/>
        <v>MOTRIL</v>
      </c>
      <c r="F62" s="42">
        <f t="shared" si="7"/>
        <v>1147328</v>
      </c>
      <c r="G62" s="42">
        <f t="shared" si="8"/>
        <v>1174664</v>
      </c>
    </row>
    <row r="63" spans="1:7" x14ac:dyDescent="0.25">
      <c r="A63" s="42" t="str">
        <f t="shared" si="3"/>
        <v>VALENCIA</v>
      </c>
      <c r="B63" s="41">
        <f t="shared" si="4"/>
        <v>38751892</v>
      </c>
      <c r="C63" s="41">
        <f t="shared" si="5"/>
        <v>38700152</v>
      </c>
      <c r="D63" s="41">
        <f t="shared" si="6"/>
        <v>2</v>
      </c>
      <c r="E63" s="42" t="str">
        <f t="shared" si="2"/>
        <v>MARIN Y RIA DE PONTEVEDRA</v>
      </c>
      <c r="F63" s="42">
        <f t="shared" si="7"/>
        <v>1060973</v>
      </c>
      <c r="G63" s="42">
        <f t="shared" si="8"/>
        <v>1013965</v>
      </c>
    </row>
    <row r="64" spans="1:7" x14ac:dyDescent="0.25">
      <c r="A64" s="42" t="str">
        <f t="shared" si="3"/>
        <v>VIGO</v>
      </c>
      <c r="B64" s="41">
        <f t="shared" si="4"/>
        <v>2512736</v>
      </c>
      <c r="C64" s="41">
        <f t="shared" si="5"/>
        <v>2420214</v>
      </c>
      <c r="D64" s="41">
        <f t="shared" si="6"/>
        <v>19</v>
      </c>
      <c r="E64" s="42" t="str">
        <f t="shared" si="2"/>
        <v>VILAGARCIA</v>
      </c>
      <c r="F64" s="42">
        <f t="shared" si="7"/>
        <v>581570</v>
      </c>
      <c r="G64" s="42">
        <f t="shared" si="8"/>
        <v>600536</v>
      </c>
    </row>
    <row r="65" spans="1:7" x14ac:dyDescent="0.25">
      <c r="A65" s="42" t="str">
        <f t="shared" si="3"/>
        <v>VILAGARCIA</v>
      </c>
      <c r="B65" s="41">
        <f t="shared" si="4"/>
        <v>581570</v>
      </c>
      <c r="C65" s="41">
        <f t="shared" si="5"/>
        <v>600536</v>
      </c>
      <c r="D65" s="41">
        <f t="shared" si="6"/>
        <v>27</v>
      </c>
      <c r="E65" s="42" t="str">
        <f t="shared" si="2"/>
        <v>MELILLA</v>
      </c>
      <c r="F65" s="42">
        <f t="shared" si="7"/>
        <v>573074</v>
      </c>
      <c r="G65" s="42">
        <f t="shared" si="8"/>
        <v>571259</v>
      </c>
    </row>
    <row r="68" spans="1:7" x14ac:dyDescent="0.25">
      <c r="A68" s="4"/>
      <c r="B68" s="5"/>
      <c r="C68" s="5"/>
      <c r="D68" s="5"/>
      <c r="E68" s="5"/>
      <c r="F68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4" width="11.5703125" bestFit="1" customWidth="1"/>
    <col min="6" max="6" width="9" bestFit="1" customWidth="1"/>
    <col min="7" max="7" width="11.5703125" bestFit="1" customWidth="1"/>
  </cols>
  <sheetData>
    <row r="1" spans="1:12" s="2" customFormat="1" ht="22.5" customHeight="1" x14ac:dyDescent="0.35">
      <c r="F1" s="3" t="s">
        <v>75</v>
      </c>
      <c r="G1" s="3"/>
      <c r="H1" s="3"/>
      <c r="I1" s="3"/>
      <c r="J1" s="3"/>
    </row>
    <row r="2" spans="1:12" s="2" customFormat="1" ht="21" x14ac:dyDescent="0.35">
      <c r="F2" s="3"/>
      <c r="G2" s="3"/>
      <c r="H2" s="3"/>
      <c r="I2" s="3"/>
      <c r="J2" s="3" t="s">
        <v>76</v>
      </c>
    </row>
    <row r="5" spans="1:12" x14ac:dyDescent="0.25">
      <c r="A5" s="69" t="s">
        <v>73</v>
      </c>
      <c r="B5" s="67" t="str">
        <f>'Resumen general'!D6</f>
        <v>Mes Julio</v>
      </c>
      <c r="C5" s="68"/>
      <c r="D5" s="67" t="str">
        <f>'Resumen general'!F6</f>
        <v>Acumulado desde Enero</v>
      </c>
      <c r="E5" s="68"/>
      <c r="F5" s="68"/>
      <c r="L5" s="39">
        <f>'Resumen general'!I4</f>
        <v>41529</v>
      </c>
    </row>
    <row r="6" spans="1:12" x14ac:dyDescent="0.25">
      <c r="A6" s="70"/>
      <c r="B6" s="7">
        <f>'Resumen general'!D7</f>
        <v>2012</v>
      </c>
      <c r="C6" s="7">
        <f>'Resumen general'!E7</f>
        <v>2013</v>
      </c>
      <c r="D6" s="7">
        <f>'Resumen general'!F7</f>
        <v>2012</v>
      </c>
      <c r="E6" s="7">
        <f>'Resumen general'!G7</f>
        <v>2013</v>
      </c>
      <c r="F6" s="7" t="s">
        <v>43</v>
      </c>
    </row>
    <row r="7" spans="1:12" x14ac:dyDescent="0.25">
      <c r="A7" s="8" t="s">
        <v>44</v>
      </c>
      <c r="B7" s="37">
        <v>1277069</v>
      </c>
      <c r="C7" s="37">
        <v>994218</v>
      </c>
      <c r="D7" s="37">
        <v>7227243</v>
      </c>
      <c r="E7" s="37">
        <v>6827412</v>
      </c>
      <c r="F7" s="10">
        <f>((E7*100)/D7)-100</f>
        <v>-5.5322755855863761</v>
      </c>
      <c r="G7" s="1"/>
      <c r="H7" s="1"/>
      <c r="I7" s="1"/>
    </row>
    <row r="8" spans="1:12" x14ac:dyDescent="0.25">
      <c r="A8" s="11" t="s">
        <v>45</v>
      </c>
      <c r="B8" s="38">
        <v>167202</v>
      </c>
      <c r="C8" s="38">
        <v>238009</v>
      </c>
      <c r="D8" s="38">
        <v>1360117</v>
      </c>
      <c r="E8" s="38">
        <v>1425403</v>
      </c>
      <c r="F8" s="13">
        <f t="shared" ref="F8:F35" si="0">((E8*100)/D8)-100</f>
        <v>4.8000282328652588</v>
      </c>
      <c r="G8" s="1"/>
      <c r="H8" s="1"/>
      <c r="I8" s="1"/>
    </row>
    <row r="9" spans="1:12" x14ac:dyDescent="0.25">
      <c r="A9" s="8" t="s">
        <v>46</v>
      </c>
      <c r="B9" s="37">
        <v>453050</v>
      </c>
      <c r="C9" s="37">
        <v>318467</v>
      </c>
      <c r="D9" s="37">
        <v>3434496</v>
      </c>
      <c r="E9" s="37">
        <v>2565170</v>
      </c>
      <c r="F9" s="10">
        <f t="shared" si="0"/>
        <v>-25.311603216308882</v>
      </c>
      <c r="G9" s="1"/>
      <c r="H9" s="1"/>
      <c r="I9" s="1"/>
    </row>
    <row r="10" spans="1:12" x14ac:dyDescent="0.25">
      <c r="A10" s="11" t="s">
        <v>47</v>
      </c>
      <c r="B10" s="38">
        <v>415737</v>
      </c>
      <c r="C10" s="38">
        <v>337206</v>
      </c>
      <c r="D10" s="38">
        <v>2911445</v>
      </c>
      <c r="E10" s="38">
        <v>2694049</v>
      </c>
      <c r="F10" s="13">
        <f t="shared" si="0"/>
        <v>-7.4669451080133769</v>
      </c>
      <c r="G10" s="1"/>
      <c r="H10" s="1"/>
      <c r="I10" s="1"/>
    </row>
    <row r="11" spans="1:12" x14ac:dyDescent="0.25">
      <c r="A11" s="8" t="s">
        <v>48</v>
      </c>
      <c r="B11" s="37">
        <v>7538256</v>
      </c>
      <c r="C11" s="37">
        <v>6972361</v>
      </c>
      <c r="D11" s="37">
        <v>48568166</v>
      </c>
      <c r="E11" s="37">
        <v>48008834</v>
      </c>
      <c r="F11" s="10">
        <f t="shared" si="0"/>
        <v>-1.151643238906729</v>
      </c>
      <c r="G11" s="1"/>
      <c r="H11" s="1"/>
      <c r="I11" s="1"/>
    </row>
    <row r="12" spans="1:12" x14ac:dyDescent="0.25">
      <c r="A12" s="11" t="s">
        <v>49</v>
      </c>
      <c r="B12" s="38">
        <v>340126</v>
      </c>
      <c r="C12" s="38">
        <v>289475</v>
      </c>
      <c r="D12" s="38">
        <v>2171359</v>
      </c>
      <c r="E12" s="38">
        <v>2064143</v>
      </c>
      <c r="F12" s="13">
        <f t="shared" si="0"/>
        <v>-4.9377371498678997</v>
      </c>
      <c r="G12" s="1"/>
      <c r="H12" s="1"/>
      <c r="I12" s="1"/>
    </row>
    <row r="13" spans="1:12" x14ac:dyDescent="0.25">
      <c r="A13" s="8" t="s">
        <v>50</v>
      </c>
      <c r="B13" s="37">
        <v>1165861</v>
      </c>
      <c r="C13" s="37">
        <v>1234579</v>
      </c>
      <c r="D13" s="37">
        <v>6998935</v>
      </c>
      <c r="E13" s="37">
        <v>6798641</v>
      </c>
      <c r="F13" s="10">
        <f t="shared" si="0"/>
        <v>-2.8617782562632783</v>
      </c>
      <c r="G13" s="1"/>
      <c r="H13" s="1"/>
      <c r="I13" s="1"/>
    </row>
    <row r="14" spans="1:12" x14ac:dyDescent="0.25">
      <c r="A14" s="11" t="s">
        <v>51</v>
      </c>
      <c r="B14" s="38">
        <v>3620796</v>
      </c>
      <c r="C14" s="38">
        <v>3916415</v>
      </c>
      <c r="D14" s="38">
        <v>24488552</v>
      </c>
      <c r="E14" s="38">
        <v>24032456</v>
      </c>
      <c r="F14" s="13">
        <f t="shared" si="0"/>
        <v>-1.8624866019028019</v>
      </c>
      <c r="G14" s="1"/>
      <c r="H14" s="1"/>
      <c r="I14" s="1"/>
    </row>
    <row r="15" spans="1:12" x14ac:dyDescent="0.25">
      <c r="A15" s="8" t="s">
        <v>52</v>
      </c>
      <c r="B15" s="37">
        <v>2020055</v>
      </c>
      <c r="C15" s="37">
        <v>2493450</v>
      </c>
      <c r="D15" s="37">
        <v>15537186</v>
      </c>
      <c r="E15" s="37">
        <v>17236956</v>
      </c>
      <c r="F15" s="10">
        <f t="shared" si="0"/>
        <v>10.940011917215898</v>
      </c>
      <c r="G15" s="1"/>
      <c r="H15" s="1"/>
      <c r="I15" s="1"/>
    </row>
    <row r="16" spans="1:12" x14ac:dyDescent="0.25">
      <c r="A16" s="11" t="s">
        <v>53</v>
      </c>
      <c r="B16" s="38">
        <v>2485132</v>
      </c>
      <c r="C16" s="38">
        <v>2206301</v>
      </c>
      <c r="D16" s="38">
        <v>17438438</v>
      </c>
      <c r="E16" s="38">
        <v>16409439</v>
      </c>
      <c r="F16" s="13">
        <f t="shared" si="0"/>
        <v>-5.9007521201153423</v>
      </c>
      <c r="G16" s="1"/>
      <c r="H16" s="1"/>
      <c r="I16" s="1"/>
    </row>
    <row r="17" spans="1:9" x14ac:dyDescent="0.25">
      <c r="A17" s="8" t="s">
        <v>54</v>
      </c>
      <c r="B17" s="37">
        <v>908166</v>
      </c>
      <c r="C17" s="37">
        <v>1334728</v>
      </c>
      <c r="D17" s="37">
        <v>6666624</v>
      </c>
      <c r="E17" s="37">
        <v>8154461</v>
      </c>
      <c r="F17" s="10">
        <f t="shared" si="0"/>
        <v>22.317697833266138</v>
      </c>
      <c r="G17" s="1"/>
      <c r="H17" s="1"/>
      <c r="I17" s="1"/>
    </row>
    <row r="18" spans="1:9" x14ac:dyDescent="0.25">
      <c r="A18" s="11" t="s">
        <v>55</v>
      </c>
      <c r="B18" s="38">
        <v>176848</v>
      </c>
      <c r="C18" s="38">
        <v>132547</v>
      </c>
      <c r="D18" s="38">
        <v>1256737</v>
      </c>
      <c r="E18" s="38">
        <v>1095480</v>
      </c>
      <c r="F18" s="13">
        <f t="shared" si="0"/>
        <v>-12.831403865725292</v>
      </c>
      <c r="G18" s="1"/>
      <c r="H18" s="1"/>
      <c r="I18" s="1"/>
    </row>
    <row r="19" spans="1:9" x14ac:dyDescent="0.25">
      <c r="A19" s="8" t="s">
        <v>56</v>
      </c>
      <c r="B19" s="37">
        <v>1146017</v>
      </c>
      <c r="C19" s="37">
        <v>1115313</v>
      </c>
      <c r="D19" s="37">
        <v>8251648</v>
      </c>
      <c r="E19" s="37">
        <v>6859727</v>
      </c>
      <c r="F19" s="10">
        <f t="shared" si="0"/>
        <v>-16.868400106257567</v>
      </c>
      <c r="G19" s="1"/>
      <c r="H19" s="1"/>
      <c r="I19" s="1"/>
    </row>
    <row r="20" spans="1:9" x14ac:dyDescent="0.25">
      <c r="A20" s="11" t="s">
        <v>57</v>
      </c>
      <c r="B20" s="38">
        <v>1320685</v>
      </c>
      <c r="C20" s="38">
        <v>1340286</v>
      </c>
      <c r="D20" s="38">
        <v>9818342</v>
      </c>
      <c r="E20" s="38">
        <v>9317656</v>
      </c>
      <c r="F20" s="13">
        <f t="shared" si="0"/>
        <v>-5.0994964322896834</v>
      </c>
      <c r="G20" s="1"/>
      <c r="H20" s="1"/>
      <c r="I20" s="1"/>
    </row>
    <row r="21" spans="1:9" x14ac:dyDescent="0.25">
      <c r="A21" s="8" t="s">
        <v>58</v>
      </c>
      <c r="B21" s="37">
        <v>2804360</v>
      </c>
      <c r="C21" s="37">
        <v>1914314</v>
      </c>
      <c r="D21" s="37">
        <v>15874136</v>
      </c>
      <c r="E21" s="37">
        <v>14086230</v>
      </c>
      <c r="F21" s="10">
        <f t="shared" si="0"/>
        <v>-11.263012991699199</v>
      </c>
      <c r="G21" s="1"/>
      <c r="H21" s="1"/>
      <c r="I21" s="1"/>
    </row>
    <row r="22" spans="1:9" x14ac:dyDescent="0.25">
      <c r="A22" s="11" t="s">
        <v>59</v>
      </c>
      <c r="B22" s="38">
        <v>2031796</v>
      </c>
      <c r="C22" s="38">
        <v>1725595</v>
      </c>
      <c r="D22" s="38">
        <v>13563520</v>
      </c>
      <c r="E22" s="38">
        <v>11485493</v>
      </c>
      <c r="F22" s="13">
        <f t="shared" si="0"/>
        <v>-15.320705834473642</v>
      </c>
      <c r="G22" s="1"/>
      <c r="H22" s="1"/>
      <c r="I22" s="1"/>
    </row>
    <row r="23" spans="1:9" x14ac:dyDescent="0.25">
      <c r="A23" s="8" t="s">
        <v>60</v>
      </c>
      <c r="B23" s="37">
        <v>275784</v>
      </c>
      <c r="C23" s="37">
        <v>297763</v>
      </c>
      <c r="D23" s="37">
        <v>4063625</v>
      </c>
      <c r="E23" s="37">
        <v>1339369</v>
      </c>
      <c r="F23" s="10">
        <f t="shared" si="0"/>
        <v>-67.040044295425872</v>
      </c>
      <c r="G23" s="1"/>
      <c r="H23" s="1"/>
      <c r="I23" s="1"/>
    </row>
    <row r="24" spans="1:9" x14ac:dyDescent="0.25">
      <c r="A24" s="11" t="s">
        <v>61</v>
      </c>
      <c r="B24" s="38">
        <v>135904</v>
      </c>
      <c r="C24" s="38">
        <v>119349</v>
      </c>
      <c r="D24" s="38">
        <v>995532</v>
      </c>
      <c r="E24" s="38">
        <v>1047531</v>
      </c>
      <c r="F24" s="13">
        <f t="shared" si="0"/>
        <v>5.2232374248140729</v>
      </c>
      <c r="G24" s="1"/>
      <c r="H24" s="1"/>
      <c r="I24" s="1"/>
    </row>
    <row r="25" spans="1:9" x14ac:dyDescent="0.25">
      <c r="A25" s="8" t="s">
        <v>62</v>
      </c>
      <c r="B25" s="37">
        <v>91943</v>
      </c>
      <c r="C25" s="37">
        <v>84904</v>
      </c>
      <c r="D25" s="37">
        <v>557697</v>
      </c>
      <c r="E25" s="37">
        <v>562211</v>
      </c>
      <c r="F25" s="10">
        <f t="shared" si="0"/>
        <v>0.80940008642686223</v>
      </c>
      <c r="G25" s="1"/>
      <c r="H25" s="1"/>
      <c r="I25" s="1"/>
    </row>
    <row r="26" spans="1:9" x14ac:dyDescent="0.25">
      <c r="A26" s="11" t="s">
        <v>63</v>
      </c>
      <c r="B26" s="38">
        <v>148713</v>
      </c>
      <c r="C26" s="38">
        <v>155428</v>
      </c>
      <c r="D26" s="38">
        <v>1157981</v>
      </c>
      <c r="E26" s="38">
        <v>1130004</v>
      </c>
      <c r="F26" s="13">
        <f t="shared" si="0"/>
        <v>-2.4160154613935845</v>
      </c>
      <c r="G26" s="1"/>
      <c r="H26" s="1"/>
      <c r="I26" s="1"/>
    </row>
    <row r="27" spans="1:9" x14ac:dyDescent="0.25">
      <c r="A27" s="8" t="s">
        <v>64</v>
      </c>
      <c r="B27" s="37">
        <v>276873</v>
      </c>
      <c r="C27" s="37">
        <v>204093</v>
      </c>
      <c r="D27" s="37">
        <v>1958313</v>
      </c>
      <c r="E27" s="37">
        <v>1559406</v>
      </c>
      <c r="F27" s="10">
        <f t="shared" si="0"/>
        <v>-20.369930649492701</v>
      </c>
      <c r="G27" s="1"/>
      <c r="H27" s="1"/>
      <c r="I27" s="1"/>
    </row>
    <row r="28" spans="1:9" x14ac:dyDescent="0.25">
      <c r="A28" s="11" t="s">
        <v>65</v>
      </c>
      <c r="B28" s="38">
        <v>1137005</v>
      </c>
      <c r="C28" s="38">
        <v>1086567</v>
      </c>
      <c r="D28" s="38">
        <v>7929821</v>
      </c>
      <c r="E28" s="38">
        <v>7336989</v>
      </c>
      <c r="F28" s="13">
        <f t="shared" si="0"/>
        <v>-7.4759821186379867</v>
      </c>
      <c r="G28" s="1"/>
      <c r="H28" s="1"/>
      <c r="I28" s="1"/>
    </row>
    <row r="29" spans="1:9" x14ac:dyDescent="0.25">
      <c r="A29" s="8" t="s">
        <v>66</v>
      </c>
      <c r="B29" s="37">
        <v>446610</v>
      </c>
      <c r="C29" s="37">
        <v>367862</v>
      </c>
      <c r="D29" s="37">
        <v>2877837</v>
      </c>
      <c r="E29" s="37">
        <v>2613228</v>
      </c>
      <c r="F29" s="10">
        <f t="shared" si="0"/>
        <v>-9.1947181164186844</v>
      </c>
      <c r="G29" s="1"/>
      <c r="H29" s="1"/>
      <c r="I29" s="1"/>
    </row>
    <row r="30" spans="1:9" x14ac:dyDescent="0.25">
      <c r="A30" s="11" t="s">
        <v>67</v>
      </c>
      <c r="B30" s="38">
        <v>289598</v>
      </c>
      <c r="C30" s="38">
        <v>337047</v>
      </c>
      <c r="D30" s="38">
        <v>2612011</v>
      </c>
      <c r="E30" s="38">
        <v>2522217</v>
      </c>
      <c r="F30" s="13">
        <f t="shared" si="0"/>
        <v>-3.437734374012976</v>
      </c>
      <c r="G30" s="1"/>
      <c r="H30" s="1"/>
      <c r="I30" s="1"/>
    </row>
    <row r="31" spans="1:9" x14ac:dyDescent="0.25">
      <c r="A31" s="8" t="s">
        <v>68</v>
      </c>
      <c r="B31" s="37">
        <v>2785313</v>
      </c>
      <c r="C31" s="37">
        <v>2326138</v>
      </c>
      <c r="D31" s="37">
        <v>19638673</v>
      </c>
      <c r="E31" s="37">
        <v>15933046</v>
      </c>
      <c r="F31" s="10">
        <f t="shared" si="0"/>
        <v>-18.869029490943717</v>
      </c>
      <c r="G31" s="1"/>
      <c r="H31" s="1"/>
      <c r="I31" s="1"/>
    </row>
    <row r="32" spans="1:9" x14ac:dyDescent="0.25">
      <c r="A32" s="11" t="s">
        <v>69</v>
      </c>
      <c r="B32" s="38">
        <v>5848787</v>
      </c>
      <c r="C32" s="38">
        <v>5663768</v>
      </c>
      <c r="D32" s="38">
        <v>38406518</v>
      </c>
      <c r="E32" s="38">
        <v>38462884</v>
      </c>
      <c r="F32" s="13">
        <f t="shared" si="0"/>
        <v>0.14676154708948275</v>
      </c>
      <c r="G32" s="1"/>
      <c r="H32" s="1"/>
      <c r="I32" s="1"/>
    </row>
    <row r="33" spans="1:9" x14ac:dyDescent="0.25">
      <c r="A33" s="8" t="s">
        <v>70</v>
      </c>
      <c r="B33" s="37">
        <v>357501</v>
      </c>
      <c r="C33" s="37">
        <v>346813</v>
      </c>
      <c r="D33" s="37">
        <v>2225751</v>
      </c>
      <c r="E33" s="37">
        <v>2342051</v>
      </c>
      <c r="F33" s="10">
        <f t="shared" si="0"/>
        <v>5.2252026394686624</v>
      </c>
      <c r="G33" s="1"/>
      <c r="H33" s="1"/>
      <c r="I33" s="1"/>
    </row>
    <row r="34" spans="1:9" x14ac:dyDescent="0.25">
      <c r="A34" s="11" t="s">
        <v>71</v>
      </c>
      <c r="B34" s="38">
        <v>68584</v>
      </c>
      <c r="C34" s="38">
        <v>113765</v>
      </c>
      <c r="D34" s="38">
        <v>597661</v>
      </c>
      <c r="E34" s="38">
        <v>579517</v>
      </c>
      <c r="F34" s="13">
        <f t="shared" si="0"/>
        <v>-3.0358346955883064</v>
      </c>
      <c r="G34" s="1"/>
      <c r="H34" s="1"/>
      <c r="I34" s="1"/>
    </row>
    <row r="35" spans="1:9" x14ac:dyDescent="0.25">
      <c r="A35" s="14" t="s">
        <v>72</v>
      </c>
      <c r="B35" s="15">
        <f>SUM(B7:B34)</f>
        <v>39733771</v>
      </c>
      <c r="C35" s="15">
        <f t="shared" ref="C35:E35" si="1">SUM(C7:C34)</f>
        <v>37666761</v>
      </c>
      <c r="D35" s="15">
        <f t="shared" si="1"/>
        <v>268588364</v>
      </c>
      <c r="E35" s="15">
        <f t="shared" si="1"/>
        <v>254490003</v>
      </c>
      <c r="F35" s="16">
        <f t="shared" si="0"/>
        <v>-5.2490587418001411</v>
      </c>
      <c r="G35" s="1"/>
      <c r="H35" s="1"/>
      <c r="I35" s="1"/>
    </row>
    <row r="37" spans="1:9" x14ac:dyDescent="0.25">
      <c r="A37" s="42"/>
      <c r="B37" s="42">
        <f>E6</f>
        <v>2013</v>
      </c>
      <c r="C37" s="42">
        <f>D6</f>
        <v>2012</v>
      </c>
      <c r="D37" s="42"/>
      <c r="E37" s="42"/>
      <c r="F37" s="42">
        <f>B37</f>
        <v>2013</v>
      </c>
      <c r="G37" s="42">
        <f>C37</f>
        <v>2012</v>
      </c>
    </row>
    <row r="38" spans="1:9" x14ac:dyDescent="0.25">
      <c r="A38" s="42" t="str">
        <f>A7</f>
        <v>A CORUÑA</v>
      </c>
      <c r="B38" s="41">
        <f>E7</f>
        <v>6827412</v>
      </c>
      <c r="C38" s="41">
        <f>D7</f>
        <v>7227243</v>
      </c>
      <c r="D38" s="41">
        <f>_xlfn.RANK.EQ(B38,$B$38:$B$65)+COUNTIF($B$38:$B$65,B38)-1</f>
        <v>13</v>
      </c>
      <c r="E38" s="42" t="str">
        <f t="shared" ref="E38:E65" si="2">INDEX($A$38:$B$65,MATCH(ROW()-37,$D$38:$D$65,0),1)</f>
        <v>BAHIA DE ALGECIRAS</v>
      </c>
      <c r="F38" s="42">
        <f>LOOKUP(E38,$A$38:$A$65,$B$38:$B$65)</f>
        <v>48008834</v>
      </c>
      <c r="G38" s="42">
        <f>LOOKUP(E38,$A$38:$A$65,$C$38:$C$65)</f>
        <v>48568166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1425403</v>
      </c>
      <c r="C39" s="41">
        <f t="shared" ref="C39:C65" si="5">D8</f>
        <v>1360117</v>
      </c>
      <c r="D39" s="41">
        <f t="shared" ref="D39:D65" si="6">_xlfn.RANK.EQ(B39,$B$38:$B$65)+COUNTIF($B$38:$B$65,B39)-1</f>
        <v>22</v>
      </c>
      <c r="E39" s="42" t="str">
        <f t="shared" si="2"/>
        <v>VALENCIA</v>
      </c>
      <c r="F39" s="42">
        <f t="shared" ref="F39:F54" si="7">LOOKUP(E39,$A$38:$A$65,$B$38:$B$65)</f>
        <v>38462884</v>
      </c>
      <c r="G39" s="42">
        <f t="shared" ref="G39:G65" si="8">LOOKUP(E39,$A$38:$A$65,$C$38:$C$65)</f>
        <v>38406518</v>
      </c>
    </row>
    <row r="40" spans="1:9" x14ac:dyDescent="0.25">
      <c r="A40" s="42" t="str">
        <f t="shared" si="3"/>
        <v>ALMERIA</v>
      </c>
      <c r="B40" s="41">
        <f t="shared" si="4"/>
        <v>2565170</v>
      </c>
      <c r="C40" s="41">
        <f t="shared" si="5"/>
        <v>3434496</v>
      </c>
      <c r="D40" s="41">
        <f t="shared" si="6"/>
        <v>17</v>
      </c>
      <c r="E40" s="42" t="str">
        <f t="shared" si="2"/>
        <v>BARCELONA</v>
      </c>
      <c r="F40" s="42">
        <f t="shared" si="7"/>
        <v>24032456</v>
      </c>
      <c r="G40" s="42">
        <f t="shared" si="8"/>
        <v>24488552</v>
      </c>
    </row>
    <row r="41" spans="1:9" x14ac:dyDescent="0.25">
      <c r="A41" s="42" t="str">
        <f t="shared" si="3"/>
        <v>AVILES</v>
      </c>
      <c r="B41" s="41">
        <f t="shared" si="4"/>
        <v>2694049</v>
      </c>
      <c r="C41" s="41">
        <f t="shared" si="5"/>
        <v>2911445</v>
      </c>
      <c r="D41" s="41">
        <f t="shared" si="6"/>
        <v>15</v>
      </c>
      <c r="E41" s="42" t="str">
        <f t="shared" si="2"/>
        <v>BILBAO</v>
      </c>
      <c r="F41" s="42">
        <f t="shared" si="7"/>
        <v>17236956</v>
      </c>
      <c r="G41" s="42">
        <f t="shared" si="8"/>
        <v>15537186</v>
      </c>
    </row>
    <row r="42" spans="1:9" x14ac:dyDescent="0.25">
      <c r="A42" s="42" t="str">
        <f t="shared" si="3"/>
        <v>BAHIA DE ALGECIRAS</v>
      </c>
      <c r="B42" s="41">
        <f t="shared" si="4"/>
        <v>48008834</v>
      </c>
      <c r="C42" s="41">
        <f t="shared" si="5"/>
        <v>48568166</v>
      </c>
      <c r="D42" s="41">
        <f t="shared" si="6"/>
        <v>1</v>
      </c>
      <c r="E42" s="42" t="str">
        <f t="shared" si="2"/>
        <v>CARTAGENA</v>
      </c>
      <c r="F42" s="42">
        <f t="shared" si="7"/>
        <v>16409439</v>
      </c>
      <c r="G42" s="42">
        <f t="shared" si="8"/>
        <v>17438438</v>
      </c>
    </row>
    <row r="43" spans="1:9" x14ac:dyDescent="0.25">
      <c r="A43" s="42" t="str">
        <f t="shared" si="3"/>
        <v>BAHIA DE CADIZ</v>
      </c>
      <c r="B43" s="41">
        <f t="shared" si="4"/>
        <v>2064143</v>
      </c>
      <c r="C43" s="41">
        <f t="shared" si="5"/>
        <v>2171359</v>
      </c>
      <c r="D43" s="41">
        <f t="shared" si="6"/>
        <v>20</v>
      </c>
      <c r="E43" s="42" t="str">
        <f t="shared" si="2"/>
        <v>TARRAGONA</v>
      </c>
      <c r="F43" s="42">
        <f t="shared" si="7"/>
        <v>15933046</v>
      </c>
      <c r="G43" s="42">
        <f t="shared" si="8"/>
        <v>19638673</v>
      </c>
    </row>
    <row r="44" spans="1:9" x14ac:dyDescent="0.25">
      <c r="A44" s="42" t="str">
        <f t="shared" si="3"/>
        <v>BALEARES</v>
      </c>
      <c r="B44" s="41">
        <f t="shared" si="4"/>
        <v>6798641</v>
      </c>
      <c r="C44" s="41">
        <f t="shared" si="5"/>
        <v>6998935</v>
      </c>
      <c r="D44" s="41">
        <f t="shared" si="6"/>
        <v>14</v>
      </c>
      <c r="E44" s="42" t="str">
        <f t="shared" si="2"/>
        <v>HUELVA</v>
      </c>
      <c r="F44" s="42">
        <f t="shared" si="7"/>
        <v>14086230</v>
      </c>
      <c r="G44" s="42">
        <f t="shared" si="8"/>
        <v>15874136</v>
      </c>
    </row>
    <row r="45" spans="1:9" x14ac:dyDescent="0.25">
      <c r="A45" s="42" t="str">
        <f t="shared" si="3"/>
        <v>BARCELONA</v>
      </c>
      <c r="B45" s="41">
        <f t="shared" si="4"/>
        <v>24032456</v>
      </c>
      <c r="C45" s="41">
        <f t="shared" si="5"/>
        <v>24488552</v>
      </c>
      <c r="D45" s="41">
        <f t="shared" si="6"/>
        <v>3</v>
      </c>
      <c r="E45" s="42" t="str">
        <f t="shared" si="2"/>
        <v>LAS PALMAS</v>
      </c>
      <c r="F45" s="42">
        <f t="shared" si="7"/>
        <v>11485493</v>
      </c>
      <c r="G45" s="42">
        <f t="shared" si="8"/>
        <v>13563520</v>
      </c>
    </row>
    <row r="46" spans="1:9" x14ac:dyDescent="0.25">
      <c r="A46" s="42" t="str">
        <f t="shared" si="3"/>
        <v>BILBAO</v>
      </c>
      <c r="B46" s="41">
        <f t="shared" si="4"/>
        <v>17236956</v>
      </c>
      <c r="C46" s="41">
        <f t="shared" si="5"/>
        <v>15537186</v>
      </c>
      <c r="D46" s="41">
        <f t="shared" si="6"/>
        <v>4</v>
      </c>
      <c r="E46" s="42" t="str">
        <f t="shared" si="2"/>
        <v>GIJON</v>
      </c>
      <c r="F46" s="42">
        <f t="shared" si="7"/>
        <v>9317656</v>
      </c>
      <c r="G46" s="42">
        <f t="shared" si="8"/>
        <v>9818342</v>
      </c>
    </row>
    <row r="47" spans="1:9" x14ac:dyDescent="0.25">
      <c r="A47" s="42" t="str">
        <f t="shared" si="3"/>
        <v>CARTAGENA</v>
      </c>
      <c r="B47" s="41">
        <f t="shared" si="4"/>
        <v>16409439</v>
      </c>
      <c r="C47" s="41">
        <f t="shared" si="5"/>
        <v>17438438</v>
      </c>
      <c r="D47" s="41">
        <f t="shared" si="6"/>
        <v>5</v>
      </c>
      <c r="E47" s="42" t="str">
        <f t="shared" si="2"/>
        <v>CASTELLON</v>
      </c>
      <c r="F47" s="42">
        <f t="shared" si="7"/>
        <v>8154461</v>
      </c>
      <c r="G47" s="42">
        <f t="shared" si="8"/>
        <v>6666624</v>
      </c>
    </row>
    <row r="48" spans="1:9" x14ac:dyDescent="0.25">
      <c r="A48" s="42" t="str">
        <f t="shared" si="3"/>
        <v>CASTELLON</v>
      </c>
      <c r="B48" s="41">
        <f t="shared" si="4"/>
        <v>8154461</v>
      </c>
      <c r="C48" s="41">
        <f t="shared" si="5"/>
        <v>6666624</v>
      </c>
      <c r="D48" s="41">
        <f t="shared" si="6"/>
        <v>10</v>
      </c>
      <c r="E48" s="42" t="str">
        <f t="shared" si="2"/>
        <v>SANTA CRUZ DE TENERIFE</v>
      </c>
      <c r="F48" s="42">
        <f t="shared" si="7"/>
        <v>7336989</v>
      </c>
      <c r="G48" s="42">
        <f t="shared" si="8"/>
        <v>7929821</v>
      </c>
    </row>
    <row r="49" spans="1:7" x14ac:dyDescent="0.25">
      <c r="A49" s="42" t="str">
        <f t="shared" si="3"/>
        <v>CEUTA</v>
      </c>
      <c r="B49" s="41">
        <f t="shared" si="4"/>
        <v>1095480</v>
      </c>
      <c r="C49" s="41">
        <f t="shared" si="5"/>
        <v>1256737</v>
      </c>
      <c r="D49" s="41">
        <f t="shared" si="6"/>
        <v>25</v>
      </c>
      <c r="E49" s="42" t="str">
        <f t="shared" si="2"/>
        <v>FERROL-SAN CIBRAO</v>
      </c>
      <c r="F49" s="42">
        <f t="shared" si="7"/>
        <v>6859727</v>
      </c>
      <c r="G49" s="42">
        <f t="shared" si="8"/>
        <v>8251648</v>
      </c>
    </row>
    <row r="50" spans="1:7" x14ac:dyDescent="0.25">
      <c r="A50" s="42" t="str">
        <f t="shared" si="3"/>
        <v>FERROL-SAN CIBRAO</v>
      </c>
      <c r="B50" s="41">
        <f t="shared" si="4"/>
        <v>6859727</v>
      </c>
      <c r="C50" s="41">
        <f t="shared" si="5"/>
        <v>8251648</v>
      </c>
      <c r="D50" s="41">
        <f t="shared" si="6"/>
        <v>12</v>
      </c>
      <c r="E50" s="42" t="str">
        <f t="shared" si="2"/>
        <v>A CORUÑA</v>
      </c>
      <c r="F50" s="42">
        <f t="shared" si="7"/>
        <v>6827412</v>
      </c>
      <c r="G50" s="42">
        <f t="shared" si="8"/>
        <v>7227243</v>
      </c>
    </row>
    <row r="51" spans="1:7" x14ac:dyDescent="0.25">
      <c r="A51" s="42" t="str">
        <f t="shared" si="3"/>
        <v>GIJON</v>
      </c>
      <c r="B51" s="41">
        <f t="shared" si="4"/>
        <v>9317656</v>
      </c>
      <c r="C51" s="41">
        <f t="shared" si="5"/>
        <v>9818342</v>
      </c>
      <c r="D51" s="41">
        <f t="shared" si="6"/>
        <v>9</v>
      </c>
      <c r="E51" s="42" t="str">
        <f t="shared" si="2"/>
        <v>BALEARES</v>
      </c>
      <c r="F51" s="42">
        <f t="shared" si="7"/>
        <v>6798641</v>
      </c>
      <c r="G51" s="42">
        <f t="shared" si="8"/>
        <v>6998935</v>
      </c>
    </row>
    <row r="52" spans="1:7" x14ac:dyDescent="0.25">
      <c r="A52" s="42" t="str">
        <f t="shared" si="3"/>
        <v>HUELVA</v>
      </c>
      <c r="B52" s="41">
        <f t="shared" si="4"/>
        <v>14086230</v>
      </c>
      <c r="C52" s="41">
        <f t="shared" si="5"/>
        <v>15874136</v>
      </c>
      <c r="D52" s="41">
        <f t="shared" si="6"/>
        <v>7</v>
      </c>
      <c r="E52" s="42" t="str">
        <f t="shared" si="2"/>
        <v>AVILES</v>
      </c>
      <c r="F52" s="42">
        <f t="shared" si="7"/>
        <v>2694049</v>
      </c>
      <c r="G52" s="42">
        <f t="shared" si="8"/>
        <v>2911445</v>
      </c>
    </row>
    <row r="53" spans="1:7" x14ac:dyDescent="0.25">
      <c r="A53" s="42" t="str">
        <f t="shared" si="3"/>
        <v>LAS PALMAS</v>
      </c>
      <c r="B53" s="41">
        <f t="shared" si="4"/>
        <v>11485493</v>
      </c>
      <c r="C53" s="41">
        <f t="shared" si="5"/>
        <v>13563520</v>
      </c>
      <c r="D53" s="41">
        <f t="shared" si="6"/>
        <v>8</v>
      </c>
      <c r="E53" s="42" t="str">
        <f t="shared" si="2"/>
        <v>SANTANDER</v>
      </c>
      <c r="F53" s="42">
        <f t="shared" si="7"/>
        <v>2613228</v>
      </c>
      <c r="G53" s="42">
        <f t="shared" si="8"/>
        <v>2877837</v>
      </c>
    </row>
    <row r="54" spans="1:7" x14ac:dyDescent="0.25">
      <c r="A54" s="42" t="str">
        <f t="shared" si="3"/>
        <v>MALAGA</v>
      </c>
      <c r="B54" s="41">
        <f t="shared" si="4"/>
        <v>1339369</v>
      </c>
      <c r="C54" s="41">
        <f t="shared" si="5"/>
        <v>4063625</v>
      </c>
      <c r="D54" s="41">
        <f t="shared" si="6"/>
        <v>23</v>
      </c>
      <c r="E54" s="42" t="str">
        <f t="shared" si="2"/>
        <v>ALMERIA</v>
      </c>
      <c r="F54" s="42">
        <f t="shared" si="7"/>
        <v>2565170</v>
      </c>
      <c r="G54" s="42">
        <f t="shared" si="8"/>
        <v>3434496</v>
      </c>
    </row>
    <row r="55" spans="1:7" x14ac:dyDescent="0.25">
      <c r="A55" s="42" t="str">
        <f t="shared" si="3"/>
        <v>MARIN Y RIA DE PONTEVEDRA</v>
      </c>
      <c r="B55" s="41">
        <f t="shared" si="4"/>
        <v>1047531</v>
      </c>
      <c r="C55" s="41">
        <f t="shared" si="5"/>
        <v>995532</v>
      </c>
      <c r="D55" s="41">
        <f t="shared" si="6"/>
        <v>26</v>
      </c>
      <c r="E55" s="42" t="str">
        <f t="shared" si="2"/>
        <v>SEVILLA</v>
      </c>
      <c r="F55" s="42">
        <f t="shared" ref="F55:F65" si="9">LOOKUP(E55,$A$38:$A$65,$B$38:$B$65)</f>
        <v>2522217</v>
      </c>
      <c r="G55" s="42">
        <f t="shared" si="8"/>
        <v>2612011</v>
      </c>
    </row>
    <row r="56" spans="1:7" x14ac:dyDescent="0.25">
      <c r="A56" s="42" t="str">
        <f t="shared" si="3"/>
        <v>MELILLA</v>
      </c>
      <c r="B56" s="41">
        <f t="shared" si="4"/>
        <v>562211</v>
      </c>
      <c r="C56" s="41">
        <f t="shared" si="5"/>
        <v>557697</v>
      </c>
      <c r="D56" s="41">
        <f t="shared" si="6"/>
        <v>28</v>
      </c>
      <c r="E56" s="42" t="str">
        <f t="shared" si="2"/>
        <v>VIGO</v>
      </c>
      <c r="F56" s="42">
        <f t="shared" si="9"/>
        <v>2342051</v>
      </c>
      <c r="G56" s="42">
        <f t="shared" si="8"/>
        <v>2225751</v>
      </c>
    </row>
    <row r="57" spans="1:7" x14ac:dyDescent="0.25">
      <c r="A57" s="42" t="str">
        <f t="shared" si="3"/>
        <v>MOTRIL</v>
      </c>
      <c r="B57" s="41">
        <f t="shared" si="4"/>
        <v>1130004</v>
      </c>
      <c r="C57" s="41">
        <f t="shared" si="5"/>
        <v>1157981</v>
      </c>
      <c r="D57" s="41">
        <f t="shared" si="6"/>
        <v>24</v>
      </c>
      <c r="E57" s="42" t="str">
        <f t="shared" si="2"/>
        <v>BAHIA DE CADIZ</v>
      </c>
      <c r="F57" s="42">
        <f t="shared" si="9"/>
        <v>2064143</v>
      </c>
      <c r="G57" s="42">
        <f t="shared" si="8"/>
        <v>2171359</v>
      </c>
    </row>
    <row r="58" spans="1:7" x14ac:dyDescent="0.25">
      <c r="A58" s="42" t="str">
        <f t="shared" si="3"/>
        <v>PASAIA</v>
      </c>
      <c r="B58" s="41">
        <f t="shared" si="4"/>
        <v>1559406</v>
      </c>
      <c r="C58" s="41">
        <f t="shared" si="5"/>
        <v>1958313</v>
      </c>
      <c r="D58" s="41">
        <f t="shared" si="6"/>
        <v>21</v>
      </c>
      <c r="E58" s="42" t="str">
        <f t="shared" si="2"/>
        <v>PASAIA</v>
      </c>
      <c r="F58" s="42">
        <f t="shared" si="9"/>
        <v>1559406</v>
      </c>
      <c r="G58" s="42">
        <f t="shared" si="8"/>
        <v>1958313</v>
      </c>
    </row>
    <row r="59" spans="1:7" x14ac:dyDescent="0.25">
      <c r="A59" s="42" t="str">
        <f t="shared" si="3"/>
        <v>SANTA CRUZ DE TENERIFE</v>
      </c>
      <c r="B59" s="41">
        <f t="shared" si="4"/>
        <v>7336989</v>
      </c>
      <c r="C59" s="41">
        <f t="shared" si="5"/>
        <v>7929821</v>
      </c>
      <c r="D59" s="41">
        <f t="shared" si="6"/>
        <v>11</v>
      </c>
      <c r="E59" s="42" t="str">
        <f t="shared" si="2"/>
        <v>ALICANTE</v>
      </c>
      <c r="F59" s="42">
        <f t="shared" si="9"/>
        <v>1425403</v>
      </c>
      <c r="G59" s="42">
        <f t="shared" si="8"/>
        <v>1360117</v>
      </c>
    </row>
    <row r="60" spans="1:7" x14ac:dyDescent="0.25">
      <c r="A60" s="42" t="str">
        <f t="shared" si="3"/>
        <v>SANTANDER</v>
      </c>
      <c r="B60" s="41">
        <f t="shared" si="4"/>
        <v>2613228</v>
      </c>
      <c r="C60" s="41">
        <f t="shared" si="5"/>
        <v>2877837</v>
      </c>
      <c r="D60" s="41">
        <f t="shared" si="6"/>
        <v>16</v>
      </c>
      <c r="E60" s="42" t="str">
        <f t="shared" si="2"/>
        <v>MALAGA</v>
      </c>
      <c r="F60" s="42">
        <f t="shared" si="9"/>
        <v>1339369</v>
      </c>
      <c r="G60" s="42">
        <f t="shared" si="8"/>
        <v>4063625</v>
      </c>
    </row>
    <row r="61" spans="1:7" x14ac:dyDescent="0.25">
      <c r="A61" s="42" t="str">
        <f t="shared" si="3"/>
        <v>SEVILLA</v>
      </c>
      <c r="B61" s="41">
        <f t="shared" si="4"/>
        <v>2522217</v>
      </c>
      <c r="C61" s="41">
        <f t="shared" si="5"/>
        <v>2612011</v>
      </c>
      <c r="D61" s="41">
        <f t="shared" si="6"/>
        <v>18</v>
      </c>
      <c r="E61" s="42" t="str">
        <f t="shared" si="2"/>
        <v>MOTRIL</v>
      </c>
      <c r="F61" s="42">
        <f t="shared" si="9"/>
        <v>1130004</v>
      </c>
      <c r="G61" s="42">
        <f t="shared" si="8"/>
        <v>1157981</v>
      </c>
    </row>
    <row r="62" spans="1:7" x14ac:dyDescent="0.25">
      <c r="A62" s="42" t="str">
        <f t="shared" si="3"/>
        <v>TARRAGONA</v>
      </c>
      <c r="B62" s="41">
        <f t="shared" si="4"/>
        <v>15933046</v>
      </c>
      <c r="C62" s="41">
        <f t="shared" si="5"/>
        <v>19638673</v>
      </c>
      <c r="D62" s="41">
        <f t="shared" si="6"/>
        <v>6</v>
      </c>
      <c r="E62" s="42" t="str">
        <f t="shared" si="2"/>
        <v>CEUTA</v>
      </c>
      <c r="F62" s="42">
        <f t="shared" si="9"/>
        <v>1095480</v>
      </c>
      <c r="G62" s="42">
        <f t="shared" si="8"/>
        <v>1256737</v>
      </c>
    </row>
    <row r="63" spans="1:7" x14ac:dyDescent="0.25">
      <c r="A63" s="42" t="str">
        <f t="shared" si="3"/>
        <v>VALENCIA</v>
      </c>
      <c r="B63" s="41">
        <f t="shared" si="4"/>
        <v>38462884</v>
      </c>
      <c r="C63" s="41">
        <f t="shared" si="5"/>
        <v>38406518</v>
      </c>
      <c r="D63" s="41">
        <f t="shared" si="6"/>
        <v>2</v>
      </c>
      <c r="E63" s="42" t="str">
        <f t="shared" si="2"/>
        <v>MARIN Y RIA DE PONTEVEDRA</v>
      </c>
      <c r="F63" s="42">
        <f t="shared" si="9"/>
        <v>1047531</v>
      </c>
      <c r="G63" s="42">
        <f t="shared" si="8"/>
        <v>995532</v>
      </c>
    </row>
    <row r="64" spans="1:7" x14ac:dyDescent="0.25">
      <c r="A64" s="42" t="str">
        <f t="shared" si="3"/>
        <v>VIGO</v>
      </c>
      <c r="B64" s="41">
        <f t="shared" si="4"/>
        <v>2342051</v>
      </c>
      <c r="C64" s="41">
        <f t="shared" si="5"/>
        <v>2225751</v>
      </c>
      <c r="D64" s="41">
        <f t="shared" si="6"/>
        <v>19</v>
      </c>
      <c r="E64" s="42" t="str">
        <f t="shared" si="2"/>
        <v>VILAGARCIA</v>
      </c>
      <c r="F64" s="42">
        <f t="shared" si="9"/>
        <v>579517</v>
      </c>
      <c r="G64" s="42">
        <f t="shared" si="8"/>
        <v>597661</v>
      </c>
    </row>
    <row r="65" spans="1:7" x14ac:dyDescent="0.25">
      <c r="A65" s="42" t="str">
        <f t="shared" si="3"/>
        <v>VILAGARCIA</v>
      </c>
      <c r="B65" s="41">
        <f t="shared" si="4"/>
        <v>579517</v>
      </c>
      <c r="C65" s="41">
        <f t="shared" si="5"/>
        <v>597661</v>
      </c>
      <c r="D65" s="41">
        <f t="shared" si="6"/>
        <v>27</v>
      </c>
      <c r="E65" s="42" t="str">
        <f t="shared" si="2"/>
        <v>MELILLA</v>
      </c>
      <c r="F65" s="42">
        <f t="shared" si="9"/>
        <v>562211</v>
      </c>
      <c r="G65" s="42">
        <f t="shared" si="8"/>
        <v>557697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4" width="11.5703125" bestFit="1" customWidth="1"/>
    <col min="6" max="6" width="9" bestFit="1" customWidth="1"/>
    <col min="7" max="7" width="11.5703125" bestFit="1" customWidth="1"/>
  </cols>
  <sheetData>
    <row r="1" spans="1:12" s="2" customFormat="1" ht="22.5" customHeight="1" x14ac:dyDescent="0.35">
      <c r="F1" s="3" t="s">
        <v>77</v>
      </c>
    </row>
    <row r="2" spans="1:12" s="2" customFormat="1" ht="21" x14ac:dyDescent="0.35"/>
    <row r="5" spans="1:12" x14ac:dyDescent="0.25">
      <c r="A5" s="69" t="s">
        <v>73</v>
      </c>
      <c r="B5" s="67" t="str">
        <f>'Resumen general'!D6</f>
        <v>Mes Julio</v>
      </c>
      <c r="C5" s="68"/>
      <c r="D5" s="67" t="str">
        <f>'Resumen general'!F6</f>
        <v>Acumulado desde Enero</v>
      </c>
      <c r="E5" s="68"/>
      <c r="F5" s="68"/>
      <c r="L5" s="39">
        <f>'Resumen general'!I4</f>
        <v>41529</v>
      </c>
    </row>
    <row r="6" spans="1:12" x14ac:dyDescent="0.25">
      <c r="A6" s="70"/>
      <c r="B6" s="7">
        <f>'Resumen general'!D7</f>
        <v>2012</v>
      </c>
      <c r="C6" s="7">
        <f>'Resumen general'!E7</f>
        <v>2013</v>
      </c>
      <c r="D6" s="7">
        <f>'Resumen general'!F7</f>
        <v>2012</v>
      </c>
      <c r="E6" s="7">
        <f>'Resumen general'!G7</f>
        <v>2013</v>
      </c>
      <c r="F6" s="7" t="s">
        <v>43</v>
      </c>
    </row>
    <row r="7" spans="1:12" x14ac:dyDescent="0.25">
      <c r="A7" s="8" t="s">
        <v>44</v>
      </c>
      <c r="B7" s="37">
        <v>735876</v>
      </c>
      <c r="C7" s="37">
        <v>622173</v>
      </c>
      <c r="D7" s="37">
        <v>3948112</v>
      </c>
      <c r="E7" s="37">
        <v>4178492</v>
      </c>
      <c r="F7" s="10">
        <f>((E7*100)/D7)-100</f>
        <v>5.8351941383628372</v>
      </c>
      <c r="G7" s="1"/>
      <c r="H7" s="1"/>
      <c r="I7" s="1"/>
    </row>
    <row r="8" spans="1:12" x14ac:dyDescent="0.25">
      <c r="A8" s="11" t="s">
        <v>45</v>
      </c>
      <c r="B8" s="38">
        <v>5220</v>
      </c>
      <c r="C8" s="38">
        <v>5093</v>
      </c>
      <c r="D8" s="38">
        <v>36541</v>
      </c>
      <c r="E8" s="38">
        <v>33467</v>
      </c>
      <c r="F8" s="13">
        <f t="shared" ref="F8:F35" si="0">((E8*100)/D8)-100</f>
        <v>-8.4124681864207389</v>
      </c>
      <c r="G8" s="1"/>
      <c r="H8" s="1"/>
      <c r="I8" s="1"/>
    </row>
    <row r="9" spans="1:12" x14ac:dyDescent="0.25">
      <c r="A9" s="8" t="s">
        <v>46</v>
      </c>
      <c r="B9" s="37">
        <v>0</v>
      </c>
      <c r="C9" s="37">
        <v>2100</v>
      </c>
      <c r="D9" s="37">
        <v>8151</v>
      </c>
      <c r="E9" s="37">
        <v>6538</v>
      </c>
      <c r="F9" s="10">
        <f t="shared" si="0"/>
        <v>-19.788982946877681</v>
      </c>
      <c r="G9" s="1"/>
      <c r="H9" s="1"/>
      <c r="I9" s="1"/>
    </row>
    <row r="10" spans="1:12" x14ac:dyDescent="0.25">
      <c r="A10" s="11" t="s">
        <v>47</v>
      </c>
      <c r="B10" s="38">
        <v>47891</v>
      </c>
      <c r="C10" s="38">
        <v>46563</v>
      </c>
      <c r="D10" s="38">
        <v>364087</v>
      </c>
      <c r="E10" s="38">
        <v>355168</v>
      </c>
      <c r="F10" s="13">
        <f t="shared" si="0"/>
        <v>-2.4496892226308518</v>
      </c>
      <c r="G10" s="1"/>
      <c r="H10" s="1"/>
      <c r="I10" s="1"/>
    </row>
    <row r="11" spans="1:12" x14ac:dyDescent="0.25">
      <c r="A11" s="8" t="s">
        <v>48</v>
      </c>
      <c r="B11" s="37">
        <v>2514259</v>
      </c>
      <c r="C11" s="37">
        <v>2113086</v>
      </c>
      <c r="D11" s="37">
        <v>13577213</v>
      </c>
      <c r="E11" s="37">
        <v>13536401</v>
      </c>
      <c r="F11" s="10">
        <f t="shared" si="0"/>
        <v>-0.30059188141188997</v>
      </c>
      <c r="G11" s="1"/>
      <c r="H11" s="1"/>
      <c r="I11" s="1"/>
    </row>
    <row r="12" spans="1:12" x14ac:dyDescent="0.25">
      <c r="A12" s="11" t="s">
        <v>49</v>
      </c>
      <c r="B12" s="38">
        <v>4938</v>
      </c>
      <c r="C12" s="38">
        <v>26334</v>
      </c>
      <c r="D12" s="38">
        <v>44278</v>
      </c>
      <c r="E12" s="38">
        <v>49159</v>
      </c>
      <c r="F12" s="13">
        <f t="shared" si="0"/>
        <v>11.023533131577764</v>
      </c>
      <c r="G12" s="1"/>
      <c r="H12" s="1"/>
      <c r="I12" s="1"/>
    </row>
    <row r="13" spans="1:12" x14ac:dyDescent="0.25">
      <c r="A13" s="8" t="s">
        <v>50</v>
      </c>
      <c r="B13" s="37">
        <v>205540</v>
      </c>
      <c r="C13" s="37">
        <v>155359</v>
      </c>
      <c r="D13" s="37">
        <v>925085</v>
      </c>
      <c r="E13" s="37">
        <v>798795</v>
      </c>
      <c r="F13" s="10">
        <f t="shared" si="0"/>
        <v>-13.651718490733288</v>
      </c>
      <c r="G13" s="1"/>
      <c r="H13" s="1"/>
      <c r="I13" s="1"/>
    </row>
    <row r="14" spans="1:12" x14ac:dyDescent="0.25">
      <c r="A14" s="11" t="s">
        <v>51</v>
      </c>
      <c r="B14" s="38">
        <v>847776</v>
      </c>
      <c r="C14" s="38">
        <v>1094222</v>
      </c>
      <c r="D14" s="38">
        <v>6062772</v>
      </c>
      <c r="E14" s="38">
        <v>6146543</v>
      </c>
      <c r="F14" s="13">
        <f t="shared" si="0"/>
        <v>1.3817276981552311</v>
      </c>
      <c r="G14" s="1"/>
      <c r="H14" s="1"/>
      <c r="I14" s="1"/>
    </row>
    <row r="15" spans="1:12" x14ac:dyDescent="0.25">
      <c r="A15" s="8" t="s">
        <v>52</v>
      </c>
      <c r="B15" s="37">
        <v>1030567</v>
      </c>
      <c r="C15" s="37">
        <v>1375529</v>
      </c>
      <c r="D15" s="37">
        <v>7468803</v>
      </c>
      <c r="E15" s="37">
        <v>9241627</v>
      </c>
      <c r="F15" s="10">
        <f t="shared" si="0"/>
        <v>23.736387209570267</v>
      </c>
      <c r="G15" s="1"/>
      <c r="H15" s="1"/>
      <c r="I15" s="1"/>
    </row>
    <row r="16" spans="1:12" x14ac:dyDescent="0.25">
      <c r="A16" s="11" t="s">
        <v>53</v>
      </c>
      <c r="B16" s="38">
        <v>2020669</v>
      </c>
      <c r="C16" s="38">
        <v>1842345</v>
      </c>
      <c r="D16" s="38">
        <v>13891434</v>
      </c>
      <c r="E16" s="38">
        <v>13404476</v>
      </c>
      <c r="F16" s="13">
        <f t="shared" si="0"/>
        <v>-3.5054552323395853</v>
      </c>
      <c r="G16" s="1"/>
      <c r="H16" s="1"/>
      <c r="I16" s="1"/>
    </row>
    <row r="17" spans="1:9" x14ac:dyDescent="0.25">
      <c r="A17" s="8" t="s">
        <v>54</v>
      </c>
      <c r="B17" s="37">
        <v>465758</v>
      </c>
      <c r="C17" s="37">
        <v>771809</v>
      </c>
      <c r="D17" s="37">
        <v>3623881</v>
      </c>
      <c r="E17" s="37">
        <v>4655371</v>
      </c>
      <c r="F17" s="10">
        <f t="shared" si="0"/>
        <v>28.46368299621318</v>
      </c>
      <c r="G17" s="1"/>
      <c r="H17" s="1"/>
      <c r="I17" s="1"/>
    </row>
    <row r="18" spans="1:9" x14ac:dyDescent="0.25">
      <c r="A18" s="11" t="s">
        <v>55</v>
      </c>
      <c r="B18" s="38">
        <v>87278</v>
      </c>
      <c r="C18" s="38">
        <v>38343</v>
      </c>
      <c r="D18" s="38">
        <v>630158</v>
      </c>
      <c r="E18" s="38">
        <v>482939</v>
      </c>
      <c r="F18" s="13">
        <f t="shared" si="0"/>
        <v>-23.362236137603588</v>
      </c>
      <c r="G18" s="1"/>
      <c r="H18" s="1"/>
      <c r="I18" s="1"/>
    </row>
    <row r="19" spans="1:9" x14ac:dyDescent="0.25">
      <c r="A19" s="8" t="s">
        <v>56</v>
      </c>
      <c r="B19" s="37">
        <v>114177</v>
      </c>
      <c r="C19" s="37">
        <v>301419</v>
      </c>
      <c r="D19" s="37">
        <v>1235971</v>
      </c>
      <c r="E19" s="37">
        <v>1558687</v>
      </c>
      <c r="F19" s="10">
        <f t="shared" si="0"/>
        <v>26.11032135867265</v>
      </c>
      <c r="G19" s="1"/>
      <c r="H19" s="1"/>
      <c r="I19" s="1"/>
    </row>
    <row r="20" spans="1:9" x14ac:dyDescent="0.25">
      <c r="A20" s="11" t="s">
        <v>57</v>
      </c>
      <c r="B20" s="38">
        <v>99072</v>
      </c>
      <c r="C20" s="38">
        <v>70890</v>
      </c>
      <c r="D20" s="38">
        <v>574689</v>
      </c>
      <c r="E20" s="38">
        <v>453658</v>
      </c>
      <c r="F20" s="13">
        <f t="shared" si="0"/>
        <v>-21.060260419113646</v>
      </c>
      <c r="G20" s="1"/>
      <c r="H20" s="1"/>
      <c r="I20" s="1"/>
    </row>
    <row r="21" spans="1:9" x14ac:dyDescent="0.25">
      <c r="A21" s="8" t="s">
        <v>58</v>
      </c>
      <c r="B21" s="37">
        <v>2197224</v>
      </c>
      <c r="C21" s="37">
        <v>1592230</v>
      </c>
      <c r="D21" s="37">
        <v>12911727</v>
      </c>
      <c r="E21" s="37">
        <v>11618098</v>
      </c>
      <c r="F21" s="10">
        <f t="shared" si="0"/>
        <v>-10.019023791317764</v>
      </c>
      <c r="G21" s="1"/>
      <c r="H21" s="1"/>
      <c r="I21" s="1"/>
    </row>
    <row r="22" spans="1:9" x14ac:dyDescent="0.25">
      <c r="A22" s="11" t="s">
        <v>59</v>
      </c>
      <c r="B22" s="38">
        <v>389711</v>
      </c>
      <c r="C22" s="38">
        <v>453596</v>
      </c>
      <c r="D22" s="38">
        <v>2746723</v>
      </c>
      <c r="E22" s="38">
        <v>2776758</v>
      </c>
      <c r="F22" s="13">
        <f t="shared" si="0"/>
        <v>1.0934848544975182</v>
      </c>
      <c r="G22" s="1"/>
      <c r="H22" s="1"/>
      <c r="I22" s="1"/>
    </row>
    <row r="23" spans="1:9" x14ac:dyDescent="0.25">
      <c r="A23" s="8" t="s">
        <v>60</v>
      </c>
      <c r="B23" s="37">
        <v>14984</v>
      </c>
      <c r="C23" s="37">
        <v>6559</v>
      </c>
      <c r="D23" s="37">
        <v>66703</v>
      </c>
      <c r="E23" s="37">
        <v>25432</v>
      </c>
      <c r="F23" s="10">
        <f t="shared" si="0"/>
        <v>-61.87277933526228</v>
      </c>
      <c r="G23" s="1"/>
      <c r="H23" s="1"/>
      <c r="I23" s="1"/>
    </row>
    <row r="24" spans="1:9" x14ac:dyDescent="0.25">
      <c r="A24" s="11" t="s">
        <v>61</v>
      </c>
      <c r="B24" s="38">
        <v>0</v>
      </c>
      <c r="C24" s="38">
        <v>0</v>
      </c>
      <c r="D24" s="38">
        <v>0</v>
      </c>
      <c r="E24" s="38">
        <v>0</v>
      </c>
      <c r="F24" s="17" t="e">
        <f t="shared" si="0"/>
        <v>#DIV/0!</v>
      </c>
      <c r="G24" s="1"/>
      <c r="H24" s="1"/>
      <c r="I24" s="1"/>
    </row>
    <row r="25" spans="1:9" x14ac:dyDescent="0.25">
      <c r="A25" s="8" t="s">
        <v>62</v>
      </c>
      <c r="B25" s="37">
        <v>6161</v>
      </c>
      <c r="C25" s="37">
        <v>4617</v>
      </c>
      <c r="D25" s="37">
        <v>41255</v>
      </c>
      <c r="E25" s="37">
        <v>31023</v>
      </c>
      <c r="F25" s="10">
        <f t="shared" si="0"/>
        <v>-24.801842200945345</v>
      </c>
      <c r="G25" s="1"/>
      <c r="H25" s="1"/>
      <c r="I25" s="1"/>
    </row>
    <row r="26" spans="1:9" x14ac:dyDescent="0.25">
      <c r="A26" s="11" t="s">
        <v>63</v>
      </c>
      <c r="B26" s="38">
        <v>75131</v>
      </c>
      <c r="C26" s="38">
        <v>97892</v>
      </c>
      <c r="D26" s="38">
        <v>699576</v>
      </c>
      <c r="E26" s="38">
        <v>669991</v>
      </c>
      <c r="F26" s="13">
        <f t="shared" si="0"/>
        <v>-4.2289901311651619</v>
      </c>
      <c r="G26" s="1"/>
      <c r="H26" s="1"/>
      <c r="I26" s="1"/>
    </row>
    <row r="27" spans="1:9" x14ac:dyDescent="0.25">
      <c r="A27" s="8" t="s">
        <v>64</v>
      </c>
      <c r="B27" s="37">
        <v>0</v>
      </c>
      <c r="C27" s="37">
        <v>0</v>
      </c>
      <c r="D27" s="37">
        <v>0</v>
      </c>
      <c r="E27" s="37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65</v>
      </c>
      <c r="B28" s="38">
        <v>624264</v>
      </c>
      <c r="C28" s="38">
        <v>591064</v>
      </c>
      <c r="D28" s="38">
        <v>4246481</v>
      </c>
      <c r="E28" s="38">
        <v>4064103</v>
      </c>
      <c r="F28" s="13">
        <f t="shared" si="0"/>
        <v>-4.2948031558365614</v>
      </c>
      <c r="G28" s="1"/>
      <c r="H28" s="1"/>
      <c r="I28" s="1"/>
    </row>
    <row r="29" spans="1:9" x14ac:dyDescent="0.25">
      <c r="A29" s="8" t="s">
        <v>66</v>
      </c>
      <c r="B29" s="37">
        <v>20509</v>
      </c>
      <c r="C29" s="37">
        <v>22780</v>
      </c>
      <c r="D29" s="37">
        <v>135056</v>
      </c>
      <c r="E29" s="37">
        <v>135770</v>
      </c>
      <c r="F29" s="10">
        <f t="shared" si="0"/>
        <v>0.52866958891127069</v>
      </c>
      <c r="G29" s="1"/>
      <c r="H29" s="1"/>
      <c r="I29" s="1"/>
    </row>
    <row r="30" spans="1:9" x14ac:dyDescent="0.25">
      <c r="A30" s="11" t="s">
        <v>67</v>
      </c>
      <c r="B30" s="38">
        <v>26275</v>
      </c>
      <c r="C30" s="38">
        <v>22152</v>
      </c>
      <c r="D30" s="38">
        <v>261247</v>
      </c>
      <c r="E30" s="38">
        <v>189005</v>
      </c>
      <c r="F30" s="13">
        <f t="shared" si="0"/>
        <v>-27.652757735017047</v>
      </c>
      <c r="G30" s="1"/>
      <c r="H30" s="1"/>
      <c r="I30" s="1"/>
    </row>
    <row r="31" spans="1:9" x14ac:dyDescent="0.25">
      <c r="A31" s="8" t="s">
        <v>68</v>
      </c>
      <c r="B31" s="37">
        <v>1593955</v>
      </c>
      <c r="C31" s="37">
        <v>1502547</v>
      </c>
      <c r="D31" s="37">
        <v>11231147</v>
      </c>
      <c r="E31" s="37">
        <v>10706008</v>
      </c>
      <c r="F31" s="10">
        <f t="shared" si="0"/>
        <v>-4.6757379277468232</v>
      </c>
      <c r="G31" s="1"/>
      <c r="H31" s="1"/>
      <c r="I31" s="1"/>
    </row>
    <row r="32" spans="1:9" x14ac:dyDescent="0.25">
      <c r="A32" s="11" t="s">
        <v>69</v>
      </c>
      <c r="B32" s="38">
        <v>279711</v>
      </c>
      <c r="C32" s="38">
        <v>432502</v>
      </c>
      <c r="D32" s="38">
        <v>2151434</v>
      </c>
      <c r="E32" s="38">
        <v>2282430</v>
      </c>
      <c r="F32" s="13">
        <f t="shared" si="0"/>
        <v>6.0887761372182467</v>
      </c>
      <c r="G32" s="1"/>
      <c r="H32" s="1"/>
      <c r="I32" s="1"/>
    </row>
    <row r="33" spans="1:9" x14ac:dyDescent="0.25">
      <c r="A33" s="8" t="s">
        <v>70</v>
      </c>
      <c r="B33" s="37">
        <v>2101</v>
      </c>
      <c r="C33" s="37">
        <v>9177</v>
      </c>
      <c r="D33" s="37">
        <v>49741</v>
      </c>
      <c r="E33" s="37">
        <v>51882</v>
      </c>
      <c r="F33" s="10">
        <f t="shared" si="0"/>
        <v>4.3042962545988246</v>
      </c>
      <c r="G33" s="1"/>
      <c r="H33" s="1"/>
      <c r="I33" s="1"/>
    </row>
    <row r="34" spans="1:9" x14ac:dyDescent="0.25">
      <c r="A34" s="11" t="s">
        <v>71</v>
      </c>
      <c r="B34" s="38">
        <v>0</v>
      </c>
      <c r="C34" s="38">
        <v>54378</v>
      </c>
      <c r="D34" s="38">
        <v>127344</v>
      </c>
      <c r="E34" s="38">
        <v>173139</v>
      </c>
      <c r="F34" s="13">
        <f t="shared" si="0"/>
        <v>35.961647191858276</v>
      </c>
      <c r="G34" s="1"/>
      <c r="H34" s="1"/>
      <c r="I34" s="1"/>
    </row>
    <row r="35" spans="1:9" x14ac:dyDescent="0.25">
      <c r="A35" s="14" t="s">
        <v>72</v>
      </c>
      <c r="B35" s="15">
        <f>SUM(B7:B34)</f>
        <v>13409047</v>
      </c>
      <c r="C35" s="15">
        <f t="shared" ref="C35:E35" si="1">SUM(C7:C34)</f>
        <v>13254759</v>
      </c>
      <c r="D35" s="15">
        <f t="shared" si="1"/>
        <v>87059609</v>
      </c>
      <c r="E35" s="15">
        <f t="shared" si="1"/>
        <v>87624960</v>
      </c>
      <c r="F35" s="16">
        <f t="shared" si="0"/>
        <v>0.64938380322843159</v>
      </c>
      <c r="G35" s="1"/>
      <c r="H35" s="1"/>
      <c r="I35" s="1"/>
    </row>
    <row r="37" spans="1:9" x14ac:dyDescent="0.25">
      <c r="A37" s="42"/>
      <c r="B37" s="42">
        <f>E6</f>
        <v>2013</v>
      </c>
      <c r="C37" s="42">
        <f>D6</f>
        <v>2012</v>
      </c>
      <c r="D37" s="42"/>
      <c r="E37" s="42"/>
      <c r="F37" s="42">
        <f>B37</f>
        <v>2013</v>
      </c>
      <c r="G37" s="42">
        <f>C37</f>
        <v>2012</v>
      </c>
    </row>
    <row r="38" spans="1:9" x14ac:dyDescent="0.25">
      <c r="A38" s="42" t="str">
        <f>A7</f>
        <v>A CORUÑA</v>
      </c>
      <c r="B38" s="41">
        <f>E7</f>
        <v>4178492</v>
      </c>
      <c r="C38" s="41">
        <f>D7</f>
        <v>3948112</v>
      </c>
      <c r="D38" s="41">
        <f>_xlfn.RANK.EQ(B38,$B$38:$B$65)+COUNTIF($B$38:$B$65,B38)-1</f>
        <v>8</v>
      </c>
      <c r="E38" s="42" t="str">
        <f t="shared" ref="E38:E65" si="2">INDEX($A$38:$B$65,MATCH(ROW()-37,$D$38:$D$65,0),1)</f>
        <v>BAHIA DE ALGECIRAS</v>
      </c>
      <c r="F38" s="42">
        <f>LOOKUP(E38,$A$38:$A$65,$B$38:$B$65)</f>
        <v>13536401</v>
      </c>
      <c r="G38" s="42">
        <f>LOOKUP(E38,$A$38:$A$65,$C$38:$C$65)</f>
        <v>13577213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33467</v>
      </c>
      <c r="C39" s="41">
        <f t="shared" ref="C39:C65" si="5">D8</f>
        <v>36541</v>
      </c>
      <c r="D39" s="41">
        <f t="shared" ref="D39:D65" si="6">_xlfn.RANK.EQ(B39,$B$38:$B$65)+COUNTIF($B$38:$B$65,B39)-1</f>
        <v>23</v>
      </c>
      <c r="E39" s="42" t="str">
        <f t="shared" si="2"/>
        <v>CARTAGENA</v>
      </c>
      <c r="F39" s="42">
        <f t="shared" ref="F39:F54" si="7">LOOKUP(E39,$A$38:$A$65,$B$38:$B$65)</f>
        <v>13404476</v>
      </c>
      <c r="G39" s="42">
        <f t="shared" ref="G39:G65" si="8">LOOKUP(E39,$A$38:$A$65,$C$38:$C$65)</f>
        <v>13891434</v>
      </c>
    </row>
    <row r="40" spans="1:9" x14ac:dyDescent="0.25">
      <c r="A40" s="42" t="str">
        <f t="shared" si="3"/>
        <v>ALMERIA</v>
      </c>
      <c r="B40" s="41">
        <f t="shared" si="4"/>
        <v>6538</v>
      </c>
      <c r="C40" s="41">
        <f t="shared" si="5"/>
        <v>8151</v>
      </c>
      <c r="D40" s="41">
        <f t="shared" si="6"/>
        <v>26</v>
      </c>
      <c r="E40" s="42" t="str">
        <f t="shared" si="2"/>
        <v>HUELVA</v>
      </c>
      <c r="F40" s="42">
        <f t="shared" si="7"/>
        <v>11618098</v>
      </c>
      <c r="G40" s="42">
        <f t="shared" si="8"/>
        <v>12911727</v>
      </c>
    </row>
    <row r="41" spans="1:9" x14ac:dyDescent="0.25">
      <c r="A41" s="42" t="str">
        <f t="shared" si="3"/>
        <v>AVILES</v>
      </c>
      <c r="B41" s="41">
        <f t="shared" si="4"/>
        <v>355168</v>
      </c>
      <c r="C41" s="41">
        <f t="shared" si="5"/>
        <v>364087</v>
      </c>
      <c r="D41" s="41">
        <f t="shared" si="6"/>
        <v>17</v>
      </c>
      <c r="E41" s="42" t="str">
        <f t="shared" si="2"/>
        <v>TARRAGONA</v>
      </c>
      <c r="F41" s="42">
        <f t="shared" si="7"/>
        <v>10706008</v>
      </c>
      <c r="G41" s="42">
        <f t="shared" si="8"/>
        <v>11231147</v>
      </c>
    </row>
    <row r="42" spans="1:9" x14ac:dyDescent="0.25">
      <c r="A42" s="42" t="str">
        <f t="shared" si="3"/>
        <v>BAHIA DE ALGECIRAS</v>
      </c>
      <c r="B42" s="41">
        <f t="shared" si="4"/>
        <v>13536401</v>
      </c>
      <c r="C42" s="41">
        <f t="shared" si="5"/>
        <v>13577213</v>
      </c>
      <c r="D42" s="41">
        <f t="shared" si="6"/>
        <v>1</v>
      </c>
      <c r="E42" s="42" t="str">
        <f t="shared" si="2"/>
        <v>BILBAO</v>
      </c>
      <c r="F42" s="42">
        <f t="shared" si="7"/>
        <v>9241627</v>
      </c>
      <c r="G42" s="42">
        <f t="shared" si="8"/>
        <v>7468803</v>
      </c>
    </row>
    <row r="43" spans="1:9" x14ac:dyDescent="0.25">
      <c r="A43" s="42" t="str">
        <f t="shared" si="3"/>
        <v>BAHIA DE CADIZ</v>
      </c>
      <c r="B43" s="41">
        <f t="shared" si="4"/>
        <v>49159</v>
      </c>
      <c r="C43" s="41">
        <f t="shared" si="5"/>
        <v>44278</v>
      </c>
      <c r="D43" s="41">
        <f t="shared" si="6"/>
        <v>22</v>
      </c>
      <c r="E43" s="42" t="str">
        <f t="shared" si="2"/>
        <v>BARCELONA</v>
      </c>
      <c r="F43" s="42">
        <f t="shared" si="7"/>
        <v>6146543</v>
      </c>
      <c r="G43" s="42">
        <f t="shared" si="8"/>
        <v>6062772</v>
      </c>
    </row>
    <row r="44" spans="1:9" x14ac:dyDescent="0.25">
      <c r="A44" s="42" t="str">
        <f t="shared" si="3"/>
        <v>BALEARES</v>
      </c>
      <c r="B44" s="41">
        <f t="shared" si="4"/>
        <v>798795</v>
      </c>
      <c r="C44" s="41">
        <f t="shared" si="5"/>
        <v>925085</v>
      </c>
      <c r="D44" s="41">
        <f t="shared" si="6"/>
        <v>13</v>
      </c>
      <c r="E44" s="42" t="str">
        <f t="shared" si="2"/>
        <v>CASTELLON</v>
      </c>
      <c r="F44" s="42">
        <f t="shared" si="7"/>
        <v>4655371</v>
      </c>
      <c r="G44" s="42">
        <f t="shared" si="8"/>
        <v>3623881</v>
      </c>
    </row>
    <row r="45" spans="1:9" x14ac:dyDescent="0.25">
      <c r="A45" s="42" t="str">
        <f t="shared" si="3"/>
        <v>BARCELONA</v>
      </c>
      <c r="B45" s="41">
        <f t="shared" si="4"/>
        <v>6146543</v>
      </c>
      <c r="C45" s="41">
        <f t="shared" si="5"/>
        <v>6062772</v>
      </c>
      <c r="D45" s="41">
        <f t="shared" si="6"/>
        <v>6</v>
      </c>
      <c r="E45" s="42" t="str">
        <f t="shared" si="2"/>
        <v>A CORUÑA</v>
      </c>
      <c r="F45" s="42">
        <f t="shared" si="7"/>
        <v>4178492</v>
      </c>
      <c r="G45" s="42">
        <f t="shared" si="8"/>
        <v>3948112</v>
      </c>
    </row>
    <row r="46" spans="1:9" x14ac:dyDescent="0.25">
      <c r="A46" s="42" t="str">
        <f t="shared" si="3"/>
        <v>BILBAO</v>
      </c>
      <c r="B46" s="41">
        <f t="shared" si="4"/>
        <v>9241627</v>
      </c>
      <c r="C46" s="41">
        <f t="shared" si="5"/>
        <v>7468803</v>
      </c>
      <c r="D46" s="41">
        <f t="shared" si="6"/>
        <v>5</v>
      </c>
      <c r="E46" s="42" t="str">
        <f t="shared" si="2"/>
        <v>SANTA CRUZ DE TENERIFE</v>
      </c>
      <c r="F46" s="42">
        <f t="shared" si="7"/>
        <v>4064103</v>
      </c>
      <c r="G46" s="42">
        <f t="shared" si="8"/>
        <v>4246481</v>
      </c>
    </row>
    <row r="47" spans="1:9" x14ac:dyDescent="0.25">
      <c r="A47" s="42" t="str">
        <f t="shared" si="3"/>
        <v>CARTAGENA</v>
      </c>
      <c r="B47" s="41">
        <f t="shared" si="4"/>
        <v>13404476</v>
      </c>
      <c r="C47" s="41">
        <f t="shared" si="5"/>
        <v>13891434</v>
      </c>
      <c r="D47" s="41">
        <f t="shared" si="6"/>
        <v>2</v>
      </c>
      <c r="E47" s="42" t="str">
        <f t="shared" si="2"/>
        <v>LAS PALMAS</v>
      </c>
      <c r="F47" s="42">
        <f t="shared" si="7"/>
        <v>2776758</v>
      </c>
      <c r="G47" s="42">
        <f t="shared" si="8"/>
        <v>2746723</v>
      </c>
    </row>
    <row r="48" spans="1:9" x14ac:dyDescent="0.25">
      <c r="A48" s="42" t="str">
        <f t="shared" si="3"/>
        <v>CASTELLON</v>
      </c>
      <c r="B48" s="41">
        <f t="shared" si="4"/>
        <v>4655371</v>
      </c>
      <c r="C48" s="41">
        <f t="shared" si="5"/>
        <v>3623881</v>
      </c>
      <c r="D48" s="41">
        <f t="shared" si="6"/>
        <v>7</v>
      </c>
      <c r="E48" s="42" t="str">
        <f t="shared" si="2"/>
        <v>VALENCIA</v>
      </c>
      <c r="F48" s="42">
        <f t="shared" si="7"/>
        <v>2282430</v>
      </c>
      <c r="G48" s="42">
        <f t="shared" si="8"/>
        <v>2151434</v>
      </c>
    </row>
    <row r="49" spans="1:7" x14ac:dyDescent="0.25">
      <c r="A49" s="42" t="str">
        <f t="shared" si="3"/>
        <v>CEUTA</v>
      </c>
      <c r="B49" s="41">
        <f t="shared" si="4"/>
        <v>482939</v>
      </c>
      <c r="C49" s="41">
        <f t="shared" si="5"/>
        <v>630158</v>
      </c>
      <c r="D49" s="41">
        <f t="shared" si="6"/>
        <v>15</v>
      </c>
      <c r="E49" s="42" t="str">
        <f t="shared" si="2"/>
        <v>FERROL-SAN CIBRAO</v>
      </c>
      <c r="F49" s="42">
        <f t="shared" si="7"/>
        <v>1558687</v>
      </c>
      <c r="G49" s="42">
        <f t="shared" si="8"/>
        <v>1235971</v>
      </c>
    </row>
    <row r="50" spans="1:7" x14ac:dyDescent="0.25">
      <c r="A50" s="42" t="str">
        <f t="shared" si="3"/>
        <v>FERROL-SAN CIBRAO</v>
      </c>
      <c r="B50" s="41">
        <f t="shared" si="4"/>
        <v>1558687</v>
      </c>
      <c r="C50" s="41">
        <f t="shared" si="5"/>
        <v>1235971</v>
      </c>
      <c r="D50" s="41">
        <f t="shared" si="6"/>
        <v>12</v>
      </c>
      <c r="E50" s="42" t="str">
        <f t="shared" si="2"/>
        <v>BALEARES</v>
      </c>
      <c r="F50" s="42">
        <f t="shared" si="7"/>
        <v>798795</v>
      </c>
      <c r="G50" s="42">
        <f t="shared" si="8"/>
        <v>925085</v>
      </c>
    </row>
    <row r="51" spans="1:7" x14ac:dyDescent="0.25">
      <c r="A51" s="42" t="str">
        <f t="shared" si="3"/>
        <v>GIJON</v>
      </c>
      <c r="B51" s="41">
        <f t="shared" si="4"/>
        <v>453658</v>
      </c>
      <c r="C51" s="41">
        <f t="shared" si="5"/>
        <v>574689</v>
      </c>
      <c r="D51" s="41">
        <f t="shared" si="6"/>
        <v>16</v>
      </c>
      <c r="E51" s="42" t="str">
        <f t="shared" si="2"/>
        <v>MOTRIL</v>
      </c>
      <c r="F51" s="42">
        <f t="shared" si="7"/>
        <v>669991</v>
      </c>
      <c r="G51" s="42">
        <f t="shared" si="8"/>
        <v>699576</v>
      </c>
    </row>
    <row r="52" spans="1:7" x14ac:dyDescent="0.25">
      <c r="A52" s="42" t="str">
        <f t="shared" si="3"/>
        <v>HUELVA</v>
      </c>
      <c r="B52" s="41">
        <f t="shared" si="4"/>
        <v>11618098</v>
      </c>
      <c r="C52" s="41">
        <f t="shared" si="5"/>
        <v>12911727</v>
      </c>
      <c r="D52" s="41">
        <f t="shared" si="6"/>
        <v>3</v>
      </c>
      <c r="E52" s="42" t="str">
        <f t="shared" si="2"/>
        <v>CEUTA</v>
      </c>
      <c r="F52" s="42">
        <f t="shared" si="7"/>
        <v>482939</v>
      </c>
      <c r="G52" s="42">
        <f t="shared" si="8"/>
        <v>630158</v>
      </c>
    </row>
    <row r="53" spans="1:7" x14ac:dyDescent="0.25">
      <c r="A53" s="42" t="str">
        <f t="shared" si="3"/>
        <v>LAS PALMAS</v>
      </c>
      <c r="B53" s="41">
        <f t="shared" si="4"/>
        <v>2776758</v>
      </c>
      <c r="C53" s="41">
        <f t="shared" si="5"/>
        <v>2746723</v>
      </c>
      <c r="D53" s="41">
        <f t="shared" si="6"/>
        <v>10</v>
      </c>
      <c r="E53" s="42" t="str">
        <f t="shared" si="2"/>
        <v>GIJON</v>
      </c>
      <c r="F53" s="42">
        <f t="shared" si="7"/>
        <v>453658</v>
      </c>
      <c r="G53" s="42">
        <f t="shared" si="8"/>
        <v>574689</v>
      </c>
    </row>
    <row r="54" spans="1:7" x14ac:dyDescent="0.25">
      <c r="A54" s="42" t="str">
        <f t="shared" si="3"/>
        <v>MALAGA</v>
      </c>
      <c r="B54" s="41">
        <f t="shared" si="4"/>
        <v>25432</v>
      </c>
      <c r="C54" s="41">
        <f t="shared" si="5"/>
        <v>66703</v>
      </c>
      <c r="D54" s="41">
        <f t="shared" si="6"/>
        <v>25</v>
      </c>
      <c r="E54" s="42" t="str">
        <f t="shared" si="2"/>
        <v>AVILES</v>
      </c>
      <c r="F54" s="42">
        <f t="shared" si="7"/>
        <v>355168</v>
      </c>
      <c r="G54" s="42">
        <f t="shared" si="8"/>
        <v>364087</v>
      </c>
    </row>
    <row r="55" spans="1:7" x14ac:dyDescent="0.25">
      <c r="A55" s="42" t="str">
        <f t="shared" si="3"/>
        <v>MARIN Y RIA DE PONTEVEDRA</v>
      </c>
      <c r="B55" s="41">
        <f t="shared" si="4"/>
        <v>0</v>
      </c>
      <c r="C55" s="41">
        <f t="shared" si="5"/>
        <v>0</v>
      </c>
      <c r="D55" s="41">
        <f t="shared" si="6"/>
        <v>28</v>
      </c>
      <c r="E55" s="42" t="str">
        <f t="shared" si="2"/>
        <v>SEVILLA</v>
      </c>
      <c r="F55" s="42">
        <f t="shared" ref="F55:F65" si="9">LOOKUP(E55,$A$38:$A$65,$B$38:$B$65)</f>
        <v>189005</v>
      </c>
      <c r="G55" s="42">
        <f t="shared" si="8"/>
        <v>261247</v>
      </c>
    </row>
    <row r="56" spans="1:7" x14ac:dyDescent="0.25">
      <c r="A56" s="42" t="str">
        <f t="shared" si="3"/>
        <v>MELILLA</v>
      </c>
      <c r="B56" s="41">
        <f t="shared" si="4"/>
        <v>31023</v>
      </c>
      <c r="C56" s="41">
        <f t="shared" si="5"/>
        <v>41255</v>
      </c>
      <c r="D56" s="41">
        <f t="shared" si="6"/>
        <v>24</v>
      </c>
      <c r="E56" s="42" t="str">
        <f t="shared" si="2"/>
        <v>VILAGARCIA</v>
      </c>
      <c r="F56" s="42">
        <f t="shared" si="9"/>
        <v>173139</v>
      </c>
      <c r="G56" s="42">
        <f t="shared" si="8"/>
        <v>127344</v>
      </c>
    </row>
    <row r="57" spans="1:7" x14ac:dyDescent="0.25">
      <c r="A57" s="42" t="str">
        <f t="shared" si="3"/>
        <v>MOTRIL</v>
      </c>
      <c r="B57" s="41">
        <f t="shared" si="4"/>
        <v>669991</v>
      </c>
      <c r="C57" s="41">
        <f t="shared" si="5"/>
        <v>699576</v>
      </c>
      <c r="D57" s="41">
        <f t="shared" si="6"/>
        <v>14</v>
      </c>
      <c r="E57" s="42" t="str">
        <f t="shared" si="2"/>
        <v>SANTANDER</v>
      </c>
      <c r="F57" s="42">
        <f t="shared" si="9"/>
        <v>135770</v>
      </c>
      <c r="G57" s="42">
        <f t="shared" si="8"/>
        <v>135056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str">
        <f t="shared" si="2"/>
        <v>VIGO</v>
      </c>
      <c r="F58" s="42">
        <f t="shared" si="9"/>
        <v>51882</v>
      </c>
      <c r="G58" s="42">
        <f t="shared" si="8"/>
        <v>49741</v>
      </c>
    </row>
    <row r="59" spans="1:7" x14ac:dyDescent="0.25">
      <c r="A59" s="42" t="str">
        <f t="shared" si="3"/>
        <v>SANTA CRUZ DE TENERIFE</v>
      </c>
      <c r="B59" s="41">
        <f t="shared" si="4"/>
        <v>4064103</v>
      </c>
      <c r="C59" s="41">
        <f t="shared" si="5"/>
        <v>4246481</v>
      </c>
      <c r="D59" s="41">
        <f t="shared" si="6"/>
        <v>9</v>
      </c>
      <c r="E59" s="42" t="str">
        <f t="shared" si="2"/>
        <v>BAHIA DE CADIZ</v>
      </c>
      <c r="F59" s="42">
        <f t="shared" si="9"/>
        <v>49159</v>
      </c>
      <c r="G59" s="42">
        <f t="shared" si="8"/>
        <v>44278</v>
      </c>
    </row>
    <row r="60" spans="1:7" x14ac:dyDescent="0.25">
      <c r="A60" s="42" t="str">
        <f t="shared" si="3"/>
        <v>SANTANDER</v>
      </c>
      <c r="B60" s="41">
        <f t="shared" si="4"/>
        <v>135770</v>
      </c>
      <c r="C60" s="41">
        <f t="shared" si="5"/>
        <v>135056</v>
      </c>
      <c r="D60" s="41">
        <f t="shared" si="6"/>
        <v>20</v>
      </c>
      <c r="E60" s="42" t="str">
        <f t="shared" si="2"/>
        <v>ALICANTE</v>
      </c>
      <c r="F60" s="42">
        <f t="shared" si="9"/>
        <v>33467</v>
      </c>
      <c r="G60" s="42">
        <f t="shared" si="8"/>
        <v>36541</v>
      </c>
    </row>
    <row r="61" spans="1:7" x14ac:dyDescent="0.25">
      <c r="A61" s="42" t="str">
        <f t="shared" si="3"/>
        <v>SEVILLA</v>
      </c>
      <c r="B61" s="41">
        <f t="shared" si="4"/>
        <v>189005</v>
      </c>
      <c r="C61" s="41">
        <f t="shared" si="5"/>
        <v>261247</v>
      </c>
      <c r="D61" s="41">
        <f t="shared" si="6"/>
        <v>18</v>
      </c>
      <c r="E61" s="42" t="str">
        <f t="shared" si="2"/>
        <v>MELILLA</v>
      </c>
      <c r="F61" s="42">
        <f t="shared" si="9"/>
        <v>31023</v>
      </c>
      <c r="G61" s="42">
        <f t="shared" si="8"/>
        <v>41255</v>
      </c>
    </row>
    <row r="62" spans="1:7" x14ac:dyDescent="0.25">
      <c r="A62" s="42" t="str">
        <f t="shared" si="3"/>
        <v>TARRAGONA</v>
      </c>
      <c r="B62" s="41">
        <f t="shared" si="4"/>
        <v>10706008</v>
      </c>
      <c r="C62" s="41">
        <f t="shared" si="5"/>
        <v>11231147</v>
      </c>
      <c r="D62" s="41">
        <f t="shared" si="6"/>
        <v>4</v>
      </c>
      <c r="E62" s="42" t="str">
        <f t="shared" si="2"/>
        <v>MALAGA</v>
      </c>
      <c r="F62" s="42">
        <f t="shared" si="9"/>
        <v>25432</v>
      </c>
      <c r="G62" s="42">
        <f t="shared" si="8"/>
        <v>66703</v>
      </c>
    </row>
    <row r="63" spans="1:7" x14ac:dyDescent="0.25">
      <c r="A63" s="42" t="str">
        <f t="shared" si="3"/>
        <v>VALENCIA</v>
      </c>
      <c r="B63" s="41">
        <f t="shared" si="4"/>
        <v>2282430</v>
      </c>
      <c r="C63" s="41">
        <f t="shared" si="5"/>
        <v>2151434</v>
      </c>
      <c r="D63" s="41">
        <f t="shared" si="6"/>
        <v>11</v>
      </c>
      <c r="E63" s="42" t="str">
        <f t="shared" si="2"/>
        <v>ALMERIA</v>
      </c>
      <c r="F63" s="42">
        <f t="shared" si="9"/>
        <v>6538</v>
      </c>
      <c r="G63" s="42">
        <f t="shared" si="8"/>
        <v>8151</v>
      </c>
    </row>
    <row r="64" spans="1:7" x14ac:dyDescent="0.25">
      <c r="A64" s="42" t="str">
        <f t="shared" si="3"/>
        <v>VIGO</v>
      </c>
      <c r="B64" s="41">
        <f t="shared" si="4"/>
        <v>51882</v>
      </c>
      <c r="C64" s="41">
        <f t="shared" si="5"/>
        <v>49741</v>
      </c>
      <c r="D64" s="41">
        <f t="shared" si="6"/>
        <v>21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173139</v>
      </c>
      <c r="C65" s="41">
        <f t="shared" si="5"/>
        <v>127344</v>
      </c>
      <c r="D65" s="41">
        <f t="shared" si="6"/>
        <v>19</v>
      </c>
      <c r="E65" s="42" t="str">
        <f t="shared" si="2"/>
        <v>MARIN Y RIA DE PONTEVEDRA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4" width="11.5703125" bestFit="1" customWidth="1"/>
    <col min="6" max="6" width="9" bestFit="1" customWidth="1"/>
    <col min="7" max="7" width="11.5703125" bestFit="1" customWidth="1"/>
  </cols>
  <sheetData>
    <row r="1" spans="1:12" s="2" customFormat="1" ht="22.5" customHeight="1" x14ac:dyDescent="0.35">
      <c r="F1" s="3" t="s">
        <v>78</v>
      </c>
    </row>
    <row r="2" spans="1:12" s="2" customFormat="1" ht="21" x14ac:dyDescent="0.35"/>
    <row r="5" spans="1:12" x14ac:dyDescent="0.25">
      <c r="A5" s="69" t="s">
        <v>73</v>
      </c>
      <c r="B5" s="67" t="str">
        <f>'Resumen general'!D6</f>
        <v>Mes Julio</v>
      </c>
      <c r="C5" s="68"/>
      <c r="D5" s="67" t="str">
        <f>'Resumen general'!F6</f>
        <v>Acumulado desde Enero</v>
      </c>
      <c r="E5" s="68"/>
      <c r="F5" s="68"/>
      <c r="L5" s="39">
        <f>'Resumen general'!I4</f>
        <v>41529</v>
      </c>
    </row>
    <row r="6" spans="1:12" x14ac:dyDescent="0.25">
      <c r="A6" s="70"/>
      <c r="B6" s="7">
        <f>'Resumen general'!D7</f>
        <v>2012</v>
      </c>
      <c r="C6" s="7">
        <f>'Resumen general'!E7</f>
        <v>2013</v>
      </c>
      <c r="D6" s="7">
        <f>'Resumen general'!F7</f>
        <v>2012</v>
      </c>
      <c r="E6" s="7">
        <f>'Resumen general'!G7</f>
        <v>2013</v>
      </c>
      <c r="F6" s="7" t="s">
        <v>43</v>
      </c>
    </row>
    <row r="7" spans="1:12" x14ac:dyDescent="0.25">
      <c r="A7" s="8" t="s">
        <v>44</v>
      </c>
      <c r="B7" s="19">
        <v>438127</v>
      </c>
      <c r="C7" s="19">
        <v>250336</v>
      </c>
      <c r="D7" s="19">
        <v>2437532</v>
      </c>
      <c r="E7" s="19">
        <v>1906766</v>
      </c>
      <c r="F7" s="10">
        <f>((E7*100)/D7)-100</f>
        <v>-21.774729521499609</v>
      </c>
      <c r="G7" s="1"/>
      <c r="H7" s="1"/>
      <c r="I7" s="1"/>
    </row>
    <row r="8" spans="1:12" x14ac:dyDescent="0.25">
      <c r="A8" s="11" t="s">
        <v>45</v>
      </c>
      <c r="B8" s="20">
        <v>35597</v>
      </c>
      <c r="C8" s="20">
        <v>119342</v>
      </c>
      <c r="D8" s="20">
        <v>400590</v>
      </c>
      <c r="E8" s="20">
        <v>592635</v>
      </c>
      <c r="F8" s="13">
        <f t="shared" ref="F8:F35" si="0">((E8*100)/D8)-100</f>
        <v>47.940537706882338</v>
      </c>
      <c r="G8" s="1"/>
      <c r="H8" s="1"/>
      <c r="I8" s="1"/>
    </row>
    <row r="9" spans="1:12" x14ac:dyDescent="0.25">
      <c r="A9" s="8" t="s">
        <v>46</v>
      </c>
      <c r="B9" s="19">
        <v>404666</v>
      </c>
      <c r="C9" s="19">
        <v>257746</v>
      </c>
      <c r="D9" s="19">
        <v>3048315</v>
      </c>
      <c r="E9" s="19">
        <v>2201503</v>
      </c>
      <c r="F9" s="10">
        <f t="shared" si="0"/>
        <v>-27.779675000779122</v>
      </c>
      <c r="G9" s="1"/>
      <c r="H9" s="1"/>
      <c r="I9" s="1"/>
    </row>
    <row r="10" spans="1:12" x14ac:dyDescent="0.25">
      <c r="A10" s="11" t="s">
        <v>47</v>
      </c>
      <c r="B10" s="20">
        <v>237968</v>
      </c>
      <c r="C10" s="20">
        <v>206857</v>
      </c>
      <c r="D10" s="20">
        <v>1847246</v>
      </c>
      <c r="E10" s="20">
        <v>1639556</v>
      </c>
      <c r="F10" s="13">
        <f t="shared" si="0"/>
        <v>-11.243223696248364</v>
      </c>
      <c r="G10" s="1"/>
      <c r="H10" s="1"/>
      <c r="I10" s="1"/>
    </row>
    <row r="11" spans="1:12" x14ac:dyDescent="0.25">
      <c r="A11" s="8" t="s">
        <v>48</v>
      </c>
      <c r="B11" s="19">
        <v>204665</v>
      </c>
      <c r="C11" s="19">
        <v>30567</v>
      </c>
      <c r="D11" s="19">
        <v>1068300</v>
      </c>
      <c r="E11" s="19">
        <v>712325</v>
      </c>
      <c r="F11" s="10">
        <f t="shared" si="0"/>
        <v>-33.321632500234017</v>
      </c>
      <c r="G11" s="1"/>
      <c r="H11" s="1"/>
      <c r="I11" s="1"/>
    </row>
    <row r="12" spans="1:12" x14ac:dyDescent="0.25">
      <c r="A12" s="11" t="s">
        <v>49</v>
      </c>
      <c r="B12" s="20">
        <v>175942</v>
      </c>
      <c r="C12" s="20">
        <v>159998</v>
      </c>
      <c r="D12" s="20">
        <v>1062225</v>
      </c>
      <c r="E12" s="20">
        <v>1008095</v>
      </c>
      <c r="F12" s="13">
        <f t="shared" si="0"/>
        <v>-5.0959071759749577</v>
      </c>
      <c r="G12" s="1"/>
      <c r="H12" s="1"/>
      <c r="I12" s="1"/>
    </row>
    <row r="13" spans="1:12" x14ac:dyDescent="0.25">
      <c r="A13" s="8" t="s">
        <v>50</v>
      </c>
      <c r="B13" s="19">
        <v>117862</v>
      </c>
      <c r="C13" s="19">
        <v>135479</v>
      </c>
      <c r="D13" s="19">
        <v>968155</v>
      </c>
      <c r="E13" s="19">
        <v>725992</v>
      </c>
      <c r="F13" s="10">
        <f t="shared" si="0"/>
        <v>-25.012833688820493</v>
      </c>
      <c r="G13" s="1"/>
      <c r="H13" s="1"/>
      <c r="I13" s="1"/>
    </row>
    <row r="14" spans="1:12" x14ac:dyDescent="0.25">
      <c r="A14" s="11" t="s">
        <v>51</v>
      </c>
      <c r="B14" s="20">
        <v>379623</v>
      </c>
      <c r="C14" s="20">
        <v>349429</v>
      </c>
      <c r="D14" s="20">
        <v>2818525</v>
      </c>
      <c r="E14" s="20">
        <v>2510598</v>
      </c>
      <c r="F14" s="13">
        <f t="shared" si="0"/>
        <v>-10.925111538836802</v>
      </c>
      <c r="G14" s="1"/>
      <c r="H14" s="1"/>
      <c r="I14" s="1"/>
    </row>
    <row r="15" spans="1:12" x14ac:dyDescent="0.25">
      <c r="A15" s="8" t="s">
        <v>52</v>
      </c>
      <c r="B15" s="19">
        <v>229218</v>
      </c>
      <c r="C15" s="19">
        <v>332848</v>
      </c>
      <c r="D15" s="19">
        <v>2497092</v>
      </c>
      <c r="E15" s="19">
        <v>2593689</v>
      </c>
      <c r="F15" s="10">
        <f t="shared" si="0"/>
        <v>3.8683796992661854</v>
      </c>
      <c r="G15" s="1"/>
      <c r="H15" s="1"/>
      <c r="I15" s="1"/>
    </row>
    <row r="16" spans="1:12" x14ac:dyDescent="0.25">
      <c r="A16" s="11" t="s">
        <v>53</v>
      </c>
      <c r="B16" s="20">
        <v>364755</v>
      </c>
      <c r="C16" s="20">
        <v>246670</v>
      </c>
      <c r="D16" s="20">
        <v>2976990</v>
      </c>
      <c r="E16" s="20">
        <v>2373959</v>
      </c>
      <c r="F16" s="13">
        <f t="shared" si="0"/>
        <v>-20.2563999207253</v>
      </c>
      <c r="G16" s="1"/>
      <c r="H16" s="1"/>
      <c r="I16" s="1"/>
    </row>
    <row r="17" spans="1:9" x14ac:dyDescent="0.25">
      <c r="A17" s="8" t="s">
        <v>54</v>
      </c>
      <c r="B17" s="19">
        <v>199441</v>
      </c>
      <c r="C17" s="19">
        <v>325098</v>
      </c>
      <c r="D17" s="19">
        <v>1637413</v>
      </c>
      <c r="E17" s="19">
        <v>1775450</v>
      </c>
      <c r="F17" s="10">
        <f t="shared" si="0"/>
        <v>8.4301883519918306</v>
      </c>
      <c r="G17" s="1"/>
      <c r="H17" s="1"/>
      <c r="I17" s="1"/>
    </row>
    <row r="18" spans="1:9" x14ac:dyDescent="0.25">
      <c r="A18" s="11" t="s">
        <v>55</v>
      </c>
      <c r="B18" s="20">
        <v>5048</v>
      </c>
      <c r="C18" s="20">
        <v>2136</v>
      </c>
      <c r="D18" s="20">
        <v>90954</v>
      </c>
      <c r="E18" s="20">
        <v>46601</v>
      </c>
      <c r="F18" s="13">
        <f t="shared" si="0"/>
        <v>-48.764210480022868</v>
      </c>
      <c r="G18" s="1"/>
      <c r="H18" s="1"/>
      <c r="I18" s="1"/>
    </row>
    <row r="19" spans="1:9" x14ac:dyDescent="0.25">
      <c r="A19" s="8" t="s">
        <v>56</v>
      </c>
      <c r="B19" s="19">
        <v>981547</v>
      </c>
      <c r="C19" s="19">
        <v>744102</v>
      </c>
      <c r="D19" s="19">
        <v>6548766</v>
      </c>
      <c r="E19" s="19">
        <v>4771773</v>
      </c>
      <c r="F19" s="10">
        <f t="shared" si="0"/>
        <v>-27.134776231125073</v>
      </c>
      <c r="G19" s="1"/>
      <c r="H19" s="1"/>
      <c r="I19" s="1"/>
    </row>
    <row r="20" spans="1:9" x14ac:dyDescent="0.25">
      <c r="A20" s="11" t="s">
        <v>57</v>
      </c>
      <c r="B20" s="20">
        <v>1084374</v>
      </c>
      <c r="C20" s="20">
        <v>1096863</v>
      </c>
      <c r="D20" s="20">
        <v>8247664</v>
      </c>
      <c r="E20" s="20">
        <v>7656515</v>
      </c>
      <c r="F20" s="13">
        <f t="shared" si="0"/>
        <v>-7.1674719047720714</v>
      </c>
      <c r="G20" s="1"/>
      <c r="H20" s="1"/>
      <c r="I20" s="1"/>
    </row>
    <row r="21" spans="1:9" x14ac:dyDescent="0.25">
      <c r="A21" s="8" t="s">
        <v>58</v>
      </c>
      <c r="B21" s="19">
        <v>541538</v>
      </c>
      <c r="C21" s="19">
        <v>259018</v>
      </c>
      <c r="D21" s="19">
        <v>2596812</v>
      </c>
      <c r="E21" s="19">
        <v>2068396</v>
      </c>
      <c r="F21" s="10">
        <f t="shared" si="0"/>
        <v>-20.348642874416782</v>
      </c>
      <c r="G21" s="1"/>
      <c r="H21" s="1"/>
      <c r="I21" s="1"/>
    </row>
    <row r="22" spans="1:9" x14ac:dyDescent="0.25">
      <c r="A22" s="11" t="s">
        <v>59</v>
      </c>
      <c r="B22" s="20">
        <v>26349</v>
      </c>
      <c r="C22" s="20">
        <v>37595</v>
      </c>
      <c r="D22" s="20">
        <v>238891</v>
      </c>
      <c r="E22" s="20">
        <v>194037</v>
      </c>
      <c r="F22" s="13">
        <f t="shared" si="0"/>
        <v>-18.775927096458219</v>
      </c>
      <c r="G22" s="1"/>
      <c r="H22" s="1"/>
      <c r="I22" s="1"/>
    </row>
    <row r="23" spans="1:9" x14ac:dyDescent="0.25">
      <c r="A23" s="8" t="s">
        <v>60</v>
      </c>
      <c r="B23" s="19">
        <v>30729</v>
      </c>
      <c r="C23" s="19">
        <v>65156</v>
      </c>
      <c r="D23" s="19">
        <v>495700</v>
      </c>
      <c r="E23" s="19">
        <v>444723</v>
      </c>
      <c r="F23" s="10">
        <f t="shared" si="0"/>
        <v>-10.283841032882791</v>
      </c>
      <c r="G23" s="1"/>
      <c r="H23" s="1"/>
      <c r="I23" s="1"/>
    </row>
    <row r="24" spans="1:9" x14ac:dyDescent="0.25">
      <c r="A24" s="11" t="s">
        <v>61</v>
      </c>
      <c r="B24" s="20">
        <v>40389</v>
      </c>
      <c r="C24" s="20">
        <v>28748</v>
      </c>
      <c r="D24" s="20">
        <v>399359</v>
      </c>
      <c r="E24" s="20">
        <v>446389</v>
      </c>
      <c r="F24" s="13">
        <f t="shared" si="0"/>
        <v>11.776371635545956</v>
      </c>
      <c r="G24" s="1"/>
      <c r="H24" s="1"/>
      <c r="I24" s="1"/>
    </row>
    <row r="25" spans="1:9" x14ac:dyDescent="0.25">
      <c r="A25" s="8" t="s">
        <v>62</v>
      </c>
      <c r="B25" s="19">
        <v>1500</v>
      </c>
      <c r="C25" s="19">
        <v>0</v>
      </c>
      <c r="D25" s="19">
        <v>12602</v>
      </c>
      <c r="E25" s="19">
        <v>5321</v>
      </c>
      <c r="F25" s="10">
        <f t="shared" si="0"/>
        <v>-57.776543405808603</v>
      </c>
      <c r="G25" s="1"/>
      <c r="H25" s="1"/>
      <c r="I25" s="1"/>
    </row>
    <row r="26" spans="1:9" x14ac:dyDescent="0.25">
      <c r="A26" s="11" t="s">
        <v>63</v>
      </c>
      <c r="B26" s="20">
        <v>40376</v>
      </c>
      <c r="C26" s="20">
        <v>28628</v>
      </c>
      <c r="D26" s="20">
        <v>302899</v>
      </c>
      <c r="E26" s="20">
        <v>273484</v>
      </c>
      <c r="F26" s="13">
        <f t="shared" si="0"/>
        <v>-9.7111578446940996</v>
      </c>
      <c r="G26" s="1"/>
      <c r="H26" s="1"/>
      <c r="I26" s="1"/>
    </row>
    <row r="27" spans="1:9" x14ac:dyDescent="0.25">
      <c r="A27" s="8" t="s">
        <v>64</v>
      </c>
      <c r="B27" s="19">
        <v>140505</v>
      </c>
      <c r="C27" s="19">
        <v>70077</v>
      </c>
      <c r="D27" s="19">
        <v>951641</v>
      </c>
      <c r="E27" s="19">
        <v>619583</v>
      </c>
      <c r="F27" s="10">
        <f t="shared" si="0"/>
        <v>-34.893200271951287</v>
      </c>
      <c r="G27" s="1"/>
      <c r="H27" s="1"/>
      <c r="I27" s="1"/>
    </row>
    <row r="28" spans="1:9" x14ac:dyDescent="0.25">
      <c r="A28" s="11" t="s">
        <v>65</v>
      </c>
      <c r="B28" s="20">
        <v>36227</v>
      </c>
      <c r="C28" s="20">
        <v>32723</v>
      </c>
      <c r="D28" s="20">
        <v>357074</v>
      </c>
      <c r="E28" s="20">
        <v>268308</v>
      </c>
      <c r="F28" s="13">
        <f t="shared" si="0"/>
        <v>-24.859272867808912</v>
      </c>
      <c r="G28" s="1"/>
      <c r="H28" s="1"/>
      <c r="I28" s="1"/>
    </row>
    <row r="29" spans="1:9" x14ac:dyDescent="0.25">
      <c r="A29" s="8" t="s">
        <v>66</v>
      </c>
      <c r="B29" s="19">
        <v>278275</v>
      </c>
      <c r="C29" s="19">
        <v>209669</v>
      </c>
      <c r="D29" s="19">
        <v>1753346</v>
      </c>
      <c r="E29" s="19">
        <v>1525879</v>
      </c>
      <c r="F29" s="10">
        <f t="shared" si="0"/>
        <v>-12.973309318297694</v>
      </c>
      <c r="G29" s="1"/>
      <c r="H29" s="1"/>
      <c r="I29" s="1"/>
    </row>
    <row r="30" spans="1:9" x14ac:dyDescent="0.25">
      <c r="A30" s="11" t="s">
        <v>67</v>
      </c>
      <c r="B30" s="20">
        <v>78159</v>
      </c>
      <c r="C30" s="20">
        <v>129246</v>
      </c>
      <c r="D30" s="20">
        <v>967384</v>
      </c>
      <c r="E30" s="20">
        <v>1015528</v>
      </c>
      <c r="F30" s="13">
        <f t="shared" si="0"/>
        <v>4.9767207231047905</v>
      </c>
      <c r="G30" s="1"/>
      <c r="H30" s="1"/>
      <c r="I30" s="1"/>
    </row>
    <row r="31" spans="1:9" x14ac:dyDescent="0.25">
      <c r="A31" s="8" t="s">
        <v>68</v>
      </c>
      <c r="B31" s="19">
        <v>930155</v>
      </c>
      <c r="C31" s="19">
        <v>605013</v>
      </c>
      <c r="D31" s="19">
        <v>6450639</v>
      </c>
      <c r="E31" s="19">
        <v>3648110</v>
      </c>
      <c r="F31" s="10">
        <f t="shared" si="0"/>
        <v>-43.445757854376907</v>
      </c>
      <c r="G31" s="1"/>
      <c r="H31" s="1"/>
      <c r="I31" s="1"/>
    </row>
    <row r="32" spans="1:9" x14ac:dyDescent="0.25">
      <c r="A32" s="11" t="s">
        <v>69</v>
      </c>
      <c r="B32" s="20">
        <v>108277</v>
      </c>
      <c r="C32" s="20">
        <v>187385</v>
      </c>
      <c r="D32" s="20">
        <v>1127919</v>
      </c>
      <c r="E32" s="20">
        <v>1346863</v>
      </c>
      <c r="F32" s="13">
        <f t="shared" si="0"/>
        <v>19.41132297620662</v>
      </c>
      <c r="G32" s="1"/>
      <c r="H32" s="1"/>
      <c r="I32" s="1"/>
    </row>
    <row r="33" spans="1:9" x14ac:dyDescent="0.25">
      <c r="A33" s="8" t="s">
        <v>70</v>
      </c>
      <c r="B33" s="19">
        <v>36958</v>
      </c>
      <c r="C33" s="19">
        <v>23920</v>
      </c>
      <c r="D33" s="19">
        <v>183974</v>
      </c>
      <c r="E33" s="19">
        <v>170217</v>
      </c>
      <c r="F33" s="10">
        <f t="shared" si="0"/>
        <v>-7.4776870644764983</v>
      </c>
      <c r="G33" s="1"/>
      <c r="H33" s="1"/>
      <c r="I33" s="1"/>
    </row>
    <row r="34" spans="1:9" x14ac:dyDescent="0.25">
      <c r="A34" s="11" t="s">
        <v>71</v>
      </c>
      <c r="B34" s="20">
        <v>23124</v>
      </c>
      <c r="C34" s="20">
        <v>12339</v>
      </c>
      <c r="D34" s="20">
        <v>211724</v>
      </c>
      <c r="E34" s="20">
        <v>111334</v>
      </c>
      <c r="F34" s="13">
        <f t="shared" si="0"/>
        <v>-47.415503202282217</v>
      </c>
      <c r="G34" s="1"/>
      <c r="H34" s="1"/>
      <c r="I34" s="1"/>
    </row>
    <row r="35" spans="1:9" x14ac:dyDescent="0.25">
      <c r="A35" s="14" t="s">
        <v>72</v>
      </c>
      <c r="B35" s="15">
        <f>SUM(B7:B34)</f>
        <v>7171394</v>
      </c>
      <c r="C35" s="15">
        <f t="shared" ref="C35:E35" si="1">SUM(C7:C34)</f>
        <v>5946988</v>
      </c>
      <c r="D35" s="15">
        <f t="shared" si="1"/>
        <v>51699731</v>
      </c>
      <c r="E35" s="15">
        <f t="shared" si="1"/>
        <v>42653629</v>
      </c>
      <c r="F35" s="16">
        <f t="shared" si="0"/>
        <v>-17.497386978667265</v>
      </c>
      <c r="G35" s="1"/>
      <c r="H35" s="1"/>
      <c r="I35" s="1"/>
    </row>
    <row r="37" spans="1:9" x14ac:dyDescent="0.25">
      <c r="A37" s="42"/>
      <c r="B37" s="42">
        <f>E6</f>
        <v>2013</v>
      </c>
      <c r="C37" s="42">
        <f>D6</f>
        <v>2012</v>
      </c>
      <c r="D37" s="42"/>
      <c r="E37" s="42"/>
      <c r="F37" s="42">
        <f>B37</f>
        <v>2013</v>
      </c>
      <c r="G37" s="42">
        <f>C37</f>
        <v>2012</v>
      </c>
    </row>
    <row r="38" spans="1:9" x14ac:dyDescent="0.25">
      <c r="A38" s="42" t="str">
        <f>A7</f>
        <v>A CORUÑA</v>
      </c>
      <c r="B38" s="41">
        <f>E7</f>
        <v>1906766</v>
      </c>
      <c r="C38" s="41">
        <f>D7</f>
        <v>2437532</v>
      </c>
      <c r="D38" s="41">
        <f>_xlfn.RANK.EQ(B38,$B$38:$B$65)+COUNTIF($B$38:$B$65,B38)-1</f>
        <v>9</v>
      </c>
      <c r="E38" s="42" t="str">
        <f t="shared" ref="E38:E65" si="2">INDEX($A$38:$B$65,MATCH(ROW()-37,$D$38:$D$65,0),1)</f>
        <v>GIJON</v>
      </c>
      <c r="F38" s="42">
        <f>LOOKUP(E38,$A$38:$A$65,$B$38:$B$65)</f>
        <v>7656515</v>
      </c>
      <c r="G38" s="42">
        <f>LOOKUP(E38,$A$38:$A$65,$C$38:$C$65)</f>
        <v>8247664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592635</v>
      </c>
      <c r="C39" s="41">
        <f t="shared" ref="C39:C65" si="5">D8</f>
        <v>400590</v>
      </c>
      <c r="D39" s="41">
        <f t="shared" ref="D39:D65" si="6">_xlfn.RANK.EQ(B39,$B$38:$B$65)+COUNTIF($B$38:$B$65,B39)-1</f>
        <v>19</v>
      </c>
      <c r="E39" s="42" t="str">
        <f t="shared" si="2"/>
        <v>FERROL-SAN CIBRAO</v>
      </c>
      <c r="F39" s="42">
        <f t="shared" ref="F39:F54" si="7">LOOKUP(E39,$A$38:$A$65,$B$38:$B$65)</f>
        <v>4771773</v>
      </c>
      <c r="G39" s="42">
        <f t="shared" ref="G39:G65" si="8">LOOKUP(E39,$A$38:$A$65,$C$38:$C$65)</f>
        <v>6548766</v>
      </c>
    </row>
    <row r="40" spans="1:9" x14ac:dyDescent="0.25">
      <c r="A40" s="42" t="str">
        <f t="shared" si="3"/>
        <v>ALMERIA</v>
      </c>
      <c r="B40" s="41">
        <f t="shared" si="4"/>
        <v>2201503</v>
      </c>
      <c r="C40" s="41">
        <f t="shared" si="5"/>
        <v>3048315</v>
      </c>
      <c r="D40" s="41">
        <f t="shared" si="6"/>
        <v>7</v>
      </c>
      <c r="E40" s="42" t="str">
        <f t="shared" si="2"/>
        <v>TARRAGONA</v>
      </c>
      <c r="F40" s="42">
        <f t="shared" si="7"/>
        <v>3648110</v>
      </c>
      <c r="G40" s="42">
        <f t="shared" si="8"/>
        <v>6450639</v>
      </c>
    </row>
    <row r="41" spans="1:9" x14ac:dyDescent="0.25">
      <c r="A41" s="42" t="str">
        <f t="shared" si="3"/>
        <v>AVILES</v>
      </c>
      <c r="B41" s="41">
        <f t="shared" si="4"/>
        <v>1639556</v>
      </c>
      <c r="C41" s="41">
        <f t="shared" si="5"/>
        <v>1847246</v>
      </c>
      <c r="D41" s="41">
        <f t="shared" si="6"/>
        <v>11</v>
      </c>
      <c r="E41" s="42" t="str">
        <f t="shared" si="2"/>
        <v>BILBAO</v>
      </c>
      <c r="F41" s="42">
        <f t="shared" si="7"/>
        <v>2593689</v>
      </c>
      <c r="G41" s="42">
        <f t="shared" si="8"/>
        <v>2497092</v>
      </c>
    </row>
    <row r="42" spans="1:9" x14ac:dyDescent="0.25">
      <c r="A42" s="42" t="str">
        <f t="shared" si="3"/>
        <v>BAHIA DE ALGECIRAS</v>
      </c>
      <c r="B42" s="41">
        <f t="shared" si="4"/>
        <v>712325</v>
      </c>
      <c r="C42" s="41">
        <f t="shared" si="5"/>
        <v>1068300</v>
      </c>
      <c r="D42" s="41">
        <f t="shared" si="6"/>
        <v>17</v>
      </c>
      <c r="E42" s="42" t="str">
        <f t="shared" si="2"/>
        <v>BARCELONA</v>
      </c>
      <c r="F42" s="42">
        <f t="shared" si="7"/>
        <v>2510598</v>
      </c>
      <c r="G42" s="42">
        <f t="shared" si="8"/>
        <v>2818525</v>
      </c>
    </row>
    <row r="43" spans="1:9" x14ac:dyDescent="0.25">
      <c r="A43" s="42" t="str">
        <f t="shared" si="3"/>
        <v>BAHIA DE CADIZ</v>
      </c>
      <c r="B43" s="41">
        <f t="shared" si="4"/>
        <v>1008095</v>
      </c>
      <c r="C43" s="41">
        <f t="shared" si="5"/>
        <v>1062225</v>
      </c>
      <c r="D43" s="41">
        <f t="shared" si="6"/>
        <v>15</v>
      </c>
      <c r="E43" s="42" t="str">
        <f t="shared" si="2"/>
        <v>CARTAGENA</v>
      </c>
      <c r="F43" s="42">
        <f t="shared" si="7"/>
        <v>2373959</v>
      </c>
      <c r="G43" s="42">
        <f t="shared" si="8"/>
        <v>2976990</v>
      </c>
    </row>
    <row r="44" spans="1:9" x14ac:dyDescent="0.25">
      <c r="A44" s="42" t="str">
        <f t="shared" si="3"/>
        <v>BALEARES</v>
      </c>
      <c r="B44" s="41">
        <f t="shared" si="4"/>
        <v>725992</v>
      </c>
      <c r="C44" s="41">
        <f t="shared" si="5"/>
        <v>968155</v>
      </c>
      <c r="D44" s="41">
        <f t="shared" si="6"/>
        <v>16</v>
      </c>
      <c r="E44" s="42" t="str">
        <f t="shared" si="2"/>
        <v>ALMERIA</v>
      </c>
      <c r="F44" s="42">
        <f t="shared" si="7"/>
        <v>2201503</v>
      </c>
      <c r="G44" s="42">
        <f t="shared" si="8"/>
        <v>3048315</v>
      </c>
    </row>
    <row r="45" spans="1:9" x14ac:dyDescent="0.25">
      <c r="A45" s="42" t="str">
        <f t="shared" si="3"/>
        <v>BARCELONA</v>
      </c>
      <c r="B45" s="41">
        <f t="shared" si="4"/>
        <v>2510598</v>
      </c>
      <c r="C45" s="41">
        <f t="shared" si="5"/>
        <v>2818525</v>
      </c>
      <c r="D45" s="41">
        <f t="shared" si="6"/>
        <v>5</v>
      </c>
      <c r="E45" s="42" t="str">
        <f t="shared" si="2"/>
        <v>HUELVA</v>
      </c>
      <c r="F45" s="42">
        <f t="shared" si="7"/>
        <v>2068396</v>
      </c>
      <c r="G45" s="42">
        <f t="shared" si="8"/>
        <v>2596812</v>
      </c>
    </row>
    <row r="46" spans="1:9" x14ac:dyDescent="0.25">
      <c r="A46" s="42" t="str">
        <f t="shared" si="3"/>
        <v>BILBAO</v>
      </c>
      <c r="B46" s="41">
        <f t="shared" si="4"/>
        <v>2593689</v>
      </c>
      <c r="C46" s="41">
        <f t="shared" si="5"/>
        <v>2497092</v>
      </c>
      <c r="D46" s="41">
        <f t="shared" si="6"/>
        <v>4</v>
      </c>
      <c r="E46" s="42" t="str">
        <f t="shared" si="2"/>
        <v>A CORUÑA</v>
      </c>
      <c r="F46" s="42">
        <f t="shared" si="7"/>
        <v>1906766</v>
      </c>
      <c r="G46" s="42">
        <f t="shared" si="8"/>
        <v>2437532</v>
      </c>
    </row>
    <row r="47" spans="1:9" x14ac:dyDescent="0.25">
      <c r="A47" s="42" t="str">
        <f t="shared" si="3"/>
        <v>CARTAGENA</v>
      </c>
      <c r="B47" s="41">
        <f t="shared" si="4"/>
        <v>2373959</v>
      </c>
      <c r="C47" s="41">
        <f t="shared" si="5"/>
        <v>2976990</v>
      </c>
      <c r="D47" s="41">
        <f t="shared" si="6"/>
        <v>6</v>
      </c>
      <c r="E47" s="42" t="str">
        <f t="shared" si="2"/>
        <v>CASTELLON</v>
      </c>
      <c r="F47" s="42">
        <f t="shared" si="7"/>
        <v>1775450</v>
      </c>
      <c r="G47" s="42">
        <f t="shared" si="8"/>
        <v>1637413</v>
      </c>
    </row>
    <row r="48" spans="1:9" x14ac:dyDescent="0.25">
      <c r="A48" s="42" t="str">
        <f t="shared" si="3"/>
        <v>CASTELLON</v>
      </c>
      <c r="B48" s="41">
        <f t="shared" si="4"/>
        <v>1775450</v>
      </c>
      <c r="C48" s="41">
        <f t="shared" si="5"/>
        <v>1637413</v>
      </c>
      <c r="D48" s="41">
        <f t="shared" si="6"/>
        <v>10</v>
      </c>
      <c r="E48" s="42" t="str">
        <f t="shared" si="2"/>
        <v>AVILES</v>
      </c>
      <c r="F48" s="42">
        <f t="shared" si="7"/>
        <v>1639556</v>
      </c>
      <c r="G48" s="42">
        <f t="shared" si="8"/>
        <v>1847246</v>
      </c>
    </row>
    <row r="49" spans="1:7" x14ac:dyDescent="0.25">
      <c r="A49" s="42" t="str">
        <f t="shared" si="3"/>
        <v>CEUTA</v>
      </c>
      <c r="B49" s="41">
        <f t="shared" si="4"/>
        <v>46601</v>
      </c>
      <c r="C49" s="41">
        <f t="shared" si="5"/>
        <v>90954</v>
      </c>
      <c r="D49" s="41">
        <f t="shared" si="6"/>
        <v>27</v>
      </c>
      <c r="E49" s="42" t="str">
        <f t="shared" si="2"/>
        <v>SANTANDER</v>
      </c>
      <c r="F49" s="42">
        <f t="shared" si="7"/>
        <v>1525879</v>
      </c>
      <c r="G49" s="42">
        <f t="shared" si="8"/>
        <v>1753346</v>
      </c>
    </row>
    <row r="50" spans="1:7" x14ac:dyDescent="0.25">
      <c r="A50" s="42" t="str">
        <f t="shared" si="3"/>
        <v>FERROL-SAN CIBRAO</v>
      </c>
      <c r="B50" s="41">
        <f t="shared" si="4"/>
        <v>4771773</v>
      </c>
      <c r="C50" s="41">
        <f t="shared" si="5"/>
        <v>6548766</v>
      </c>
      <c r="D50" s="41">
        <f t="shared" si="6"/>
        <v>2</v>
      </c>
      <c r="E50" s="42" t="str">
        <f t="shared" si="2"/>
        <v>VALENCIA</v>
      </c>
      <c r="F50" s="42">
        <f t="shared" si="7"/>
        <v>1346863</v>
      </c>
      <c r="G50" s="42">
        <f t="shared" si="8"/>
        <v>1127919</v>
      </c>
    </row>
    <row r="51" spans="1:7" x14ac:dyDescent="0.25">
      <c r="A51" s="42" t="str">
        <f t="shared" si="3"/>
        <v>GIJON</v>
      </c>
      <c r="B51" s="41">
        <f t="shared" si="4"/>
        <v>7656515</v>
      </c>
      <c r="C51" s="41">
        <f t="shared" si="5"/>
        <v>8247664</v>
      </c>
      <c r="D51" s="41">
        <f t="shared" si="6"/>
        <v>1</v>
      </c>
      <c r="E51" s="42" t="str">
        <f t="shared" si="2"/>
        <v>SEVILLA</v>
      </c>
      <c r="F51" s="42">
        <f t="shared" si="7"/>
        <v>1015528</v>
      </c>
      <c r="G51" s="42">
        <f t="shared" si="8"/>
        <v>967384</v>
      </c>
    </row>
    <row r="52" spans="1:7" x14ac:dyDescent="0.25">
      <c r="A52" s="42" t="str">
        <f t="shared" si="3"/>
        <v>HUELVA</v>
      </c>
      <c r="B52" s="41">
        <f t="shared" si="4"/>
        <v>2068396</v>
      </c>
      <c r="C52" s="41">
        <f t="shared" si="5"/>
        <v>2596812</v>
      </c>
      <c r="D52" s="41">
        <f t="shared" si="6"/>
        <v>8</v>
      </c>
      <c r="E52" s="42" t="str">
        <f t="shared" si="2"/>
        <v>BAHIA DE CADIZ</v>
      </c>
      <c r="F52" s="42">
        <f t="shared" si="7"/>
        <v>1008095</v>
      </c>
      <c r="G52" s="42">
        <f t="shared" si="8"/>
        <v>1062225</v>
      </c>
    </row>
    <row r="53" spans="1:7" x14ac:dyDescent="0.25">
      <c r="A53" s="42" t="str">
        <f t="shared" si="3"/>
        <v>LAS PALMAS</v>
      </c>
      <c r="B53" s="41">
        <f t="shared" si="4"/>
        <v>194037</v>
      </c>
      <c r="C53" s="41">
        <f t="shared" si="5"/>
        <v>238891</v>
      </c>
      <c r="D53" s="41">
        <f t="shared" si="6"/>
        <v>24</v>
      </c>
      <c r="E53" s="42" t="str">
        <f t="shared" si="2"/>
        <v>BALEARES</v>
      </c>
      <c r="F53" s="42">
        <f t="shared" si="7"/>
        <v>725992</v>
      </c>
      <c r="G53" s="42">
        <f t="shared" si="8"/>
        <v>968155</v>
      </c>
    </row>
    <row r="54" spans="1:7" x14ac:dyDescent="0.25">
      <c r="A54" s="42" t="str">
        <f t="shared" si="3"/>
        <v>MALAGA</v>
      </c>
      <c r="B54" s="41">
        <f t="shared" si="4"/>
        <v>444723</v>
      </c>
      <c r="C54" s="41">
        <f t="shared" si="5"/>
        <v>495700</v>
      </c>
      <c r="D54" s="41">
        <f t="shared" si="6"/>
        <v>21</v>
      </c>
      <c r="E54" s="42" t="str">
        <f t="shared" si="2"/>
        <v>BAHIA DE ALGECIRAS</v>
      </c>
      <c r="F54" s="42">
        <f t="shared" si="7"/>
        <v>712325</v>
      </c>
      <c r="G54" s="42">
        <f t="shared" si="8"/>
        <v>1068300</v>
      </c>
    </row>
    <row r="55" spans="1:7" x14ac:dyDescent="0.25">
      <c r="A55" s="42" t="str">
        <f t="shared" si="3"/>
        <v>MARIN Y RIA DE PONTEVEDRA</v>
      </c>
      <c r="B55" s="41">
        <f t="shared" si="4"/>
        <v>446389</v>
      </c>
      <c r="C55" s="41">
        <f t="shared" si="5"/>
        <v>399359</v>
      </c>
      <c r="D55" s="41">
        <f t="shared" si="6"/>
        <v>20</v>
      </c>
      <c r="E55" s="42" t="str">
        <f t="shared" si="2"/>
        <v>PASAIA</v>
      </c>
      <c r="F55" s="42">
        <f t="shared" ref="F55:F65" si="9">LOOKUP(E55,$A$38:$A$65,$B$38:$B$65)</f>
        <v>619583</v>
      </c>
      <c r="G55" s="42">
        <f t="shared" si="8"/>
        <v>951641</v>
      </c>
    </row>
    <row r="56" spans="1:7" x14ac:dyDescent="0.25">
      <c r="A56" s="42" t="str">
        <f t="shared" si="3"/>
        <v>MELILLA</v>
      </c>
      <c r="B56" s="41">
        <f t="shared" si="4"/>
        <v>5321</v>
      </c>
      <c r="C56" s="41">
        <f t="shared" si="5"/>
        <v>12602</v>
      </c>
      <c r="D56" s="41">
        <f t="shared" si="6"/>
        <v>28</v>
      </c>
      <c r="E56" s="42" t="str">
        <f t="shared" si="2"/>
        <v>ALICANTE</v>
      </c>
      <c r="F56" s="42">
        <f t="shared" si="9"/>
        <v>592635</v>
      </c>
      <c r="G56" s="42">
        <f t="shared" si="8"/>
        <v>400590</v>
      </c>
    </row>
    <row r="57" spans="1:7" x14ac:dyDescent="0.25">
      <c r="A57" s="42" t="str">
        <f t="shared" si="3"/>
        <v>MOTRIL</v>
      </c>
      <c r="B57" s="41">
        <f t="shared" si="4"/>
        <v>273484</v>
      </c>
      <c r="C57" s="41">
        <f t="shared" si="5"/>
        <v>302899</v>
      </c>
      <c r="D57" s="41">
        <f t="shared" si="6"/>
        <v>22</v>
      </c>
      <c r="E57" s="42" t="str">
        <f t="shared" si="2"/>
        <v>MARIN Y RIA DE PONTEVEDRA</v>
      </c>
      <c r="F57" s="42">
        <f t="shared" si="9"/>
        <v>446389</v>
      </c>
      <c r="G57" s="42">
        <f t="shared" si="8"/>
        <v>399359</v>
      </c>
    </row>
    <row r="58" spans="1:7" x14ac:dyDescent="0.25">
      <c r="A58" s="42" t="str">
        <f t="shared" si="3"/>
        <v>PASAIA</v>
      </c>
      <c r="B58" s="41">
        <f t="shared" si="4"/>
        <v>619583</v>
      </c>
      <c r="C58" s="41">
        <f t="shared" si="5"/>
        <v>951641</v>
      </c>
      <c r="D58" s="41">
        <f t="shared" si="6"/>
        <v>18</v>
      </c>
      <c r="E58" s="42" t="str">
        <f t="shared" si="2"/>
        <v>MALAGA</v>
      </c>
      <c r="F58" s="42">
        <f t="shared" si="9"/>
        <v>444723</v>
      </c>
      <c r="G58" s="42">
        <f t="shared" si="8"/>
        <v>495700</v>
      </c>
    </row>
    <row r="59" spans="1:7" x14ac:dyDescent="0.25">
      <c r="A59" s="42" t="str">
        <f t="shared" si="3"/>
        <v>SANTA CRUZ DE TENERIFE</v>
      </c>
      <c r="B59" s="41">
        <f t="shared" si="4"/>
        <v>268308</v>
      </c>
      <c r="C59" s="41">
        <f t="shared" si="5"/>
        <v>357074</v>
      </c>
      <c r="D59" s="41">
        <f t="shared" si="6"/>
        <v>23</v>
      </c>
      <c r="E59" s="42" t="str">
        <f t="shared" si="2"/>
        <v>MOTRIL</v>
      </c>
      <c r="F59" s="42">
        <f t="shared" si="9"/>
        <v>273484</v>
      </c>
      <c r="G59" s="42">
        <f t="shared" si="8"/>
        <v>302899</v>
      </c>
    </row>
    <row r="60" spans="1:7" x14ac:dyDescent="0.25">
      <c r="A60" s="42" t="str">
        <f t="shared" si="3"/>
        <v>SANTANDER</v>
      </c>
      <c r="B60" s="41">
        <f t="shared" si="4"/>
        <v>1525879</v>
      </c>
      <c r="C60" s="41">
        <f t="shared" si="5"/>
        <v>1753346</v>
      </c>
      <c r="D60" s="41">
        <f t="shared" si="6"/>
        <v>12</v>
      </c>
      <c r="E60" s="42" t="str">
        <f t="shared" si="2"/>
        <v>SANTA CRUZ DE TENERIFE</v>
      </c>
      <c r="F60" s="42">
        <f t="shared" si="9"/>
        <v>268308</v>
      </c>
      <c r="G60" s="42">
        <f t="shared" si="8"/>
        <v>357074</v>
      </c>
    </row>
    <row r="61" spans="1:7" x14ac:dyDescent="0.25">
      <c r="A61" s="42" t="str">
        <f t="shared" si="3"/>
        <v>SEVILLA</v>
      </c>
      <c r="B61" s="41">
        <f t="shared" si="4"/>
        <v>1015528</v>
      </c>
      <c r="C61" s="41">
        <f t="shared" si="5"/>
        <v>967384</v>
      </c>
      <c r="D61" s="41">
        <f t="shared" si="6"/>
        <v>14</v>
      </c>
      <c r="E61" s="42" t="str">
        <f t="shared" si="2"/>
        <v>LAS PALMAS</v>
      </c>
      <c r="F61" s="42">
        <f t="shared" si="9"/>
        <v>194037</v>
      </c>
      <c r="G61" s="42">
        <f t="shared" si="8"/>
        <v>238891</v>
      </c>
    </row>
    <row r="62" spans="1:7" x14ac:dyDescent="0.25">
      <c r="A62" s="42" t="str">
        <f t="shared" si="3"/>
        <v>TARRAGONA</v>
      </c>
      <c r="B62" s="41">
        <f t="shared" si="4"/>
        <v>3648110</v>
      </c>
      <c r="C62" s="41">
        <f t="shared" si="5"/>
        <v>6450639</v>
      </c>
      <c r="D62" s="41">
        <f t="shared" si="6"/>
        <v>3</v>
      </c>
      <c r="E62" s="42" t="str">
        <f t="shared" si="2"/>
        <v>VIGO</v>
      </c>
      <c r="F62" s="42">
        <f t="shared" si="9"/>
        <v>170217</v>
      </c>
      <c r="G62" s="42">
        <f t="shared" si="8"/>
        <v>183974</v>
      </c>
    </row>
    <row r="63" spans="1:7" x14ac:dyDescent="0.25">
      <c r="A63" s="42" t="str">
        <f t="shared" si="3"/>
        <v>VALENCIA</v>
      </c>
      <c r="B63" s="41">
        <f t="shared" si="4"/>
        <v>1346863</v>
      </c>
      <c r="C63" s="41">
        <f t="shared" si="5"/>
        <v>1127919</v>
      </c>
      <c r="D63" s="41">
        <f t="shared" si="6"/>
        <v>13</v>
      </c>
      <c r="E63" s="42" t="str">
        <f t="shared" si="2"/>
        <v>VILAGARCIA</v>
      </c>
      <c r="F63" s="42">
        <f t="shared" si="9"/>
        <v>111334</v>
      </c>
      <c r="G63" s="42">
        <f t="shared" si="8"/>
        <v>211724</v>
      </c>
    </row>
    <row r="64" spans="1:7" x14ac:dyDescent="0.25">
      <c r="A64" s="42" t="str">
        <f t="shared" si="3"/>
        <v>VIGO</v>
      </c>
      <c r="B64" s="41">
        <f t="shared" si="4"/>
        <v>170217</v>
      </c>
      <c r="C64" s="41">
        <f t="shared" si="5"/>
        <v>183974</v>
      </c>
      <c r="D64" s="41">
        <f t="shared" si="6"/>
        <v>25</v>
      </c>
      <c r="E64" s="42" t="str">
        <f t="shared" si="2"/>
        <v>CEUTA</v>
      </c>
      <c r="F64" s="42">
        <f t="shared" si="9"/>
        <v>46601</v>
      </c>
      <c r="G64" s="42">
        <f t="shared" si="8"/>
        <v>90954</v>
      </c>
    </row>
    <row r="65" spans="1:7" x14ac:dyDescent="0.25">
      <c r="A65" s="42" t="str">
        <f t="shared" si="3"/>
        <v>VILAGARCIA</v>
      </c>
      <c r="B65" s="41">
        <f t="shared" si="4"/>
        <v>111334</v>
      </c>
      <c r="C65" s="41">
        <f t="shared" si="5"/>
        <v>211724</v>
      </c>
      <c r="D65" s="41">
        <f t="shared" si="6"/>
        <v>26</v>
      </c>
      <c r="E65" s="42" t="str">
        <f t="shared" si="2"/>
        <v>MELILLA</v>
      </c>
      <c r="F65" s="42">
        <f t="shared" si="9"/>
        <v>5321</v>
      </c>
      <c r="G65" s="42">
        <f t="shared" si="8"/>
        <v>12602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4" width="11.5703125" bestFit="1" customWidth="1"/>
    <col min="6" max="6" width="9" bestFit="1" customWidth="1"/>
    <col min="7" max="7" width="11.5703125" bestFit="1" customWidth="1"/>
  </cols>
  <sheetData>
    <row r="1" spans="1:12" s="2" customFormat="1" ht="22.5" customHeight="1" x14ac:dyDescent="0.35">
      <c r="F1" s="3" t="s">
        <v>79</v>
      </c>
    </row>
    <row r="2" spans="1:12" s="2" customFormat="1" ht="21" x14ac:dyDescent="0.35"/>
    <row r="5" spans="1:12" x14ac:dyDescent="0.25">
      <c r="A5" s="69" t="s">
        <v>73</v>
      </c>
      <c r="B5" s="67" t="str">
        <f>'Resumen general'!D6</f>
        <v>Mes Julio</v>
      </c>
      <c r="C5" s="68"/>
      <c r="D5" s="67" t="str">
        <f>'Resumen general'!F6</f>
        <v>Acumulado desde Enero</v>
      </c>
      <c r="E5" s="68"/>
      <c r="F5" s="68"/>
      <c r="L5" s="39">
        <f>'Resumen general'!I4</f>
        <v>41529</v>
      </c>
    </row>
    <row r="6" spans="1:12" x14ac:dyDescent="0.25">
      <c r="A6" s="70"/>
      <c r="B6" s="7">
        <f>'Resumen general'!D7</f>
        <v>2012</v>
      </c>
      <c r="C6" s="7">
        <f>'Resumen general'!E7</f>
        <v>2013</v>
      </c>
      <c r="D6" s="7">
        <f>'Resumen general'!F7</f>
        <v>2012</v>
      </c>
      <c r="E6" s="7">
        <f>'Resumen general'!G7</f>
        <v>2013</v>
      </c>
      <c r="F6" s="7" t="s">
        <v>43</v>
      </c>
    </row>
    <row r="7" spans="1:12" x14ac:dyDescent="0.25">
      <c r="A7" s="8" t="s">
        <v>44</v>
      </c>
      <c r="B7" s="21">
        <v>103066</v>
      </c>
      <c r="C7" s="21">
        <v>121709</v>
      </c>
      <c r="D7" s="21">
        <v>841599</v>
      </c>
      <c r="E7" s="21">
        <v>742154</v>
      </c>
      <c r="F7" s="10">
        <f>((E7*100)/D7)-100</f>
        <v>-11.816197500234679</v>
      </c>
      <c r="G7" s="1"/>
      <c r="H7" s="1"/>
      <c r="I7" s="1"/>
    </row>
    <row r="8" spans="1:12" x14ac:dyDescent="0.25">
      <c r="A8" s="11" t="s">
        <v>45</v>
      </c>
      <c r="B8" s="22">
        <v>126385</v>
      </c>
      <c r="C8" s="22">
        <v>113574</v>
      </c>
      <c r="D8" s="22">
        <v>922986</v>
      </c>
      <c r="E8" s="22">
        <v>799301</v>
      </c>
      <c r="F8" s="13">
        <f t="shared" ref="F8:F35" si="0">((E8*100)/D8)-100</f>
        <v>-13.400528285369447</v>
      </c>
      <c r="G8" s="1"/>
      <c r="H8" s="1"/>
      <c r="I8" s="1"/>
    </row>
    <row r="9" spans="1:12" x14ac:dyDescent="0.25">
      <c r="A9" s="8" t="s">
        <v>46</v>
      </c>
      <c r="B9" s="21">
        <v>48384</v>
      </c>
      <c r="C9" s="21">
        <v>58621</v>
      </c>
      <c r="D9" s="21">
        <v>378030</v>
      </c>
      <c r="E9" s="21">
        <v>357129</v>
      </c>
      <c r="F9" s="10">
        <f t="shared" si="0"/>
        <v>-5.5289262756923989</v>
      </c>
      <c r="G9" s="1"/>
      <c r="H9" s="1"/>
      <c r="I9" s="1"/>
    </row>
    <row r="10" spans="1:12" x14ac:dyDescent="0.25">
      <c r="A10" s="11" t="s">
        <v>47</v>
      </c>
      <c r="B10" s="22">
        <v>129878</v>
      </c>
      <c r="C10" s="22">
        <v>83786</v>
      </c>
      <c r="D10" s="22">
        <v>700112</v>
      </c>
      <c r="E10" s="22">
        <v>699325</v>
      </c>
      <c r="F10" s="13">
        <f t="shared" si="0"/>
        <v>-0.11241058573484963</v>
      </c>
      <c r="G10" s="1"/>
      <c r="H10" s="1"/>
      <c r="I10" s="1"/>
    </row>
    <row r="11" spans="1:12" x14ac:dyDescent="0.25">
      <c r="A11" s="8" t="s">
        <v>48</v>
      </c>
      <c r="B11" s="21">
        <v>4819332</v>
      </c>
      <c r="C11" s="21">
        <v>4828708</v>
      </c>
      <c r="D11" s="21">
        <v>33922653</v>
      </c>
      <c r="E11" s="21">
        <v>33760108</v>
      </c>
      <c r="F11" s="10">
        <f t="shared" si="0"/>
        <v>-0.47916358428688</v>
      </c>
      <c r="G11" s="1"/>
      <c r="H11" s="1"/>
      <c r="I11" s="1"/>
    </row>
    <row r="12" spans="1:12" x14ac:dyDescent="0.25">
      <c r="A12" s="11" t="s">
        <v>49</v>
      </c>
      <c r="B12" s="22">
        <v>159246</v>
      </c>
      <c r="C12" s="22">
        <v>103143</v>
      </c>
      <c r="D12" s="22">
        <v>1064856</v>
      </c>
      <c r="E12" s="22">
        <v>1006889</v>
      </c>
      <c r="F12" s="13">
        <f t="shared" si="0"/>
        <v>-5.4436468405117751</v>
      </c>
      <c r="G12" s="1"/>
      <c r="H12" s="1"/>
      <c r="I12" s="1"/>
    </row>
    <row r="13" spans="1:12" x14ac:dyDescent="0.25">
      <c r="A13" s="8" t="s">
        <v>50</v>
      </c>
      <c r="B13" s="21">
        <v>842459</v>
      </c>
      <c r="C13" s="21">
        <v>943741</v>
      </c>
      <c r="D13" s="21">
        <v>5105695</v>
      </c>
      <c r="E13" s="21">
        <v>5273854</v>
      </c>
      <c r="F13" s="10">
        <f t="shared" si="0"/>
        <v>3.2935574882557574</v>
      </c>
      <c r="G13" s="1"/>
      <c r="H13" s="1"/>
      <c r="I13" s="1"/>
    </row>
    <row r="14" spans="1:12" x14ac:dyDescent="0.25">
      <c r="A14" s="11" t="s">
        <v>51</v>
      </c>
      <c r="B14" s="22">
        <v>2393397</v>
      </c>
      <c r="C14" s="22">
        <v>2472764</v>
      </c>
      <c r="D14" s="22">
        <v>15607255</v>
      </c>
      <c r="E14" s="22">
        <v>15375315</v>
      </c>
      <c r="F14" s="13">
        <f t="shared" si="0"/>
        <v>-1.4861037382935081</v>
      </c>
      <c r="G14" s="1"/>
      <c r="H14" s="1"/>
      <c r="I14" s="1"/>
    </row>
    <row r="15" spans="1:12" x14ac:dyDescent="0.25">
      <c r="A15" s="8" t="s">
        <v>52</v>
      </c>
      <c r="B15" s="21">
        <v>760270</v>
      </c>
      <c r="C15" s="21">
        <v>785073</v>
      </c>
      <c r="D15" s="21">
        <v>5571291</v>
      </c>
      <c r="E15" s="21">
        <v>5401640</v>
      </c>
      <c r="F15" s="10">
        <f t="shared" si="0"/>
        <v>-3.0450931390946891</v>
      </c>
      <c r="G15" s="1"/>
      <c r="H15" s="1"/>
      <c r="I15" s="1"/>
    </row>
    <row r="16" spans="1:12" x14ac:dyDescent="0.25">
      <c r="A16" s="11" t="s">
        <v>53</v>
      </c>
      <c r="B16" s="22">
        <v>99708</v>
      </c>
      <c r="C16" s="22">
        <v>117286</v>
      </c>
      <c r="D16" s="22">
        <v>570014</v>
      </c>
      <c r="E16" s="22">
        <v>631004</v>
      </c>
      <c r="F16" s="13">
        <f t="shared" si="0"/>
        <v>10.699737199437209</v>
      </c>
      <c r="G16" s="1"/>
      <c r="H16" s="1"/>
      <c r="I16" s="1"/>
    </row>
    <row r="17" spans="1:9" x14ac:dyDescent="0.25">
      <c r="A17" s="8" t="s">
        <v>54</v>
      </c>
      <c r="B17" s="21">
        <v>242967</v>
      </c>
      <c r="C17" s="21">
        <v>237821</v>
      </c>
      <c r="D17" s="21">
        <v>1405330</v>
      </c>
      <c r="E17" s="21">
        <v>1723640</v>
      </c>
      <c r="F17" s="10">
        <f t="shared" si="0"/>
        <v>22.650196039364417</v>
      </c>
      <c r="G17" s="1"/>
      <c r="H17" s="1"/>
      <c r="I17" s="1"/>
    </row>
    <row r="18" spans="1:9" x14ac:dyDescent="0.25">
      <c r="A18" s="11" t="s">
        <v>55</v>
      </c>
      <c r="B18" s="22">
        <v>84522</v>
      </c>
      <c r="C18" s="22">
        <v>92068</v>
      </c>
      <c r="D18" s="22">
        <v>535625</v>
      </c>
      <c r="E18" s="22">
        <v>565940</v>
      </c>
      <c r="F18" s="13">
        <f t="shared" si="0"/>
        <v>5.6597432905484197</v>
      </c>
      <c r="G18" s="1"/>
      <c r="H18" s="1"/>
      <c r="I18" s="1"/>
    </row>
    <row r="19" spans="1:9" x14ac:dyDescent="0.25">
      <c r="A19" s="8" t="s">
        <v>56</v>
      </c>
      <c r="B19" s="21">
        <v>50293</v>
      </c>
      <c r="C19" s="21">
        <v>69792</v>
      </c>
      <c r="D19" s="21">
        <v>466911</v>
      </c>
      <c r="E19" s="21">
        <v>529267</v>
      </c>
      <c r="F19" s="10">
        <f t="shared" si="0"/>
        <v>13.355007699540167</v>
      </c>
      <c r="G19" s="1"/>
      <c r="H19" s="1"/>
      <c r="I19" s="1"/>
    </row>
    <row r="20" spans="1:9" x14ac:dyDescent="0.25">
      <c r="A20" s="11" t="s">
        <v>57</v>
      </c>
      <c r="B20" s="22">
        <v>137239</v>
      </c>
      <c r="C20" s="22">
        <v>172533</v>
      </c>
      <c r="D20" s="22">
        <v>995989</v>
      </c>
      <c r="E20" s="22">
        <v>1207483</v>
      </c>
      <c r="F20" s="13">
        <f t="shared" si="0"/>
        <v>21.234571867761588</v>
      </c>
      <c r="G20" s="1"/>
      <c r="H20" s="1"/>
      <c r="I20" s="1"/>
    </row>
    <row r="21" spans="1:9" x14ac:dyDescent="0.25">
      <c r="A21" s="8" t="s">
        <v>58</v>
      </c>
      <c r="B21" s="21">
        <v>65598</v>
      </c>
      <c r="C21" s="21">
        <v>63066</v>
      </c>
      <c r="D21" s="21">
        <v>365597</v>
      </c>
      <c r="E21" s="21">
        <v>399736</v>
      </c>
      <c r="F21" s="10">
        <f t="shared" si="0"/>
        <v>9.3378774989947999</v>
      </c>
      <c r="G21" s="1"/>
      <c r="H21" s="1"/>
      <c r="I21" s="1"/>
    </row>
    <row r="22" spans="1:9" x14ac:dyDescent="0.25">
      <c r="A22" s="11" t="s">
        <v>59</v>
      </c>
      <c r="B22" s="22">
        <v>1615736</v>
      </c>
      <c r="C22" s="22">
        <v>1234404</v>
      </c>
      <c r="D22" s="22">
        <v>10577906</v>
      </c>
      <c r="E22" s="22">
        <v>8514698</v>
      </c>
      <c r="F22" s="13">
        <f t="shared" si="0"/>
        <v>-19.504881211839091</v>
      </c>
      <c r="G22" s="1"/>
      <c r="H22" s="1"/>
      <c r="I22" s="1"/>
    </row>
    <row r="23" spans="1:9" x14ac:dyDescent="0.25">
      <c r="A23" s="8" t="s">
        <v>60</v>
      </c>
      <c r="B23" s="21">
        <v>230071</v>
      </c>
      <c r="C23" s="21">
        <v>226048</v>
      </c>
      <c r="D23" s="21">
        <v>3501222</v>
      </c>
      <c r="E23" s="21">
        <v>869214</v>
      </c>
      <c r="F23" s="10">
        <f t="shared" si="0"/>
        <v>-75.173982112530993</v>
      </c>
      <c r="G23" s="1"/>
      <c r="H23" s="1"/>
      <c r="I23" s="1"/>
    </row>
    <row r="24" spans="1:9" x14ac:dyDescent="0.25">
      <c r="A24" s="11" t="s">
        <v>61</v>
      </c>
      <c r="B24" s="22">
        <v>95515</v>
      </c>
      <c r="C24" s="22">
        <v>90601</v>
      </c>
      <c r="D24" s="22">
        <v>596173</v>
      </c>
      <c r="E24" s="22">
        <v>601142</v>
      </c>
      <c r="F24" s="13">
        <f t="shared" si="0"/>
        <v>0.83348289842042789</v>
      </c>
      <c r="G24" s="1"/>
      <c r="H24" s="1"/>
      <c r="I24" s="1"/>
    </row>
    <row r="25" spans="1:9" x14ac:dyDescent="0.25">
      <c r="A25" s="8" t="s">
        <v>62</v>
      </c>
      <c r="B25" s="21">
        <v>84282</v>
      </c>
      <c r="C25" s="21">
        <v>80287</v>
      </c>
      <c r="D25" s="21">
        <v>503840</v>
      </c>
      <c r="E25" s="21">
        <v>525867</v>
      </c>
      <c r="F25" s="10">
        <f t="shared" si="0"/>
        <v>4.3718243886948187</v>
      </c>
      <c r="G25" s="1"/>
      <c r="H25" s="1"/>
      <c r="I25" s="1"/>
    </row>
    <row r="26" spans="1:9" x14ac:dyDescent="0.25">
      <c r="A26" s="11" t="s">
        <v>63</v>
      </c>
      <c r="B26" s="22">
        <v>33206</v>
      </c>
      <c r="C26" s="22">
        <v>28908</v>
      </c>
      <c r="D26" s="22">
        <v>155506</v>
      </c>
      <c r="E26" s="22">
        <v>186529</v>
      </c>
      <c r="F26" s="13">
        <f t="shared" si="0"/>
        <v>19.949712551284193</v>
      </c>
      <c r="G26" s="1"/>
      <c r="H26" s="1"/>
      <c r="I26" s="1"/>
    </row>
    <row r="27" spans="1:9" x14ac:dyDescent="0.25">
      <c r="A27" s="8" t="s">
        <v>64</v>
      </c>
      <c r="B27" s="21">
        <v>136368</v>
      </c>
      <c r="C27" s="21">
        <v>134016</v>
      </c>
      <c r="D27" s="21">
        <v>1006672</v>
      </c>
      <c r="E27" s="21">
        <v>939823</v>
      </c>
      <c r="F27" s="10">
        <f t="shared" si="0"/>
        <v>-6.6405939571181136</v>
      </c>
      <c r="G27" s="1"/>
      <c r="H27" s="1"/>
      <c r="I27" s="1"/>
    </row>
    <row r="28" spans="1:9" x14ac:dyDescent="0.25">
      <c r="A28" s="11" t="s">
        <v>65</v>
      </c>
      <c r="B28" s="22">
        <v>476514</v>
      </c>
      <c r="C28" s="22">
        <v>462780</v>
      </c>
      <c r="D28" s="22">
        <v>3326266</v>
      </c>
      <c r="E28" s="22">
        <v>3004578</v>
      </c>
      <c r="F28" s="13">
        <f t="shared" si="0"/>
        <v>-9.6711447611225339</v>
      </c>
      <c r="G28" s="1"/>
      <c r="H28" s="1"/>
      <c r="I28" s="1"/>
    </row>
    <row r="29" spans="1:9" x14ac:dyDescent="0.25">
      <c r="A29" s="8" t="s">
        <v>66</v>
      </c>
      <c r="B29" s="21">
        <v>147826</v>
      </c>
      <c r="C29" s="21">
        <v>135413</v>
      </c>
      <c r="D29" s="21">
        <v>989435</v>
      </c>
      <c r="E29" s="21">
        <v>951579</v>
      </c>
      <c r="F29" s="10">
        <f t="shared" si="0"/>
        <v>-3.8260219216017219</v>
      </c>
      <c r="G29" s="1"/>
      <c r="H29" s="1"/>
      <c r="I29" s="1"/>
    </row>
    <row r="30" spans="1:9" x14ac:dyDescent="0.25">
      <c r="A30" s="11" t="s">
        <v>67</v>
      </c>
      <c r="B30" s="22">
        <v>185164</v>
      </c>
      <c r="C30" s="22">
        <v>185649</v>
      </c>
      <c r="D30" s="22">
        <v>1383380</v>
      </c>
      <c r="E30" s="22">
        <v>1317684</v>
      </c>
      <c r="F30" s="13">
        <f t="shared" si="0"/>
        <v>-4.7489482282525444</v>
      </c>
      <c r="G30" s="1"/>
      <c r="H30" s="1"/>
      <c r="I30" s="1"/>
    </row>
    <row r="31" spans="1:9" x14ac:dyDescent="0.25">
      <c r="A31" s="8" t="s">
        <v>68</v>
      </c>
      <c r="B31" s="21">
        <v>261203</v>
      </c>
      <c r="C31" s="21">
        <v>218578</v>
      </c>
      <c r="D31" s="21">
        <v>1956887</v>
      </c>
      <c r="E31" s="21">
        <v>1578928</v>
      </c>
      <c r="F31" s="10">
        <f t="shared" si="0"/>
        <v>-19.31429867948431</v>
      </c>
      <c r="G31" s="1"/>
      <c r="H31" s="1"/>
      <c r="I31" s="1"/>
    </row>
    <row r="32" spans="1:9" x14ac:dyDescent="0.25">
      <c r="A32" s="11" t="s">
        <v>69</v>
      </c>
      <c r="B32" s="22">
        <v>5460799</v>
      </c>
      <c r="C32" s="22">
        <v>5043881</v>
      </c>
      <c r="D32" s="22">
        <v>35127165</v>
      </c>
      <c r="E32" s="22">
        <v>34833591</v>
      </c>
      <c r="F32" s="13">
        <f t="shared" si="0"/>
        <v>-0.83574635186187152</v>
      </c>
      <c r="G32" s="1"/>
      <c r="H32" s="1"/>
      <c r="I32" s="1"/>
    </row>
    <row r="33" spans="1:9" x14ac:dyDescent="0.25">
      <c r="A33" s="8" t="s">
        <v>70</v>
      </c>
      <c r="B33" s="21">
        <v>318442</v>
      </c>
      <c r="C33" s="21">
        <v>313716</v>
      </c>
      <c r="D33" s="21">
        <v>1992036</v>
      </c>
      <c r="E33" s="21">
        <v>2119952</v>
      </c>
      <c r="F33" s="10">
        <f t="shared" si="0"/>
        <v>6.4213698949215825</v>
      </c>
      <c r="G33" s="1"/>
      <c r="H33" s="1"/>
      <c r="I33" s="1"/>
    </row>
    <row r="34" spans="1:9" x14ac:dyDescent="0.25">
      <c r="A34" s="11" t="s">
        <v>71</v>
      </c>
      <c r="B34" s="22">
        <v>45460</v>
      </c>
      <c r="C34" s="22">
        <v>47048</v>
      </c>
      <c r="D34" s="22">
        <v>258593</v>
      </c>
      <c r="E34" s="22">
        <v>295044</v>
      </c>
      <c r="F34" s="13">
        <f t="shared" si="0"/>
        <v>14.09589586725086</v>
      </c>
      <c r="G34" s="1"/>
      <c r="H34" s="1"/>
      <c r="I34" s="1"/>
    </row>
    <row r="35" spans="1:9" x14ac:dyDescent="0.25">
      <c r="A35" s="14" t="s">
        <v>72</v>
      </c>
      <c r="B35" s="15">
        <f>SUM(B7:B34)</f>
        <v>19153330</v>
      </c>
      <c r="C35" s="15">
        <f t="shared" ref="C35:E35" si="1">SUM(C7:C34)</f>
        <v>18465014</v>
      </c>
      <c r="D35" s="15">
        <f t="shared" si="1"/>
        <v>129829024</v>
      </c>
      <c r="E35" s="15">
        <f t="shared" si="1"/>
        <v>124211414</v>
      </c>
      <c r="F35" s="16">
        <f t="shared" si="0"/>
        <v>-4.3269292388734328</v>
      </c>
      <c r="G35" s="1"/>
      <c r="H35" s="1"/>
      <c r="I35" s="1"/>
    </row>
    <row r="37" spans="1:9" x14ac:dyDescent="0.25">
      <c r="A37" s="42"/>
      <c r="B37" s="42">
        <f>E6</f>
        <v>2013</v>
      </c>
      <c r="C37" s="42">
        <f>D6</f>
        <v>2012</v>
      </c>
      <c r="D37" s="42"/>
      <c r="E37" s="42"/>
      <c r="F37" s="42">
        <f>B37</f>
        <v>2013</v>
      </c>
      <c r="G37" s="42">
        <f>C37</f>
        <v>2012</v>
      </c>
    </row>
    <row r="38" spans="1:9" x14ac:dyDescent="0.25">
      <c r="A38" s="42" t="str">
        <f>A7</f>
        <v>A CORUÑA</v>
      </c>
      <c r="B38" s="41">
        <f>E7</f>
        <v>742154</v>
      </c>
      <c r="C38" s="41">
        <f>D7</f>
        <v>841599</v>
      </c>
      <c r="D38" s="41">
        <f>_xlfn.RANK.EQ(B38,$B$38:$B$65)+COUNTIF($B$38:$B$65,B38)-1</f>
        <v>18</v>
      </c>
      <c r="E38" s="42" t="str">
        <f t="shared" ref="E38:E65" si="2">INDEX($A$38:$B$65,MATCH(ROW()-37,$D$38:$D$65,0),1)</f>
        <v>VALENCIA</v>
      </c>
      <c r="F38" s="42">
        <f>LOOKUP(E38,$A$38:$A$65,$B$38:$B$65)</f>
        <v>34833591</v>
      </c>
      <c r="G38" s="42">
        <f>LOOKUP(E38,$A$38:$A$65,$C$38:$C$65)</f>
        <v>35127165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799301</v>
      </c>
      <c r="C39" s="41">
        <f t="shared" ref="C39:C65" si="5">D8</f>
        <v>922986</v>
      </c>
      <c r="D39" s="41">
        <f t="shared" ref="D39:D65" si="6">_xlfn.RANK.EQ(B39,$B$38:$B$65)+COUNTIF($B$38:$B$65,B39)-1</f>
        <v>17</v>
      </c>
      <c r="E39" s="42" t="str">
        <f t="shared" si="2"/>
        <v>BAHIA DE ALGECIRAS</v>
      </c>
      <c r="F39" s="42">
        <f t="shared" ref="F39:F54" si="7">LOOKUP(E39,$A$38:$A$65,$B$38:$B$65)</f>
        <v>33760108</v>
      </c>
      <c r="G39" s="42">
        <f t="shared" ref="G39:G65" si="8">LOOKUP(E39,$A$38:$A$65,$C$38:$C$65)</f>
        <v>33922653</v>
      </c>
    </row>
    <row r="40" spans="1:9" x14ac:dyDescent="0.25">
      <c r="A40" s="42" t="str">
        <f t="shared" si="3"/>
        <v>ALMERIA</v>
      </c>
      <c r="B40" s="41">
        <f t="shared" si="4"/>
        <v>357129</v>
      </c>
      <c r="C40" s="41">
        <f t="shared" si="5"/>
        <v>378030</v>
      </c>
      <c r="D40" s="41">
        <f t="shared" si="6"/>
        <v>26</v>
      </c>
      <c r="E40" s="42" t="str">
        <f t="shared" si="2"/>
        <v>BARCELONA</v>
      </c>
      <c r="F40" s="42">
        <f t="shared" si="7"/>
        <v>15375315</v>
      </c>
      <c r="G40" s="42">
        <f t="shared" si="8"/>
        <v>15607255</v>
      </c>
    </row>
    <row r="41" spans="1:9" x14ac:dyDescent="0.25">
      <c r="A41" s="42" t="str">
        <f t="shared" si="3"/>
        <v>AVILES</v>
      </c>
      <c r="B41" s="41">
        <f t="shared" si="4"/>
        <v>699325</v>
      </c>
      <c r="C41" s="41">
        <f t="shared" si="5"/>
        <v>700112</v>
      </c>
      <c r="D41" s="41">
        <f t="shared" si="6"/>
        <v>19</v>
      </c>
      <c r="E41" s="42" t="str">
        <f t="shared" si="2"/>
        <v>LAS PALMAS</v>
      </c>
      <c r="F41" s="42">
        <f t="shared" si="7"/>
        <v>8514698</v>
      </c>
      <c r="G41" s="42">
        <f t="shared" si="8"/>
        <v>10577906</v>
      </c>
    </row>
    <row r="42" spans="1:9" x14ac:dyDescent="0.25">
      <c r="A42" s="42" t="str">
        <f t="shared" si="3"/>
        <v>BAHIA DE ALGECIRAS</v>
      </c>
      <c r="B42" s="41">
        <f t="shared" si="4"/>
        <v>33760108</v>
      </c>
      <c r="C42" s="41">
        <f t="shared" si="5"/>
        <v>33922653</v>
      </c>
      <c r="D42" s="41">
        <f t="shared" si="6"/>
        <v>2</v>
      </c>
      <c r="E42" s="42" t="str">
        <f t="shared" si="2"/>
        <v>BILBAO</v>
      </c>
      <c r="F42" s="42">
        <f t="shared" si="7"/>
        <v>5401640</v>
      </c>
      <c r="G42" s="42">
        <f t="shared" si="8"/>
        <v>5571291</v>
      </c>
    </row>
    <row r="43" spans="1:9" x14ac:dyDescent="0.25">
      <c r="A43" s="42" t="str">
        <f t="shared" si="3"/>
        <v>BAHIA DE CADIZ</v>
      </c>
      <c r="B43" s="41">
        <f t="shared" si="4"/>
        <v>1006889</v>
      </c>
      <c r="C43" s="41">
        <f t="shared" si="5"/>
        <v>1064856</v>
      </c>
      <c r="D43" s="41">
        <f t="shared" si="6"/>
        <v>13</v>
      </c>
      <c r="E43" s="42" t="str">
        <f t="shared" si="2"/>
        <v>BALEARES</v>
      </c>
      <c r="F43" s="42">
        <f t="shared" si="7"/>
        <v>5273854</v>
      </c>
      <c r="G43" s="42">
        <f t="shared" si="8"/>
        <v>5105695</v>
      </c>
    </row>
    <row r="44" spans="1:9" x14ac:dyDescent="0.25">
      <c r="A44" s="42" t="str">
        <f t="shared" si="3"/>
        <v>BALEARES</v>
      </c>
      <c r="B44" s="41">
        <f t="shared" si="4"/>
        <v>5273854</v>
      </c>
      <c r="C44" s="41">
        <f t="shared" si="5"/>
        <v>5105695</v>
      </c>
      <c r="D44" s="41">
        <f t="shared" si="6"/>
        <v>6</v>
      </c>
      <c r="E44" s="42" t="str">
        <f t="shared" si="2"/>
        <v>SANTA CRUZ DE TENERIFE</v>
      </c>
      <c r="F44" s="42">
        <f t="shared" si="7"/>
        <v>3004578</v>
      </c>
      <c r="G44" s="42">
        <f t="shared" si="8"/>
        <v>3326266</v>
      </c>
    </row>
    <row r="45" spans="1:9" x14ac:dyDescent="0.25">
      <c r="A45" s="42" t="str">
        <f t="shared" si="3"/>
        <v>BARCELONA</v>
      </c>
      <c r="B45" s="41">
        <f t="shared" si="4"/>
        <v>15375315</v>
      </c>
      <c r="C45" s="41">
        <f t="shared" si="5"/>
        <v>15607255</v>
      </c>
      <c r="D45" s="41">
        <f t="shared" si="6"/>
        <v>3</v>
      </c>
      <c r="E45" s="42" t="str">
        <f t="shared" si="2"/>
        <v>VIGO</v>
      </c>
      <c r="F45" s="42">
        <f t="shared" si="7"/>
        <v>2119952</v>
      </c>
      <c r="G45" s="42">
        <f t="shared" si="8"/>
        <v>1992036</v>
      </c>
    </row>
    <row r="46" spans="1:9" x14ac:dyDescent="0.25">
      <c r="A46" s="42" t="str">
        <f t="shared" si="3"/>
        <v>BILBAO</v>
      </c>
      <c r="B46" s="41">
        <f t="shared" si="4"/>
        <v>5401640</v>
      </c>
      <c r="C46" s="41">
        <f t="shared" si="5"/>
        <v>5571291</v>
      </c>
      <c r="D46" s="41">
        <f t="shared" si="6"/>
        <v>5</v>
      </c>
      <c r="E46" s="42" t="str">
        <f t="shared" si="2"/>
        <v>CASTELLON</v>
      </c>
      <c r="F46" s="42">
        <f t="shared" si="7"/>
        <v>1723640</v>
      </c>
      <c r="G46" s="42">
        <f t="shared" si="8"/>
        <v>1405330</v>
      </c>
    </row>
    <row r="47" spans="1:9" x14ac:dyDescent="0.25">
      <c r="A47" s="42" t="str">
        <f t="shared" si="3"/>
        <v>CARTAGENA</v>
      </c>
      <c r="B47" s="41">
        <f t="shared" si="4"/>
        <v>631004</v>
      </c>
      <c r="C47" s="41">
        <f t="shared" si="5"/>
        <v>570014</v>
      </c>
      <c r="D47" s="41">
        <f t="shared" si="6"/>
        <v>20</v>
      </c>
      <c r="E47" s="42" t="str">
        <f t="shared" si="2"/>
        <v>TARRAGONA</v>
      </c>
      <c r="F47" s="42">
        <f t="shared" si="7"/>
        <v>1578928</v>
      </c>
      <c r="G47" s="42">
        <f t="shared" si="8"/>
        <v>1956887</v>
      </c>
    </row>
    <row r="48" spans="1:9" x14ac:dyDescent="0.25">
      <c r="A48" s="42" t="str">
        <f t="shared" si="3"/>
        <v>CASTELLON</v>
      </c>
      <c r="B48" s="41">
        <f t="shared" si="4"/>
        <v>1723640</v>
      </c>
      <c r="C48" s="41">
        <f t="shared" si="5"/>
        <v>1405330</v>
      </c>
      <c r="D48" s="41">
        <f t="shared" si="6"/>
        <v>9</v>
      </c>
      <c r="E48" s="42" t="str">
        <f t="shared" si="2"/>
        <v>SEVILLA</v>
      </c>
      <c r="F48" s="42">
        <f t="shared" si="7"/>
        <v>1317684</v>
      </c>
      <c r="G48" s="42">
        <f t="shared" si="8"/>
        <v>1383380</v>
      </c>
    </row>
    <row r="49" spans="1:7" x14ac:dyDescent="0.25">
      <c r="A49" s="42" t="str">
        <f t="shared" si="3"/>
        <v>CEUTA</v>
      </c>
      <c r="B49" s="41">
        <f t="shared" si="4"/>
        <v>565940</v>
      </c>
      <c r="C49" s="41">
        <f t="shared" si="5"/>
        <v>535625</v>
      </c>
      <c r="D49" s="41">
        <f t="shared" si="6"/>
        <v>22</v>
      </c>
      <c r="E49" s="42" t="str">
        <f t="shared" si="2"/>
        <v>GIJON</v>
      </c>
      <c r="F49" s="42">
        <f t="shared" si="7"/>
        <v>1207483</v>
      </c>
      <c r="G49" s="42">
        <f t="shared" si="8"/>
        <v>995989</v>
      </c>
    </row>
    <row r="50" spans="1:7" x14ac:dyDescent="0.25">
      <c r="A50" s="42" t="str">
        <f t="shared" si="3"/>
        <v>FERROL-SAN CIBRAO</v>
      </c>
      <c r="B50" s="41">
        <f t="shared" si="4"/>
        <v>529267</v>
      </c>
      <c r="C50" s="41">
        <f t="shared" si="5"/>
        <v>466911</v>
      </c>
      <c r="D50" s="41">
        <f t="shared" si="6"/>
        <v>23</v>
      </c>
      <c r="E50" s="42" t="str">
        <f t="shared" si="2"/>
        <v>BAHIA DE CADIZ</v>
      </c>
      <c r="F50" s="42">
        <f t="shared" si="7"/>
        <v>1006889</v>
      </c>
      <c r="G50" s="42">
        <f t="shared" si="8"/>
        <v>1064856</v>
      </c>
    </row>
    <row r="51" spans="1:7" x14ac:dyDescent="0.25">
      <c r="A51" s="42" t="str">
        <f t="shared" si="3"/>
        <v>GIJON</v>
      </c>
      <c r="B51" s="41">
        <f t="shared" si="4"/>
        <v>1207483</v>
      </c>
      <c r="C51" s="41">
        <f t="shared" si="5"/>
        <v>995989</v>
      </c>
      <c r="D51" s="41">
        <f t="shared" si="6"/>
        <v>12</v>
      </c>
      <c r="E51" s="42" t="str">
        <f t="shared" si="2"/>
        <v>SANTANDER</v>
      </c>
      <c r="F51" s="42">
        <f t="shared" si="7"/>
        <v>951579</v>
      </c>
      <c r="G51" s="42">
        <f t="shared" si="8"/>
        <v>989435</v>
      </c>
    </row>
    <row r="52" spans="1:7" x14ac:dyDescent="0.25">
      <c r="A52" s="42" t="str">
        <f t="shared" si="3"/>
        <v>HUELVA</v>
      </c>
      <c r="B52" s="41">
        <f t="shared" si="4"/>
        <v>399736</v>
      </c>
      <c r="C52" s="41">
        <f t="shared" si="5"/>
        <v>365597</v>
      </c>
      <c r="D52" s="41">
        <f t="shared" si="6"/>
        <v>25</v>
      </c>
      <c r="E52" s="42" t="str">
        <f t="shared" si="2"/>
        <v>PASAIA</v>
      </c>
      <c r="F52" s="42">
        <f t="shared" si="7"/>
        <v>939823</v>
      </c>
      <c r="G52" s="42">
        <f t="shared" si="8"/>
        <v>1006672</v>
      </c>
    </row>
    <row r="53" spans="1:7" x14ac:dyDescent="0.25">
      <c r="A53" s="42" t="str">
        <f t="shared" si="3"/>
        <v>LAS PALMAS</v>
      </c>
      <c r="B53" s="41">
        <f t="shared" si="4"/>
        <v>8514698</v>
      </c>
      <c r="C53" s="41">
        <f t="shared" si="5"/>
        <v>10577906</v>
      </c>
      <c r="D53" s="41">
        <f t="shared" si="6"/>
        <v>4</v>
      </c>
      <c r="E53" s="42" t="str">
        <f t="shared" si="2"/>
        <v>MALAGA</v>
      </c>
      <c r="F53" s="42">
        <f t="shared" si="7"/>
        <v>869214</v>
      </c>
      <c r="G53" s="42">
        <f t="shared" si="8"/>
        <v>3501222</v>
      </c>
    </row>
    <row r="54" spans="1:7" x14ac:dyDescent="0.25">
      <c r="A54" s="42" t="str">
        <f t="shared" si="3"/>
        <v>MALAGA</v>
      </c>
      <c r="B54" s="41">
        <f t="shared" si="4"/>
        <v>869214</v>
      </c>
      <c r="C54" s="41">
        <f t="shared" si="5"/>
        <v>3501222</v>
      </c>
      <c r="D54" s="41">
        <f t="shared" si="6"/>
        <v>16</v>
      </c>
      <c r="E54" s="42" t="str">
        <f t="shared" si="2"/>
        <v>ALICANTE</v>
      </c>
      <c r="F54" s="42">
        <f t="shared" si="7"/>
        <v>799301</v>
      </c>
      <c r="G54" s="42">
        <f t="shared" si="8"/>
        <v>922986</v>
      </c>
    </row>
    <row r="55" spans="1:7" x14ac:dyDescent="0.25">
      <c r="A55" s="42" t="str">
        <f t="shared" si="3"/>
        <v>MARIN Y RIA DE PONTEVEDRA</v>
      </c>
      <c r="B55" s="41">
        <f t="shared" si="4"/>
        <v>601142</v>
      </c>
      <c r="C55" s="41">
        <f t="shared" si="5"/>
        <v>596173</v>
      </c>
      <c r="D55" s="41">
        <f t="shared" si="6"/>
        <v>21</v>
      </c>
      <c r="E55" s="42" t="str">
        <f t="shared" si="2"/>
        <v>A CORUÑA</v>
      </c>
      <c r="F55" s="42">
        <f t="shared" ref="F55:F65" si="9">LOOKUP(E55,$A$38:$A$65,$B$38:$B$65)</f>
        <v>742154</v>
      </c>
      <c r="G55" s="42">
        <f t="shared" si="8"/>
        <v>841599</v>
      </c>
    </row>
    <row r="56" spans="1:7" x14ac:dyDescent="0.25">
      <c r="A56" s="42" t="str">
        <f t="shared" si="3"/>
        <v>MELILLA</v>
      </c>
      <c r="B56" s="41">
        <f t="shared" si="4"/>
        <v>525867</v>
      </c>
      <c r="C56" s="41">
        <f t="shared" si="5"/>
        <v>503840</v>
      </c>
      <c r="D56" s="41">
        <f t="shared" si="6"/>
        <v>24</v>
      </c>
      <c r="E56" s="42" t="str">
        <f t="shared" si="2"/>
        <v>AVILES</v>
      </c>
      <c r="F56" s="42">
        <f t="shared" si="9"/>
        <v>699325</v>
      </c>
      <c r="G56" s="42">
        <f t="shared" si="8"/>
        <v>700112</v>
      </c>
    </row>
    <row r="57" spans="1:7" x14ac:dyDescent="0.25">
      <c r="A57" s="42" t="str">
        <f t="shared" si="3"/>
        <v>MOTRIL</v>
      </c>
      <c r="B57" s="41">
        <f t="shared" si="4"/>
        <v>186529</v>
      </c>
      <c r="C57" s="41">
        <f t="shared" si="5"/>
        <v>155506</v>
      </c>
      <c r="D57" s="41">
        <f t="shared" si="6"/>
        <v>28</v>
      </c>
      <c r="E57" s="42" t="str">
        <f t="shared" si="2"/>
        <v>CARTAGENA</v>
      </c>
      <c r="F57" s="42">
        <f t="shared" si="9"/>
        <v>631004</v>
      </c>
      <c r="G57" s="42">
        <f t="shared" si="8"/>
        <v>570014</v>
      </c>
    </row>
    <row r="58" spans="1:7" x14ac:dyDescent="0.25">
      <c r="A58" s="42" t="str">
        <f t="shared" si="3"/>
        <v>PASAIA</v>
      </c>
      <c r="B58" s="41">
        <f t="shared" si="4"/>
        <v>939823</v>
      </c>
      <c r="C58" s="41">
        <f t="shared" si="5"/>
        <v>1006672</v>
      </c>
      <c r="D58" s="41">
        <f t="shared" si="6"/>
        <v>15</v>
      </c>
      <c r="E58" s="42" t="str">
        <f t="shared" si="2"/>
        <v>MARIN Y RIA DE PONTEVEDRA</v>
      </c>
      <c r="F58" s="42">
        <f t="shared" si="9"/>
        <v>601142</v>
      </c>
      <c r="G58" s="42">
        <f t="shared" si="8"/>
        <v>596173</v>
      </c>
    </row>
    <row r="59" spans="1:7" x14ac:dyDescent="0.25">
      <c r="A59" s="42" t="str">
        <f t="shared" si="3"/>
        <v>SANTA CRUZ DE TENERIFE</v>
      </c>
      <c r="B59" s="41">
        <f t="shared" si="4"/>
        <v>3004578</v>
      </c>
      <c r="C59" s="41">
        <f t="shared" si="5"/>
        <v>3326266</v>
      </c>
      <c r="D59" s="41">
        <f t="shared" si="6"/>
        <v>7</v>
      </c>
      <c r="E59" s="42" t="str">
        <f t="shared" si="2"/>
        <v>CEUTA</v>
      </c>
      <c r="F59" s="42">
        <f t="shared" si="9"/>
        <v>565940</v>
      </c>
      <c r="G59" s="42">
        <f t="shared" si="8"/>
        <v>535625</v>
      </c>
    </row>
    <row r="60" spans="1:7" x14ac:dyDescent="0.25">
      <c r="A60" s="42" t="str">
        <f t="shared" si="3"/>
        <v>SANTANDER</v>
      </c>
      <c r="B60" s="41">
        <f t="shared" si="4"/>
        <v>951579</v>
      </c>
      <c r="C60" s="41">
        <f t="shared" si="5"/>
        <v>989435</v>
      </c>
      <c r="D60" s="41">
        <f t="shared" si="6"/>
        <v>14</v>
      </c>
      <c r="E60" s="42" t="str">
        <f t="shared" si="2"/>
        <v>FERROL-SAN CIBRAO</v>
      </c>
      <c r="F60" s="42">
        <f t="shared" si="9"/>
        <v>529267</v>
      </c>
      <c r="G60" s="42">
        <f t="shared" si="8"/>
        <v>466911</v>
      </c>
    </row>
    <row r="61" spans="1:7" x14ac:dyDescent="0.25">
      <c r="A61" s="42" t="str">
        <f t="shared" si="3"/>
        <v>SEVILLA</v>
      </c>
      <c r="B61" s="41">
        <f t="shared" si="4"/>
        <v>1317684</v>
      </c>
      <c r="C61" s="41">
        <f t="shared" si="5"/>
        <v>1383380</v>
      </c>
      <c r="D61" s="41">
        <f t="shared" si="6"/>
        <v>11</v>
      </c>
      <c r="E61" s="42" t="str">
        <f t="shared" si="2"/>
        <v>MELILLA</v>
      </c>
      <c r="F61" s="42">
        <f t="shared" si="9"/>
        <v>525867</v>
      </c>
      <c r="G61" s="42">
        <f t="shared" si="8"/>
        <v>503840</v>
      </c>
    </row>
    <row r="62" spans="1:7" x14ac:dyDescent="0.25">
      <c r="A62" s="42" t="str">
        <f t="shared" si="3"/>
        <v>TARRAGONA</v>
      </c>
      <c r="B62" s="41">
        <f t="shared" si="4"/>
        <v>1578928</v>
      </c>
      <c r="C62" s="41">
        <f t="shared" si="5"/>
        <v>1956887</v>
      </c>
      <c r="D62" s="41">
        <f t="shared" si="6"/>
        <v>10</v>
      </c>
      <c r="E62" s="42" t="str">
        <f t="shared" si="2"/>
        <v>HUELVA</v>
      </c>
      <c r="F62" s="42">
        <f t="shared" si="9"/>
        <v>399736</v>
      </c>
      <c r="G62" s="42">
        <f t="shared" si="8"/>
        <v>365597</v>
      </c>
    </row>
    <row r="63" spans="1:7" x14ac:dyDescent="0.25">
      <c r="A63" s="42" t="str">
        <f t="shared" si="3"/>
        <v>VALENCIA</v>
      </c>
      <c r="B63" s="41">
        <f t="shared" si="4"/>
        <v>34833591</v>
      </c>
      <c r="C63" s="41">
        <f t="shared" si="5"/>
        <v>35127165</v>
      </c>
      <c r="D63" s="41">
        <f t="shared" si="6"/>
        <v>1</v>
      </c>
      <c r="E63" s="42" t="str">
        <f t="shared" si="2"/>
        <v>ALMERIA</v>
      </c>
      <c r="F63" s="42">
        <f t="shared" si="9"/>
        <v>357129</v>
      </c>
      <c r="G63" s="42">
        <f t="shared" si="8"/>
        <v>378030</v>
      </c>
    </row>
    <row r="64" spans="1:7" x14ac:dyDescent="0.25">
      <c r="A64" s="42" t="str">
        <f t="shared" si="3"/>
        <v>VIGO</v>
      </c>
      <c r="B64" s="41">
        <f t="shared" si="4"/>
        <v>2119952</v>
      </c>
      <c r="C64" s="41">
        <f t="shared" si="5"/>
        <v>1992036</v>
      </c>
      <c r="D64" s="41">
        <f t="shared" si="6"/>
        <v>8</v>
      </c>
      <c r="E64" s="42" t="str">
        <f t="shared" si="2"/>
        <v>VILAGARCIA</v>
      </c>
      <c r="F64" s="42">
        <f t="shared" si="9"/>
        <v>295044</v>
      </c>
      <c r="G64" s="42">
        <f t="shared" si="8"/>
        <v>258593</v>
      </c>
    </row>
    <row r="65" spans="1:7" x14ac:dyDescent="0.25">
      <c r="A65" s="42" t="str">
        <f t="shared" si="3"/>
        <v>VILAGARCIA</v>
      </c>
      <c r="B65" s="41">
        <f t="shared" si="4"/>
        <v>295044</v>
      </c>
      <c r="C65" s="41">
        <f t="shared" si="5"/>
        <v>258593</v>
      </c>
      <c r="D65" s="41">
        <f t="shared" si="6"/>
        <v>27</v>
      </c>
      <c r="E65" s="42" t="str">
        <f t="shared" si="2"/>
        <v>MOTRIL</v>
      </c>
      <c r="F65" s="42">
        <f t="shared" si="9"/>
        <v>186529</v>
      </c>
      <c r="G65" s="42">
        <f t="shared" si="8"/>
        <v>155506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6" max="6" width="6.28515625" bestFit="1" customWidth="1"/>
  </cols>
  <sheetData>
    <row r="1" spans="1:12" s="2" customFormat="1" ht="22.5" customHeight="1" x14ac:dyDescent="0.35">
      <c r="F1" s="3" t="s">
        <v>80</v>
      </c>
    </row>
    <row r="2" spans="1:12" s="2" customFormat="1" ht="21" x14ac:dyDescent="0.35"/>
    <row r="5" spans="1:12" x14ac:dyDescent="0.25">
      <c r="A5" s="69" t="s">
        <v>73</v>
      </c>
      <c r="B5" s="67" t="str">
        <f>'Resumen general'!D6</f>
        <v>Mes Julio</v>
      </c>
      <c r="C5" s="68"/>
      <c r="D5" s="67" t="str">
        <f>'Resumen general'!F6</f>
        <v>Acumulado desde Enero</v>
      </c>
      <c r="E5" s="68"/>
      <c r="F5" s="68"/>
      <c r="L5" s="39">
        <f>'Resumen general'!I4</f>
        <v>41529</v>
      </c>
    </row>
    <row r="6" spans="1:12" x14ac:dyDescent="0.25">
      <c r="A6" s="70"/>
      <c r="B6" s="7">
        <f>'Resumen general'!D7</f>
        <v>2012</v>
      </c>
      <c r="C6" s="7">
        <f>'Resumen general'!E7</f>
        <v>2013</v>
      </c>
      <c r="D6" s="7">
        <f>'Resumen general'!F7</f>
        <v>2012</v>
      </c>
      <c r="E6" s="7">
        <f>'Resumen general'!G7</f>
        <v>2013</v>
      </c>
      <c r="F6" s="7" t="s">
        <v>43</v>
      </c>
    </row>
    <row r="7" spans="1:12" x14ac:dyDescent="0.25">
      <c r="A7" s="8" t="s">
        <v>44</v>
      </c>
      <c r="B7" s="23">
        <v>3874</v>
      </c>
      <c r="C7" s="23">
        <v>4655</v>
      </c>
      <c r="D7" s="23">
        <v>26670</v>
      </c>
      <c r="E7" s="23">
        <v>25289</v>
      </c>
      <c r="F7" s="10">
        <f>((E7*100)/D7)-100</f>
        <v>-5.1781027371578574</v>
      </c>
      <c r="G7" s="1"/>
      <c r="H7" s="1"/>
      <c r="I7" s="1"/>
    </row>
    <row r="8" spans="1:12" x14ac:dyDescent="0.25">
      <c r="A8" s="11" t="s">
        <v>45</v>
      </c>
      <c r="B8" s="24">
        <v>28</v>
      </c>
      <c r="C8" s="24">
        <v>27</v>
      </c>
      <c r="D8" s="24">
        <v>187</v>
      </c>
      <c r="E8" s="24">
        <v>175</v>
      </c>
      <c r="F8" s="13">
        <f t="shared" ref="F8:F35" si="0">((E8*100)/D8)-100</f>
        <v>-6.417112299465245</v>
      </c>
      <c r="G8" s="1"/>
      <c r="H8" s="1"/>
      <c r="I8" s="1"/>
    </row>
    <row r="9" spans="1:12" x14ac:dyDescent="0.25">
      <c r="A9" s="8" t="s">
        <v>46</v>
      </c>
      <c r="B9" s="23">
        <v>632</v>
      </c>
      <c r="C9" s="23">
        <v>366</v>
      </c>
      <c r="D9" s="23">
        <v>3541</v>
      </c>
      <c r="E9" s="23">
        <v>1678</v>
      </c>
      <c r="F9" s="10">
        <f t="shared" si="0"/>
        <v>-52.612256424738774</v>
      </c>
      <c r="G9" s="1"/>
      <c r="H9" s="1"/>
      <c r="I9" s="1"/>
    </row>
    <row r="10" spans="1:12" x14ac:dyDescent="0.25">
      <c r="A10" s="11" t="s">
        <v>47</v>
      </c>
      <c r="B10" s="24">
        <v>1124</v>
      </c>
      <c r="C10" s="24">
        <v>0</v>
      </c>
      <c r="D10" s="24">
        <v>8695</v>
      </c>
      <c r="E10" s="24">
        <v>8211</v>
      </c>
      <c r="F10" s="13">
        <f t="shared" si="0"/>
        <v>-5.5664174813110918</v>
      </c>
      <c r="G10" s="1"/>
      <c r="H10" s="1"/>
      <c r="I10" s="1"/>
    </row>
    <row r="11" spans="1:12" x14ac:dyDescent="0.25">
      <c r="A11" s="8" t="s">
        <v>48</v>
      </c>
      <c r="B11" s="23">
        <v>131</v>
      </c>
      <c r="C11" s="23">
        <v>36</v>
      </c>
      <c r="D11" s="23">
        <v>616</v>
      </c>
      <c r="E11" s="23">
        <v>211</v>
      </c>
      <c r="F11" s="10">
        <f t="shared" si="0"/>
        <v>-65.746753246753244</v>
      </c>
      <c r="G11" s="1"/>
      <c r="H11" s="1"/>
      <c r="I11" s="1"/>
    </row>
    <row r="12" spans="1:12" x14ac:dyDescent="0.25">
      <c r="A12" s="11" t="s">
        <v>49</v>
      </c>
      <c r="B12" s="24">
        <v>3704</v>
      </c>
      <c r="C12" s="24">
        <v>3612</v>
      </c>
      <c r="D12" s="24">
        <v>11645</v>
      </c>
      <c r="E12" s="24">
        <v>13486</v>
      </c>
      <c r="F12" s="13">
        <f t="shared" si="0"/>
        <v>15.809360240446537</v>
      </c>
      <c r="G12" s="1"/>
      <c r="H12" s="1"/>
      <c r="I12" s="1"/>
    </row>
    <row r="13" spans="1:12" x14ac:dyDescent="0.25">
      <c r="A13" s="8" t="s">
        <v>50</v>
      </c>
      <c r="B13" s="23">
        <v>326</v>
      </c>
      <c r="C13" s="23">
        <v>378</v>
      </c>
      <c r="D13" s="23">
        <v>1822</v>
      </c>
      <c r="E13" s="23">
        <v>1653</v>
      </c>
      <c r="F13" s="10">
        <f t="shared" si="0"/>
        <v>-9.2755214050494033</v>
      </c>
      <c r="G13" s="1"/>
      <c r="H13" s="1"/>
      <c r="I13" s="1"/>
    </row>
    <row r="14" spans="1:12" x14ac:dyDescent="0.25">
      <c r="A14" s="11" t="s">
        <v>51</v>
      </c>
      <c r="B14" s="24">
        <v>320</v>
      </c>
      <c r="C14" s="24">
        <v>0</v>
      </c>
      <c r="D14" s="24">
        <v>1245</v>
      </c>
      <c r="E14" s="24">
        <v>100</v>
      </c>
      <c r="F14" s="13">
        <f t="shared" si="0"/>
        <v>-91.967871485943775</v>
      </c>
      <c r="G14" s="1"/>
      <c r="H14" s="1"/>
      <c r="I14" s="1"/>
    </row>
    <row r="15" spans="1:12" x14ac:dyDescent="0.25">
      <c r="A15" s="8" t="s">
        <v>52</v>
      </c>
      <c r="B15" s="23">
        <v>0</v>
      </c>
      <c r="C15" s="23">
        <v>0</v>
      </c>
      <c r="D15" s="23">
        <v>0</v>
      </c>
      <c r="E15" s="23">
        <v>0</v>
      </c>
      <c r="F15" s="18" t="e">
        <f t="shared" si="0"/>
        <v>#DIV/0!</v>
      </c>
      <c r="G15" s="1"/>
      <c r="H15" s="1"/>
      <c r="I15" s="1"/>
    </row>
    <row r="16" spans="1:12" x14ac:dyDescent="0.25">
      <c r="A16" s="11" t="s">
        <v>53</v>
      </c>
      <c r="B16" s="24">
        <v>65</v>
      </c>
      <c r="C16" s="24">
        <v>58</v>
      </c>
      <c r="D16" s="24">
        <v>314</v>
      </c>
      <c r="E16" s="24">
        <v>366</v>
      </c>
      <c r="F16" s="13">
        <f t="shared" si="0"/>
        <v>16.560509554140125</v>
      </c>
      <c r="G16" s="1"/>
      <c r="H16" s="1"/>
      <c r="I16" s="1"/>
    </row>
    <row r="17" spans="1:9" x14ac:dyDescent="0.25">
      <c r="A17" s="8" t="s">
        <v>54</v>
      </c>
      <c r="B17" s="23">
        <v>565</v>
      </c>
      <c r="C17" s="23">
        <v>531</v>
      </c>
      <c r="D17" s="23">
        <v>2744</v>
      </c>
      <c r="E17" s="23">
        <v>2565</v>
      </c>
      <c r="F17" s="10">
        <f t="shared" si="0"/>
        <v>-6.5233236151603506</v>
      </c>
      <c r="G17" s="1"/>
      <c r="H17" s="1"/>
      <c r="I17" s="1"/>
    </row>
    <row r="18" spans="1:9" x14ac:dyDescent="0.25">
      <c r="A18" s="11" t="s">
        <v>55</v>
      </c>
      <c r="B18" s="24">
        <v>0</v>
      </c>
      <c r="C18" s="24">
        <v>0</v>
      </c>
      <c r="D18" s="24">
        <v>6</v>
      </c>
      <c r="E18" s="24">
        <v>9</v>
      </c>
      <c r="F18" s="13">
        <f t="shared" si="0"/>
        <v>50</v>
      </c>
      <c r="G18" s="1"/>
      <c r="H18" s="1"/>
      <c r="I18" s="1"/>
    </row>
    <row r="19" spans="1:9" x14ac:dyDescent="0.25">
      <c r="A19" s="8" t="s">
        <v>56</v>
      </c>
      <c r="B19" s="23">
        <v>28</v>
      </c>
      <c r="C19" s="23">
        <v>22</v>
      </c>
      <c r="D19" s="23">
        <v>229</v>
      </c>
      <c r="E19" s="23">
        <v>162</v>
      </c>
      <c r="F19" s="10">
        <f t="shared" si="0"/>
        <v>-29.257641921397379</v>
      </c>
      <c r="G19" s="1"/>
      <c r="H19" s="1"/>
      <c r="I19" s="1"/>
    </row>
    <row r="20" spans="1:9" x14ac:dyDescent="0.25">
      <c r="A20" s="11" t="s">
        <v>57</v>
      </c>
      <c r="B20" s="24">
        <v>585</v>
      </c>
      <c r="C20" s="24">
        <v>155</v>
      </c>
      <c r="D20" s="24">
        <v>5731</v>
      </c>
      <c r="E20" s="24">
        <v>6298</v>
      </c>
      <c r="F20" s="13">
        <f t="shared" si="0"/>
        <v>9.8935613331006778</v>
      </c>
      <c r="G20" s="1"/>
      <c r="H20" s="1"/>
      <c r="I20" s="1"/>
    </row>
    <row r="21" spans="1:9" x14ac:dyDescent="0.25">
      <c r="A21" s="8" t="s">
        <v>58</v>
      </c>
      <c r="B21" s="23">
        <v>227</v>
      </c>
      <c r="C21" s="23">
        <v>158</v>
      </c>
      <c r="D21" s="23">
        <v>1348</v>
      </c>
      <c r="E21" s="23">
        <v>1331</v>
      </c>
      <c r="F21" s="10">
        <f t="shared" si="0"/>
        <v>-1.2611275964391666</v>
      </c>
      <c r="G21" s="1"/>
      <c r="H21" s="1"/>
      <c r="I21" s="1"/>
    </row>
    <row r="22" spans="1:9" x14ac:dyDescent="0.25">
      <c r="A22" s="11" t="s">
        <v>59</v>
      </c>
      <c r="B22" s="24">
        <v>154</v>
      </c>
      <c r="C22" s="24">
        <v>0</v>
      </c>
      <c r="D22" s="24">
        <v>340</v>
      </c>
      <c r="E22" s="24">
        <v>105</v>
      </c>
      <c r="F22" s="13">
        <f t="shared" si="0"/>
        <v>-69.117647058823536</v>
      </c>
      <c r="G22" s="1"/>
      <c r="H22" s="1"/>
      <c r="I22" s="1"/>
    </row>
    <row r="23" spans="1:9" x14ac:dyDescent="0.25">
      <c r="A23" s="8" t="s">
        <v>60</v>
      </c>
      <c r="B23" s="23">
        <v>52</v>
      </c>
      <c r="C23" s="23">
        <v>40</v>
      </c>
      <c r="D23" s="23">
        <v>253</v>
      </c>
      <c r="E23" s="23">
        <v>218</v>
      </c>
      <c r="F23" s="10">
        <f t="shared" si="0"/>
        <v>-13.833992094861657</v>
      </c>
      <c r="G23" s="1"/>
      <c r="H23" s="1"/>
      <c r="I23" s="1"/>
    </row>
    <row r="24" spans="1:9" x14ac:dyDescent="0.25">
      <c r="A24" s="11" t="s">
        <v>61</v>
      </c>
      <c r="B24" s="24">
        <v>125</v>
      </c>
      <c r="C24" s="24">
        <v>143</v>
      </c>
      <c r="D24" s="24">
        <v>1068</v>
      </c>
      <c r="E24" s="24">
        <v>1219</v>
      </c>
      <c r="F24" s="13">
        <f t="shared" si="0"/>
        <v>14.138576779026224</v>
      </c>
      <c r="G24" s="1"/>
      <c r="H24" s="1"/>
      <c r="I24" s="1"/>
    </row>
    <row r="25" spans="1:9" x14ac:dyDescent="0.25">
      <c r="A25" s="8" t="s">
        <v>62</v>
      </c>
      <c r="B25" s="23">
        <v>0</v>
      </c>
      <c r="C25" s="23">
        <v>0</v>
      </c>
      <c r="D25" s="23">
        <v>0</v>
      </c>
      <c r="E25" s="23">
        <v>0</v>
      </c>
      <c r="F25" s="18" t="e">
        <f t="shared" si="0"/>
        <v>#DIV/0!</v>
      </c>
      <c r="G25" s="1"/>
      <c r="H25" s="1"/>
      <c r="I25" s="1"/>
    </row>
    <row r="26" spans="1:9" x14ac:dyDescent="0.25">
      <c r="A26" s="11" t="s">
        <v>63</v>
      </c>
      <c r="B26" s="24">
        <v>480</v>
      </c>
      <c r="C26" s="24">
        <v>396</v>
      </c>
      <c r="D26" s="24">
        <v>1883</v>
      </c>
      <c r="E26" s="24">
        <v>1278</v>
      </c>
      <c r="F26" s="13">
        <f t="shared" si="0"/>
        <v>-32.129580456718003</v>
      </c>
      <c r="G26" s="1"/>
      <c r="H26" s="1"/>
      <c r="I26" s="1"/>
    </row>
    <row r="27" spans="1:9" x14ac:dyDescent="0.25">
      <c r="A27" s="8" t="s">
        <v>64</v>
      </c>
      <c r="B27" s="23">
        <v>1486</v>
      </c>
      <c r="C27" s="23">
        <v>1459</v>
      </c>
      <c r="D27" s="23">
        <v>15261</v>
      </c>
      <c r="E27" s="23">
        <v>14702</v>
      </c>
      <c r="F27" s="10">
        <f t="shared" si="0"/>
        <v>-3.6629316558547913</v>
      </c>
      <c r="G27" s="1"/>
      <c r="H27" s="1"/>
      <c r="I27" s="1"/>
    </row>
    <row r="28" spans="1:9" x14ac:dyDescent="0.25">
      <c r="A28" s="11" t="s">
        <v>65</v>
      </c>
      <c r="B28" s="24">
        <v>765</v>
      </c>
      <c r="C28" s="24">
        <v>650</v>
      </c>
      <c r="D28" s="24">
        <v>4040</v>
      </c>
      <c r="E28" s="24">
        <v>2771</v>
      </c>
      <c r="F28" s="13">
        <f t="shared" si="0"/>
        <v>-31.410891089108915</v>
      </c>
      <c r="G28" s="1"/>
      <c r="H28" s="1"/>
      <c r="I28" s="1"/>
    </row>
    <row r="29" spans="1:9" x14ac:dyDescent="0.25">
      <c r="A29" s="8" t="s">
        <v>66</v>
      </c>
      <c r="B29" s="23">
        <v>227</v>
      </c>
      <c r="C29" s="23">
        <v>237</v>
      </c>
      <c r="D29" s="23">
        <v>3936</v>
      </c>
      <c r="E29" s="23">
        <v>3187</v>
      </c>
      <c r="F29" s="10">
        <f t="shared" si="0"/>
        <v>-19.029471544715449</v>
      </c>
      <c r="G29" s="1"/>
      <c r="H29" s="1"/>
      <c r="I29" s="1"/>
    </row>
    <row r="30" spans="1:9" x14ac:dyDescent="0.25">
      <c r="A30" s="11" t="s">
        <v>67</v>
      </c>
      <c r="B30" s="24">
        <v>0</v>
      </c>
      <c r="C30" s="24">
        <v>0</v>
      </c>
      <c r="D30" s="24">
        <v>0</v>
      </c>
      <c r="E30" s="24">
        <v>0</v>
      </c>
      <c r="F30" s="17" t="e">
        <f t="shared" si="0"/>
        <v>#DIV/0!</v>
      </c>
      <c r="G30" s="1"/>
      <c r="H30" s="1"/>
      <c r="I30" s="1"/>
    </row>
    <row r="31" spans="1:9" x14ac:dyDescent="0.25">
      <c r="A31" s="8" t="s">
        <v>68</v>
      </c>
      <c r="B31" s="23">
        <v>387</v>
      </c>
      <c r="C31" s="23">
        <v>604</v>
      </c>
      <c r="D31" s="23">
        <v>1515</v>
      </c>
      <c r="E31" s="23">
        <v>1746</v>
      </c>
      <c r="F31" s="10">
        <f t="shared" si="0"/>
        <v>15.247524752475243</v>
      </c>
      <c r="G31" s="1"/>
      <c r="H31" s="1"/>
      <c r="I31" s="1"/>
    </row>
    <row r="32" spans="1:9" x14ac:dyDescent="0.25">
      <c r="A32" s="11" t="s">
        <v>69</v>
      </c>
      <c r="B32" s="24">
        <v>70</v>
      </c>
      <c r="C32" s="24">
        <v>122</v>
      </c>
      <c r="D32" s="24">
        <v>1140</v>
      </c>
      <c r="E32" s="24">
        <v>781</v>
      </c>
      <c r="F32" s="13">
        <f t="shared" si="0"/>
        <v>-31.491228070175438</v>
      </c>
      <c r="G32" s="1"/>
      <c r="H32" s="1"/>
      <c r="I32" s="1"/>
    </row>
    <row r="33" spans="1:9" x14ac:dyDescent="0.25">
      <c r="A33" s="8" t="s">
        <v>70</v>
      </c>
      <c r="B33" s="23">
        <v>7627</v>
      </c>
      <c r="C33" s="23">
        <v>7953</v>
      </c>
      <c r="D33" s="23">
        <v>40902</v>
      </c>
      <c r="E33" s="23">
        <v>39990</v>
      </c>
      <c r="F33" s="10">
        <f t="shared" si="0"/>
        <v>-2.229719818101799</v>
      </c>
      <c r="G33" s="1"/>
      <c r="H33" s="1"/>
      <c r="I33" s="1"/>
    </row>
    <row r="34" spans="1:9" x14ac:dyDescent="0.25">
      <c r="A34" s="11" t="s">
        <v>71</v>
      </c>
      <c r="B34" s="24">
        <v>0</v>
      </c>
      <c r="C34" s="24">
        <v>0</v>
      </c>
      <c r="D34" s="24">
        <v>0</v>
      </c>
      <c r="E34" s="24">
        <v>0</v>
      </c>
      <c r="F34" s="17" t="e">
        <f t="shared" si="0"/>
        <v>#DIV/0!</v>
      </c>
      <c r="G34" s="1"/>
      <c r="H34" s="1"/>
      <c r="I34" s="1"/>
    </row>
    <row r="35" spans="1:9" x14ac:dyDescent="0.25">
      <c r="A35" s="14" t="s">
        <v>72</v>
      </c>
      <c r="B35" s="15">
        <f>SUM(B7:B34)</f>
        <v>22982</v>
      </c>
      <c r="C35" s="15">
        <f t="shared" ref="C35:E35" si="1">SUM(C7:C34)</f>
        <v>21602</v>
      </c>
      <c r="D35" s="15">
        <f t="shared" si="1"/>
        <v>135131</v>
      </c>
      <c r="E35" s="15">
        <f t="shared" si="1"/>
        <v>127531</v>
      </c>
      <c r="F35" s="16">
        <f t="shared" si="0"/>
        <v>-5.6241720996662536</v>
      </c>
      <c r="G35" s="1"/>
      <c r="H35" s="1"/>
      <c r="I35" s="1"/>
    </row>
    <row r="37" spans="1:9" x14ac:dyDescent="0.25">
      <c r="A37" s="42"/>
      <c r="B37" s="42">
        <f>E6</f>
        <v>2013</v>
      </c>
      <c r="C37" s="42">
        <f>D6</f>
        <v>2012</v>
      </c>
      <c r="D37" s="42"/>
      <c r="E37" s="42"/>
      <c r="F37" s="42">
        <f>B37</f>
        <v>2013</v>
      </c>
      <c r="G37" s="42">
        <f>C37</f>
        <v>2012</v>
      </c>
    </row>
    <row r="38" spans="1:9" x14ac:dyDescent="0.25">
      <c r="A38" s="42" t="str">
        <f>A7</f>
        <v>A CORUÑA</v>
      </c>
      <c r="B38" s="41">
        <f>E7</f>
        <v>25289</v>
      </c>
      <c r="C38" s="41">
        <f>D7</f>
        <v>26670</v>
      </c>
      <c r="D38" s="41">
        <f>_xlfn.RANK.EQ(B38,$B$38:$B$65)+COUNTIF($B$38:$B$65,B38)-1</f>
        <v>2</v>
      </c>
      <c r="E38" s="42" t="str">
        <f t="shared" ref="E38:E65" si="2">INDEX($A$38:$B$65,MATCH(ROW()-37,$D$38:$D$65,0),1)</f>
        <v>VIGO</v>
      </c>
      <c r="F38" s="42">
        <f>LOOKUP(E38,$A$38:$A$65,$B$38:$B$65)</f>
        <v>39990</v>
      </c>
      <c r="G38" s="42">
        <f>LOOKUP(E38,$A$38:$A$65,$C$38:$C$65)</f>
        <v>40902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175</v>
      </c>
      <c r="C39" s="41">
        <f t="shared" ref="C39:C65" si="5">D8</f>
        <v>187</v>
      </c>
      <c r="D39" s="41">
        <f t="shared" ref="D39:D65" si="6">_xlfn.RANK.EQ(B39,$B$38:$B$65)+COUNTIF($B$38:$B$65,B39)-1</f>
        <v>20</v>
      </c>
      <c r="E39" s="42" t="str">
        <f t="shared" si="2"/>
        <v>A CORUÑA</v>
      </c>
      <c r="F39" s="42">
        <f t="shared" ref="F39:F54" si="7">LOOKUP(E39,$A$38:$A$65,$B$38:$B$65)</f>
        <v>25289</v>
      </c>
      <c r="G39" s="42">
        <f t="shared" ref="G39:G65" si="8">LOOKUP(E39,$A$38:$A$65,$C$38:$C$65)</f>
        <v>26670</v>
      </c>
    </row>
    <row r="40" spans="1:9" x14ac:dyDescent="0.25">
      <c r="A40" s="42" t="str">
        <f t="shared" si="3"/>
        <v>ALMERIA</v>
      </c>
      <c r="B40" s="41">
        <f t="shared" si="4"/>
        <v>1678</v>
      </c>
      <c r="C40" s="41">
        <f t="shared" si="5"/>
        <v>3541</v>
      </c>
      <c r="D40" s="41">
        <f t="shared" si="6"/>
        <v>11</v>
      </c>
      <c r="E40" s="42" t="str">
        <f t="shared" si="2"/>
        <v>PASAIA</v>
      </c>
      <c r="F40" s="42">
        <f t="shared" si="7"/>
        <v>14702</v>
      </c>
      <c r="G40" s="42">
        <f t="shared" si="8"/>
        <v>15261</v>
      </c>
    </row>
    <row r="41" spans="1:9" x14ac:dyDescent="0.25">
      <c r="A41" s="42" t="str">
        <f t="shared" si="3"/>
        <v>AVILES</v>
      </c>
      <c r="B41" s="41">
        <f t="shared" si="4"/>
        <v>8211</v>
      </c>
      <c r="C41" s="41">
        <f t="shared" si="5"/>
        <v>8695</v>
      </c>
      <c r="D41" s="41">
        <f t="shared" si="6"/>
        <v>5</v>
      </c>
      <c r="E41" s="42" t="str">
        <f t="shared" si="2"/>
        <v>BAHIA DE CADIZ</v>
      </c>
      <c r="F41" s="42">
        <f t="shared" si="7"/>
        <v>13486</v>
      </c>
      <c r="G41" s="42">
        <f t="shared" si="8"/>
        <v>11645</v>
      </c>
    </row>
    <row r="42" spans="1:9" x14ac:dyDescent="0.25">
      <c r="A42" s="42" t="str">
        <f t="shared" si="3"/>
        <v>BAHIA DE ALGECIRAS</v>
      </c>
      <c r="B42" s="41">
        <f t="shared" si="4"/>
        <v>211</v>
      </c>
      <c r="C42" s="41">
        <f t="shared" si="5"/>
        <v>616</v>
      </c>
      <c r="D42" s="41">
        <f t="shared" si="6"/>
        <v>19</v>
      </c>
      <c r="E42" s="42" t="str">
        <f t="shared" si="2"/>
        <v>AVILES</v>
      </c>
      <c r="F42" s="42">
        <f t="shared" si="7"/>
        <v>8211</v>
      </c>
      <c r="G42" s="42">
        <f t="shared" si="8"/>
        <v>8695</v>
      </c>
    </row>
    <row r="43" spans="1:9" x14ac:dyDescent="0.25">
      <c r="A43" s="42" t="str">
        <f t="shared" si="3"/>
        <v>BAHIA DE CADIZ</v>
      </c>
      <c r="B43" s="41">
        <f t="shared" si="4"/>
        <v>13486</v>
      </c>
      <c r="C43" s="41">
        <f t="shared" si="5"/>
        <v>11645</v>
      </c>
      <c r="D43" s="41">
        <f t="shared" si="6"/>
        <v>4</v>
      </c>
      <c r="E43" s="42" t="str">
        <f t="shared" si="2"/>
        <v>GIJON</v>
      </c>
      <c r="F43" s="42">
        <f t="shared" si="7"/>
        <v>6298</v>
      </c>
      <c r="G43" s="42">
        <f t="shared" si="8"/>
        <v>5731</v>
      </c>
    </row>
    <row r="44" spans="1:9" x14ac:dyDescent="0.25">
      <c r="A44" s="42" t="str">
        <f t="shared" si="3"/>
        <v>BALEARES</v>
      </c>
      <c r="B44" s="41">
        <f t="shared" si="4"/>
        <v>1653</v>
      </c>
      <c r="C44" s="41">
        <f t="shared" si="5"/>
        <v>1822</v>
      </c>
      <c r="D44" s="41">
        <f t="shared" si="6"/>
        <v>12</v>
      </c>
      <c r="E44" s="42" t="str">
        <f t="shared" si="2"/>
        <v>SANTANDER</v>
      </c>
      <c r="F44" s="42">
        <f t="shared" si="7"/>
        <v>3187</v>
      </c>
      <c r="G44" s="42">
        <f t="shared" si="8"/>
        <v>3936</v>
      </c>
    </row>
    <row r="45" spans="1:9" x14ac:dyDescent="0.25">
      <c r="A45" s="42" t="str">
        <f t="shared" si="3"/>
        <v>BARCELONA</v>
      </c>
      <c r="B45" s="41">
        <f t="shared" si="4"/>
        <v>100</v>
      </c>
      <c r="C45" s="41">
        <f t="shared" si="5"/>
        <v>1245</v>
      </c>
      <c r="D45" s="41">
        <f t="shared" si="6"/>
        <v>23</v>
      </c>
      <c r="E45" s="42" t="str">
        <f t="shared" si="2"/>
        <v>SANTA CRUZ DE TENERIFE</v>
      </c>
      <c r="F45" s="42">
        <f t="shared" si="7"/>
        <v>2771</v>
      </c>
      <c r="G45" s="42">
        <f t="shared" si="8"/>
        <v>4040</v>
      </c>
    </row>
    <row r="46" spans="1:9" x14ac:dyDescent="0.25">
      <c r="A46" s="42" t="str">
        <f t="shared" si="3"/>
        <v>BILBAO</v>
      </c>
      <c r="B46" s="41">
        <f t="shared" si="4"/>
        <v>0</v>
      </c>
      <c r="C46" s="41">
        <f t="shared" si="5"/>
        <v>0</v>
      </c>
      <c r="D46" s="41">
        <f t="shared" si="6"/>
        <v>28</v>
      </c>
      <c r="E46" s="42" t="str">
        <f t="shared" si="2"/>
        <v>CASTELLON</v>
      </c>
      <c r="F46" s="42">
        <f t="shared" si="7"/>
        <v>2565</v>
      </c>
      <c r="G46" s="42">
        <f t="shared" si="8"/>
        <v>2744</v>
      </c>
    </row>
    <row r="47" spans="1:9" x14ac:dyDescent="0.25">
      <c r="A47" s="42" t="str">
        <f t="shared" si="3"/>
        <v>CARTAGENA</v>
      </c>
      <c r="B47" s="41">
        <f t="shared" si="4"/>
        <v>366</v>
      </c>
      <c r="C47" s="41">
        <f t="shared" si="5"/>
        <v>314</v>
      </c>
      <c r="D47" s="41">
        <f t="shared" si="6"/>
        <v>17</v>
      </c>
      <c r="E47" s="42" t="str">
        <f t="shared" si="2"/>
        <v>TARRAGONA</v>
      </c>
      <c r="F47" s="42">
        <f t="shared" si="7"/>
        <v>1746</v>
      </c>
      <c r="G47" s="42">
        <f t="shared" si="8"/>
        <v>1515</v>
      </c>
    </row>
    <row r="48" spans="1:9" x14ac:dyDescent="0.25">
      <c r="A48" s="42" t="str">
        <f t="shared" si="3"/>
        <v>CASTELLON</v>
      </c>
      <c r="B48" s="41">
        <f t="shared" si="4"/>
        <v>2565</v>
      </c>
      <c r="C48" s="41">
        <f t="shared" si="5"/>
        <v>2744</v>
      </c>
      <c r="D48" s="41">
        <f t="shared" si="6"/>
        <v>9</v>
      </c>
      <c r="E48" s="42" t="str">
        <f t="shared" si="2"/>
        <v>ALMERIA</v>
      </c>
      <c r="F48" s="42">
        <f t="shared" si="7"/>
        <v>1678</v>
      </c>
      <c r="G48" s="42">
        <f t="shared" si="8"/>
        <v>3541</v>
      </c>
    </row>
    <row r="49" spans="1:7" x14ac:dyDescent="0.25">
      <c r="A49" s="42" t="str">
        <f t="shared" si="3"/>
        <v>CEUTA</v>
      </c>
      <c r="B49" s="41">
        <f t="shared" si="4"/>
        <v>9</v>
      </c>
      <c r="C49" s="41">
        <f t="shared" si="5"/>
        <v>6</v>
      </c>
      <c r="D49" s="41">
        <f t="shared" si="6"/>
        <v>24</v>
      </c>
      <c r="E49" s="42" t="str">
        <f t="shared" si="2"/>
        <v>BALEARES</v>
      </c>
      <c r="F49" s="42">
        <f t="shared" si="7"/>
        <v>1653</v>
      </c>
      <c r="G49" s="42">
        <f t="shared" si="8"/>
        <v>1822</v>
      </c>
    </row>
    <row r="50" spans="1:7" x14ac:dyDescent="0.25">
      <c r="A50" s="42" t="str">
        <f t="shared" si="3"/>
        <v>FERROL-SAN CIBRAO</v>
      </c>
      <c r="B50" s="41">
        <f t="shared" si="4"/>
        <v>162</v>
      </c>
      <c r="C50" s="41">
        <f t="shared" si="5"/>
        <v>229</v>
      </c>
      <c r="D50" s="41">
        <f t="shared" si="6"/>
        <v>21</v>
      </c>
      <c r="E50" s="42" t="str">
        <f t="shared" si="2"/>
        <v>HUELVA</v>
      </c>
      <c r="F50" s="42">
        <f t="shared" si="7"/>
        <v>1331</v>
      </c>
      <c r="G50" s="42">
        <f t="shared" si="8"/>
        <v>1348</v>
      </c>
    </row>
    <row r="51" spans="1:7" x14ac:dyDescent="0.25">
      <c r="A51" s="42" t="str">
        <f t="shared" si="3"/>
        <v>GIJON</v>
      </c>
      <c r="B51" s="41">
        <f t="shared" si="4"/>
        <v>6298</v>
      </c>
      <c r="C51" s="41">
        <f t="shared" si="5"/>
        <v>5731</v>
      </c>
      <c r="D51" s="41">
        <f t="shared" si="6"/>
        <v>6</v>
      </c>
      <c r="E51" s="42" t="str">
        <f t="shared" si="2"/>
        <v>MOTRIL</v>
      </c>
      <c r="F51" s="42">
        <f t="shared" si="7"/>
        <v>1278</v>
      </c>
      <c r="G51" s="42">
        <f t="shared" si="8"/>
        <v>1883</v>
      </c>
    </row>
    <row r="52" spans="1:7" x14ac:dyDescent="0.25">
      <c r="A52" s="42" t="str">
        <f t="shared" si="3"/>
        <v>HUELVA</v>
      </c>
      <c r="B52" s="41">
        <f t="shared" si="4"/>
        <v>1331</v>
      </c>
      <c r="C52" s="41">
        <f t="shared" si="5"/>
        <v>1348</v>
      </c>
      <c r="D52" s="41">
        <f t="shared" si="6"/>
        <v>13</v>
      </c>
      <c r="E52" s="42" t="str">
        <f t="shared" si="2"/>
        <v>MARIN Y RIA DE PONTEVEDRA</v>
      </c>
      <c r="F52" s="42">
        <f t="shared" si="7"/>
        <v>1219</v>
      </c>
      <c r="G52" s="42">
        <f t="shared" si="8"/>
        <v>1068</v>
      </c>
    </row>
    <row r="53" spans="1:7" x14ac:dyDescent="0.25">
      <c r="A53" s="42" t="str">
        <f t="shared" si="3"/>
        <v>LAS PALMAS</v>
      </c>
      <c r="B53" s="41">
        <f t="shared" si="4"/>
        <v>105</v>
      </c>
      <c r="C53" s="41">
        <f t="shared" si="5"/>
        <v>340</v>
      </c>
      <c r="D53" s="41">
        <f t="shared" si="6"/>
        <v>22</v>
      </c>
      <c r="E53" s="42" t="str">
        <f t="shared" si="2"/>
        <v>VALENCIA</v>
      </c>
      <c r="F53" s="42">
        <f t="shared" si="7"/>
        <v>781</v>
      </c>
      <c r="G53" s="42">
        <f t="shared" si="8"/>
        <v>1140</v>
      </c>
    </row>
    <row r="54" spans="1:7" x14ac:dyDescent="0.25">
      <c r="A54" s="42" t="str">
        <f t="shared" si="3"/>
        <v>MALAGA</v>
      </c>
      <c r="B54" s="41">
        <f t="shared" si="4"/>
        <v>218</v>
      </c>
      <c r="C54" s="41">
        <f t="shared" si="5"/>
        <v>253</v>
      </c>
      <c r="D54" s="41">
        <f t="shared" si="6"/>
        <v>18</v>
      </c>
      <c r="E54" s="42" t="str">
        <f t="shared" si="2"/>
        <v>CARTAGENA</v>
      </c>
      <c r="F54" s="42">
        <f t="shared" si="7"/>
        <v>366</v>
      </c>
      <c r="G54" s="42">
        <f t="shared" si="8"/>
        <v>314</v>
      </c>
    </row>
    <row r="55" spans="1:7" x14ac:dyDescent="0.25">
      <c r="A55" s="42" t="str">
        <f t="shared" si="3"/>
        <v>MARIN Y RIA DE PONTEVEDRA</v>
      </c>
      <c r="B55" s="41">
        <f t="shared" si="4"/>
        <v>1219</v>
      </c>
      <c r="C55" s="41">
        <f t="shared" si="5"/>
        <v>1068</v>
      </c>
      <c r="D55" s="41">
        <f t="shared" si="6"/>
        <v>15</v>
      </c>
      <c r="E55" s="42" t="str">
        <f t="shared" si="2"/>
        <v>MALAGA</v>
      </c>
      <c r="F55" s="42">
        <f t="shared" ref="F55:F65" si="9">LOOKUP(E55,$A$38:$A$65,$B$38:$B$65)</f>
        <v>218</v>
      </c>
      <c r="G55" s="42">
        <f t="shared" si="8"/>
        <v>253</v>
      </c>
    </row>
    <row r="56" spans="1:7" x14ac:dyDescent="0.25">
      <c r="A56" s="42" t="str">
        <f t="shared" si="3"/>
        <v>MELILLA</v>
      </c>
      <c r="B56" s="41">
        <f t="shared" si="4"/>
        <v>0</v>
      </c>
      <c r="C56" s="41">
        <f t="shared" si="5"/>
        <v>0</v>
      </c>
      <c r="D56" s="41">
        <f t="shared" si="6"/>
        <v>28</v>
      </c>
      <c r="E56" s="42" t="str">
        <f t="shared" si="2"/>
        <v>BAHIA DE ALGECIRAS</v>
      </c>
      <c r="F56" s="42">
        <f t="shared" si="9"/>
        <v>211</v>
      </c>
      <c r="G56" s="42">
        <f t="shared" si="8"/>
        <v>616</v>
      </c>
    </row>
    <row r="57" spans="1:7" x14ac:dyDescent="0.25">
      <c r="A57" s="42" t="str">
        <f t="shared" si="3"/>
        <v>MOTRIL</v>
      </c>
      <c r="B57" s="41">
        <f t="shared" si="4"/>
        <v>1278</v>
      </c>
      <c r="C57" s="41">
        <f t="shared" si="5"/>
        <v>1883</v>
      </c>
      <c r="D57" s="41">
        <f t="shared" si="6"/>
        <v>14</v>
      </c>
      <c r="E57" s="42" t="str">
        <f t="shared" si="2"/>
        <v>ALICANTE</v>
      </c>
      <c r="F57" s="42">
        <f t="shared" si="9"/>
        <v>175</v>
      </c>
      <c r="G57" s="42">
        <f t="shared" si="8"/>
        <v>187</v>
      </c>
    </row>
    <row r="58" spans="1:7" x14ac:dyDescent="0.25">
      <c r="A58" s="42" t="str">
        <f t="shared" si="3"/>
        <v>PASAIA</v>
      </c>
      <c r="B58" s="41">
        <f t="shared" si="4"/>
        <v>14702</v>
      </c>
      <c r="C58" s="41">
        <f t="shared" si="5"/>
        <v>15261</v>
      </c>
      <c r="D58" s="41">
        <f t="shared" si="6"/>
        <v>3</v>
      </c>
      <c r="E58" s="42" t="str">
        <f t="shared" si="2"/>
        <v>FERROL-SAN CIBRAO</v>
      </c>
      <c r="F58" s="42">
        <f t="shared" si="9"/>
        <v>162</v>
      </c>
      <c r="G58" s="42">
        <f t="shared" si="8"/>
        <v>229</v>
      </c>
    </row>
    <row r="59" spans="1:7" x14ac:dyDescent="0.25">
      <c r="A59" s="42" t="str">
        <f t="shared" si="3"/>
        <v>SANTA CRUZ DE TENERIFE</v>
      </c>
      <c r="B59" s="41">
        <f t="shared" si="4"/>
        <v>2771</v>
      </c>
      <c r="C59" s="41">
        <f t="shared" si="5"/>
        <v>4040</v>
      </c>
      <c r="D59" s="41">
        <f t="shared" si="6"/>
        <v>8</v>
      </c>
      <c r="E59" s="42" t="str">
        <f t="shared" si="2"/>
        <v>LAS PALMAS</v>
      </c>
      <c r="F59" s="42">
        <f t="shared" si="9"/>
        <v>105</v>
      </c>
      <c r="G59" s="42">
        <f t="shared" si="8"/>
        <v>340</v>
      </c>
    </row>
    <row r="60" spans="1:7" x14ac:dyDescent="0.25">
      <c r="A60" s="42" t="str">
        <f t="shared" si="3"/>
        <v>SANTANDER</v>
      </c>
      <c r="B60" s="41">
        <f t="shared" si="4"/>
        <v>3187</v>
      </c>
      <c r="C60" s="41">
        <f t="shared" si="5"/>
        <v>3936</v>
      </c>
      <c r="D60" s="41">
        <f t="shared" si="6"/>
        <v>7</v>
      </c>
      <c r="E60" s="42" t="str">
        <f t="shared" si="2"/>
        <v>BARCELONA</v>
      </c>
      <c r="F60" s="42">
        <f t="shared" si="9"/>
        <v>100</v>
      </c>
      <c r="G60" s="42">
        <f t="shared" si="8"/>
        <v>1245</v>
      </c>
    </row>
    <row r="61" spans="1:7" x14ac:dyDescent="0.25">
      <c r="A61" s="42" t="str">
        <f t="shared" si="3"/>
        <v>SEVILLA</v>
      </c>
      <c r="B61" s="41">
        <f t="shared" si="4"/>
        <v>0</v>
      </c>
      <c r="C61" s="41">
        <f t="shared" si="5"/>
        <v>0</v>
      </c>
      <c r="D61" s="41">
        <f t="shared" si="6"/>
        <v>28</v>
      </c>
      <c r="E61" s="42" t="str">
        <f t="shared" si="2"/>
        <v>CEUTA</v>
      </c>
      <c r="F61" s="42">
        <f t="shared" si="9"/>
        <v>9</v>
      </c>
      <c r="G61" s="42">
        <f t="shared" si="8"/>
        <v>6</v>
      </c>
    </row>
    <row r="62" spans="1:7" x14ac:dyDescent="0.25">
      <c r="A62" s="42" t="str">
        <f t="shared" si="3"/>
        <v>TARRAGONA</v>
      </c>
      <c r="B62" s="41">
        <f t="shared" si="4"/>
        <v>1746</v>
      </c>
      <c r="C62" s="41">
        <f t="shared" si="5"/>
        <v>1515</v>
      </c>
      <c r="D62" s="41">
        <f t="shared" si="6"/>
        <v>10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781</v>
      </c>
      <c r="C63" s="41">
        <f t="shared" si="5"/>
        <v>1140</v>
      </c>
      <c r="D63" s="41">
        <f t="shared" si="6"/>
        <v>16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39990</v>
      </c>
      <c r="C64" s="41">
        <f t="shared" si="5"/>
        <v>40902</v>
      </c>
      <c r="D64" s="41">
        <f t="shared" si="6"/>
        <v>1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0</v>
      </c>
      <c r="C65" s="41">
        <f t="shared" si="5"/>
        <v>0</v>
      </c>
      <c r="D65" s="41">
        <f t="shared" si="6"/>
        <v>28</v>
      </c>
      <c r="E65" s="42" t="str">
        <f t="shared" si="2"/>
        <v>BILBAO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4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81</v>
      </c>
    </row>
    <row r="2" spans="1:12" s="2" customFormat="1" ht="21" x14ac:dyDescent="0.35"/>
    <row r="5" spans="1:12" x14ac:dyDescent="0.25">
      <c r="A5" s="69" t="s">
        <v>73</v>
      </c>
      <c r="B5" s="67" t="str">
        <f>'Resumen general'!D6</f>
        <v>Mes Julio</v>
      </c>
      <c r="C5" s="68"/>
      <c r="D5" s="67" t="str">
        <f>'Resumen general'!F6</f>
        <v>Acumulado desde Enero</v>
      </c>
      <c r="E5" s="68"/>
      <c r="F5" s="68"/>
      <c r="L5" s="39">
        <f>'Resumen general'!I4</f>
        <v>41529</v>
      </c>
    </row>
    <row r="6" spans="1:12" x14ac:dyDescent="0.25">
      <c r="A6" s="70"/>
      <c r="B6" s="7">
        <f>'Resumen general'!D7</f>
        <v>2012</v>
      </c>
      <c r="C6" s="7">
        <f>'Resumen general'!E7</f>
        <v>2013</v>
      </c>
      <c r="D6" s="7">
        <f>'Resumen general'!F7</f>
        <v>2012</v>
      </c>
      <c r="E6" s="7">
        <f>'Resumen general'!G7</f>
        <v>2013</v>
      </c>
      <c r="F6" s="7" t="s">
        <v>43</v>
      </c>
    </row>
    <row r="7" spans="1:12" x14ac:dyDescent="0.25">
      <c r="A7" s="8" t="s">
        <v>44</v>
      </c>
      <c r="B7" s="25">
        <v>3727</v>
      </c>
      <c r="C7" s="25">
        <v>4513</v>
      </c>
      <c r="D7" s="25">
        <v>30584</v>
      </c>
      <c r="E7" s="25">
        <v>26267</v>
      </c>
      <c r="F7" s="10">
        <f>((E7*100)/D7)-100</f>
        <v>-14.115223646351026</v>
      </c>
      <c r="G7" s="1"/>
      <c r="H7" s="1"/>
      <c r="I7" s="1"/>
    </row>
    <row r="8" spans="1:12" x14ac:dyDescent="0.25">
      <c r="A8" s="11" t="s">
        <v>45</v>
      </c>
      <c r="B8" s="26">
        <v>857</v>
      </c>
      <c r="C8" s="26">
        <v>128</v>
      </c>
      <c r="D8" s="26">
        <v>11126</v>
      </c>
      <c r="E8" s="26">
        <v>6351</v>
      </c>
      <c r="F8" s="13">
        <f t="shared" ref="F8:F35" si="0">((E8*100)/D8)-100</f>
        <v>-42.917490562646051</v>
      </c>
      <c r="G8" s="1"/>
      <c r="H8" s="1"/>
      <c r="I8" s="1"/>
    </row>
    <row r="9" spans="1:12" x14ac:dyDescent="0.25">
      <c r="A9" s="8" t="s">
        <v>46</v>
      </c>
      <c r="B9" s="25">
        <v>8427</v>
      </c>
      <c r="C9" s="25">
        <v>9685</v>
      </c>
      <c r="D9" s="25">
        <v>44342</v>
      </c>
      <c r="E9" s="25">
        <v>29007</v>
      </c>
      <c r="F9" s="10">
        <f t="shared" si="0"/>
        <v>-34.583464886563533</v>
      </c>
      <c r="G9" s="1"/>
      <c r="H9" s="1"/>
      <c r="I9" s="1"/>
    </row>
    <row r="10" spans="1:12" x14ac:dyDescent="0.25">
      <c r="A10" s="11" t="s">
        <v>47</v>
      </c>
      <c r="B10" s="26">
        <v>4594</v>
      </c>
      <c r="C10" s="26">
        <v>574</v>
      </c>
      <c r="D10" s="26">
        <v>22352</v>
      </c>
      <c r="E10" s="26">
        <v>22758</v>
      </c>
      <c r="F10" s="13">
        <f t="shared" si="0"/>
        <v>1.8163922691481815</v>
      </c>
      <c r="G10" s="1"/>
      <c r="H10" s="1"/>
      <c r="I10" s="1"/>
    </row>
    <row r="11" spans="1:12" x14ac:dyDescent="0.25">
      <c r="A11" s="8" t="s">
        <v>48</v>
      </c>
      <c r="B11" s="25">
        <v>262365</v>
      </c>
      <c r="C11" s="25">
        <v>239647</v>
      </c>
      <c r="D11" s="25">
        <v>1814884</v>
      </c>
      <c r="E11" s="25">
        <v>1516397</v>
      </c>
      <c r="F11" s="10">
        <f t="shared" si="0"/>
        <v>-16.446615871868389</v>
      </c>
      <c r="G11" s="1"/>
      <c r="H11" s="1"/>
      <c r="I11" s="1"/>
    </row>
    <row r="12" spans="1:12" x14ac:dyDescent="0.25">
      <c r="A12" s="11" t="s">
        <v>49</v>
      </c>
      <c r="B12" s="26">
        <v>12126</v>
      </c>
      <c r="C12" s="26">
        <v>10383</v>
      </c>
      <c r="D12" s="26">
        <v>64844</v>
      </c>
      <c r="E12" s="26">
        <v>50541</v>
      </c>
      <c r="F12" s="13">
        <f t="shared" si="0"/>
        <v>-22.057553513046699</v>
      </c>
      <c r="G12" s="1"/>
      <c r="H12" s="1"/>
      <c r="I12" s="1"/>
    </row>
    <row r="13" spans="1:12" x14ac:dyDescent="0.25">
      <c r="A13" s="8" t="s">
        <v>50</v>
      </c>
      <c r="B13" s="25">
        <v>26161</v>
      </c>
      <c r="C13" s="25">
        <v>38806</v>
      </c>
      <c r="D13" s="25">
        <v>99846</v>
      </c>
      <c r="E13" s="25">
        <v>150394</v>
      </c>
      <c r="F13" s="10">
        <f t="shared" si="0"/>
        <v>50.625963984536185</v>
      </c>
      <c r="G13" s="1"/>
      <c r="H13" s="1"/>
      <c r="I13" s="1"/>
    </row>
    <row r="14" spans="1:12" x14ac:dyDescent="0.25">
      <c r="A14" s="11" t="s">
        <v>51</v>
      </c>
      <c r="B14" s="26">
        <v>119150</v>
      </c>
      <c r="C14" s="26">
        <v>101766</v>
      </c>
      <c r="D14" s="26">
        <v>635040</v>
      </c>
      <c r="E14" s="26">
        <v>568770</v>
      </c>
      <c r="F14" s="13">
        <f t="shared" si="0"/>
        <v>-10.435563114134538</v>
      </c>
      <c r="G14" s="1"/>
      <c r="H14" s="1"/>
      <c r="I14" s="1"/>
    </row>
    <row r="15" spans="1:12" x14ac:dyDescent="0.25">
      <c r="A15" s="8" t="s">
        <v>52</v>
      </c>
      <c r="B15" s="25">
        <v>10450</v>
      </c>
      <c r="C15" s="25">
        <v>10670</v>
      </c>
      <c r="D15" s="25">
        <v>70022</v>
      </c>
      <c r="E15" s="25">
        <v>72315</v>
      </c>
      <c r="F15" s="10">
        <f t="shared" si="0"/>
        <v>3.2746850989689023</v>
      </c>
      <c r="G15" s="1"/>
      <c r="H15" s="1"/>
      <c r="I15" s="1"/>
    </row>
    <row r="16" spans="1:12" x14ac:dyDescent="0.25">
      <c r="A16" s="11" t="s">
        <v>53</v>
      </c>
      <c r="B16" s="26">
        <v>5593</v>
      </c>
      <c r="C16" s="26">
        <v>4710</v>
      </c>
      <c r="D16" s="26">
        <v>32121</v>
      </c>
      <c r="E16" s="26">
        <v>30987</v>
      </c>
      <c r="F16" s="13">
        <f t="shared" si="0"/>
        <v>-3.5304006724572758</v>
      </c>
      <c r="G16" s="1"/>
      <c r="H16" s="1"/>
      <c r="I16" s="1"/>
    </row>
    <row r="17" spans="1:9" x14ac:dyDescent="0.25">
      <c r="A17" s="8" t="s">
        <v>54</v>
      </c>
      <c r="B17" s="25">
        <v>3136</v>
      </c>
      <c r="C17" s="25">
        <v>3010</v>
      </c>
      <c r="D17" s="25">
        <v>19712</v>
      </c>
      <c r="E17" s="25">
        <v>16386</v>
      </c>
      <c r="F17" s="10">
        <f t="shared" si="0"/>
        <v>-16.872970779220779</v>
      </c>
      <c r="G17" s="1"/>
      <c r="H17" s="1"/>
      <c r="I17" s="1"/>
    </row>
    <row r="18" spans="1:9" x14ac:dyDescent="0.25">
      <c r="A18" s="11" t="s">
        <v>55</v>
      </c>
      <c r="B18" s="26">
        <v>56286</v>
      </c>
      <c r="C18" s="26">
        <v>48294</v>
      </c>
      <c r="D18" s="26">
        <v>428182</v>
      </c>
      <c r="E18" s="26">
        <v>374513</v>
      </c>
      <c r="F18" s="13">
        <f t="shared" si="0"/>
        <v>-12.53415603645179</v>
      </c>
      <c r="G18" s="1"/>
      <c r="H18" s="1"/>
      <c r="I18" s="1"/>
    </row>
    <row r="19" spans="1:9" x14ac:dyDescent="0.25">
      <c r="A19" s="8" t="s">
        <v>56</v>
      </c>
      <c r="B19" s="25">
        <v>469</v>
      </c>
      <c r="C19" s="25">
        <v>591</v>
      </c>
      <c r="D19" s="25">
        <v>6598</v>
      </c>
      <c r="E19" s="25">
        <v>8055</v>
      </c>
      <c r="F19" s="10">
        <f t="shared" si="0"/>
        <v>22.082449227038495</v>
      </c>
      <c r="G19" s="1"/>
      <c r="H19" s="1"/>
      <c r="I19" s="1"/>
    </row>
    <row r="20" spans="1:9" x14ac:dyDescent="0.25">
      <c r="A20" s="11" t="s">
        <v>57</v>
      </c>
      <c r="B20" s="26">
        <v>9383</v>
      </c>
      <c r="C20" s="26">
        <v>1569</v>
      </c>
      <c r="D20" s="26">
        <v>60342</v>
      </c>
      <c r="E20" s="26">
        <v>44883</v>
      </c>
      <c r="F20" s="13">
        <f t="shared" si="0"/>
        <v>-25.618971860395746</v>
      </c>
      <c r="G20" s="1"/>
      <c r="H20" s="1"/>
      <c r="I20" s="1"/>
    </row>
    <row r="21" spans="1:9" x14ac:dyDescent="0.25">
      <c r="A21" s="8" t="s">
        <v>58</v>
      </c>
      <c r="B21" s="25">
        <v>11487</v>
      </c>
      <c r="C21" s="25">
        <v>11640</v>
      </c>
      <c r="D21" s="25">
        <v>43375</v>
      </c>
      <c r="E21" s="25">
        <v>72620</v>
      </c>
      <c r="F21" s="10">
        <f t="shared" si="0"/>
        <v>67.423631123919307</v>
      </c>
      <c r="G21" s="1"/>
      <c r="H21" s="1"/>
      <c r="I21" s="1"/>
    </row>
    <row r="22" spans="1:9" x14ac:dyDescent="0.25">
      <c r="A22" s="11" t="s">
        <v>59</v>
      </c>
      <c r="B22" s="26">
        <v>187759</v>
      </c>
      <c r="C22" s="26">
        <v>176794</v>
      </c>
      <c r="D22" s="26">
        <v>1444931</v>
      </c>
      <c r="E22" s="26">
        <v>1405991</v>
      </c>
      <c r="F22" s="13">
        <f t="shared" si="0"/>
        <v>-2.6949383742199444</v>
      </c>
      <c r="G22" s="1"/>
      <c r="H22" s="1"/>
      <c r="I22" s="1"/>
    </row>
    <row r="23" spans="1:9" x14ac:dyDescent="0.25">
      <c r="A23" s="8" t="s">
        <v>60</v>
      </c>
      <c r="B23" s="25">
        <v>5581</v>
      </c>
      <c r="C23" s="25">
        <v>2254</v>
      </c>
      <c r="D23" s="25">
        <v>47435</v>
      </c>
      <c r="E23" s="25">
        <v>37051</v>
      </c>
      <c r="F23" s="10">
        <f t="shared" si="0"/>
        <v>-21.891008748814173</v>
      </c>
      <c r="G23" s="1"/>
      <c r="H23" s="1"/>
      <c r="I23" s="1"/>
    </row>
    <row r="24" spans="1:9" x14ac:dyDescent="0.25">
      <c r="A24" s="11" t="s">
        <v>61</v>
      </c>
      <c r="B24" s="26">
        <v>1801</v>
      </c>
      <c r="C24" s="26">
        <v>922</v>
      </c>
      <c r="D24" s="26">
        <v>17365</v>
      </c>
      <c r="E24" s="26">
        <v>12223</v>
      </c>
      <c r="F24" s="13">
        <f t="shared" si="0"/>
        <v>-29.611287071695941</v>
      </c>
      <c r="G24" s="1"/>
      <c r="H24" s="1"/>
      <c r="I24" s="1"/>
    </row>
    <row r="25" spans="1:9" x14ac:dyDescent="0.25">
      <c r="A25" s="8" t="s">
        <v>62</v>
      </c>
      <c r="B25" s="25">
        <v>646</v>
      </c>
      <c r="C25" s="25">
        <v>453</v>
      </c>
      <c r="D25" s="25">
        <v>13562</v>
      </c>
      <c r="E25" s="25">
        <v>10863</v>
      </c>
      <c r="F25" s="10">
        <f t="shared" si="0"/>
        <v>-19.901194514083471</v>
      </c>
      <c r="G25" s="1"/>
      <c r="H25" s="1"/>
      <c r="I25" s="1"/>
    </row>
    <row r="26" spans="1:9" x14ac:dyDescent="0.25">
      <c r="A26" s="11" t="s">
        <v>63</v>
      </c>
      <c r="B26" s="26">
        <v>3311</v>
      </c>
      <c r="C26" s="26">
        <v>644</v>
      </c>
      <c r="D26" s="26">
        <v>14800</v>
      </c>
      <c r="E26" s="26">
        <v>16046</v>
      </c>
      <c r="F26" s="13">
        <f t="shared" si="0"/>
        <v>8.4189189189189193</v>
      </c>
      <c r="G26" s="1"/>
      <c r="H26" s="1"/>
      <c r="I26" s="1"/>
    </row>
    <row r="27" spans="1:9" x14ac:dyDescent="0.25">
      <c r="A27" s="8" t="s">
        <v>64</v>
      </c>
      <c r="B27" s="25">
        <v>2547</v>
      </c>
      <c r="C27" s="25">
        <v>1646</v>
      </c>
      <c r="D27" s="25">
        <v>15710</v>
      </c>
      <c r="E27" s="25">
        <v>16382</v>
      </c>
      <c r="F27" s="10">
        <f t="shared" si="0"/>
        <v>4.2775302355187819</v>
      </c>
      <c r="G27" s="1"/>
      <c r="H27" s="1"/>
      <c r="I27" s="1"/>
    </row>
    <row r="28" spans="1:9" x14ac:dyDescent="0.25">
      <c r="A28" s="11" t="s">
        <v>65</v>
      </c>
      <c r="B28" s="26">
        <v>79245</v>
      </c>
      <c r="C28" s="26">
        <v>49725</v>
      </c>
      <c r="D28" s="26">
        <v>527552</v>
      </c>
      <c r="E28" s="26">
        <v>523752</v>
      </c>
      <c r="F28" s="13">
        <f t="shared" si="0"/>
        <v>-0.72030814024020628</v>
      </c>
      <c r="G28" s="1"/>
      <c r="H28" s="1"/>
      <c r="I28" s="1"/>
    </row>
    <row r="29" spans="1:9" x14ac:dyDescent="0.25">
      <c r="A29" s="8" t="s">
        <v>66</v>
      </c>
      <c r="B29" s="25">
        <v>6338</v>
      </c>
      <c r="C29" s="25">
        <v>3629</v>
      </c>
      <c r="D29" s="25">
        <v>30081</v>
      </c>
      <c r="E29" s="25">
        <v>23820</v>
      </c>
      <c r="F29" s="10">
        <f t="shared" si="0"/>
        <v>-20.813802732621923</v>
      </c>
      <c r="G29" s="1"/>
      <c r="H29" s="1"/>
      <c r="I29" s="1"/>
    </row>
    <row r="30" spans="1:9" x14ac:dyDescent="0.25">
      <c r="A30" s="11" t="s">
        <v>67</v>
      </c>
      <c r="B30" s="26">
        <v>1154</v>
      </c>
      <c r="C30" s="26">
        <v>1245</v>
      </c>
      <c r="D30" s="26">
        <v>11576</v>
      </c>
      <c r="E30" s="26">
        <v>13237</v>
      </c>
      <c r="F30" s="13">
        <f t="shared" si="0"/>
        <v>14.348652384243266</v>
      </c>
      <c r="G30" s="1"/>
      <c r="H30" s="1"/>
      <c r="I30" s="1"/>
    </row>
    <row r="31" spans="1:9" x14ac:dyDescent="0.25">
      <c r="A31" s="8" t="s">
        <v>68</v>
      </c>
      <c r="B31" s="25">
        <v>8615</v>
      </c>
      <c r="C31" s="25">
        <v>4184</v>
      </c>
      <c r="D31" s="25">
        <v>71795</v>
      </c>
      <c r="E31" s="25">
        <v>41331</v>
      </c>
      <c r="F31" s="10">
        <f t="shared" si="0"/>
        <v>-42.431924228706734</v>
      </c>
      <c r="G31" s="1"/>
      <c r="H31" s="1"/>
      <c r="I31" s="1"/>
    </row>
    <row r="32" spans="1:9" x14ac:dyDescent="0.25">
      <c r="A32" s="11" t="s">
        <v>69</v>
      </c>
      <c r="B32" s="26">
        <v>49167</v>
      </c>
      <c r="C32" s="26">
        <v>42300</v>
      </c>
      <c r="D32" s="26">
        <v>292494</v>
      </c>
      <c r="E32" s="26">
        <v>288227</v>
      </c>
      <c r="F32" s="13">
        <f t="shared" si="0"/>
        <v>-1.4588333435899585</v>
      </c>
      <c r="G32" s="1"/>
      <c r="H32" s="1"/>
      <c r="I32" s="1"/>
    </row>
    <row r="33" spans="1:9" x14ac:dyDescent="0.25">
      <c r="A33" s="8" t="s">
        <v>70</v>
      </c>
      <c r="B33" s="25">
        <v>20047</v>
      </c>
      <c r="C33" s="25">
        <v>19859</v>
      </c>
      <c r="D33" s="25">
        <v>153511</v>
      </c>
      <c r="E33" s="25">
        <v>130655</v>
      </c>
      <c r="F33" s="10">
        <f t="shared" si="0"/>
        <v>-14.888835327761527</v>
      </c>
      <c r="G33" s="1"/>
      <c r="H33" s="1"/>
      <c r="I33" s="1"/>
    </row>
    <row r="34" spans="1:9" x14ac:dyDescent="0.25">
      <c r="A34" s="11" t="s">
        <v>71</v>
      </c>
      <c r="B34" s="26">
        <v>405</v>
      </c>
      <c r="C34" s="26">
        <v>190</v>
      </c>
      <c r="D34" s="26">
        <v>2875</v>
      </c>
      <c r="E34" s="26">
        <v>2053</v>
      </c>
      <c r="F34" s="13">
        <f t="shared" si="0"/>
        <v>-28.591304347826082</v>
      </c>
      <c r="G34" s="1"/>
      <c r="H34" s="1"/>
      <c r="I34" s="1"/>
    </row>
    <row r="35" spans="1:9" x14ac:dyDescent="0.25">
      <c r="A35" s="14" t="s">
        <v>72</v>
      </c>
      <c r="B35" s="15">
        <f>SUM(B7:B34)</f>
        <v>900827</v>
      </c>
      <c r="C35" s="15">
        <f t="shared" ref="C35:E35" si="1">SUM(C7:C34)</f>
        <v>789831</v>
      </c>
      <c r="D35" s="15">
        <f t="shared" si="1"/>
        <v>6027057</v>
      </c>
      <c r="E35" s="15">
        <f t="shared" si="1"/>
        <v>5511875</v>
      </c>
      <c r="F35" s="16">
        <f t="shared" si="0"/>
        <v>-8.5478202711538955</v>
      </c>
      <c r="G35" s="1"/>
      <c r="H35" s="1"/>
      <c r="I35" s="1"/>
    </row>
    <row r="36" spans="1:9" x14ac:dyDescent="0.25">
      <c r="A36" s="42"/>
      <c r="B36" s="42"/>
      <c r="C36" s="42"/>
      <c r="D36" s="42"/>
      <c r="E36" s="42"/>
      <c r="F36" s="42"/>
      <c r="G36" s="42"/>
    </row>
    <row r="37" spans="1:9" x14ac:dyDescent="0.25">
      <c r="A37" s="42"/>
      <c r="B37" s="42">
        <f>E6</f>
        <v>2013</v>
      </c>
      <c r="C37" s="42">
        <f>D6</f>
        <v>2012</v>
      </c>
      <c r="D37" s="42"/>
      <c r="E37" s="42"/>
      <c r="F37" s="42">
        <f>B37</f>
        <v>2013</v>
      </c>
      <c r="G37" s="42">
        <f>C37</f>
        <v>2012</v>
      </c>
    </row>
    <row r="38" spans="1:9" x14ac:dyDescent="0.25">
      <c r="A38" s="42" t="str">
        <f>A7</f>
        <v>A CORUÑA</v>
      </c>
      <c r="B38" s="41">
        <f>E7</f>
        <v>26267</v>
      </c>
      <c r="C38" s="41">
        <f>D7</f>
        <v>30584</v>
      </c>
      <c r="D38" s="41">
        <f>_xlfn.RANK.EQ(B38,$B$38:$B$65)+COUNTIF($B$38:$B$65,B38)-1</f>
        <v>17</v>
      </c>
      <c r="E38" s="42" t="str">
        <f t="shared" ref="E38:E65" si="2">INDEX($A$38:$B$65,MATCH(ROW()-37,$D$38:$D$65,0),1)</f>
        <v>BAHIA DE ALGECIRAS</v>
      </c>
      <c r="F38" s="42">
        <f>LOOKUP(E38,$A$38:$A$65,$B$38:$B$65)</f>
        <v>1516397</v>
      </c>
      <c r="G38" s="42">
        <f>LOOKUP(E38,$A$38:$A$65,$C$38:$C$65)</f>
        <v>1814884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6351</v>
      </c>
      <c r="C39" s="41">
        <f t="shared" ref="C39:C65" si="5">D8</f>
        <v>11126</v>
      </c>
      <c r="D39" s="41">
        <f t="shared" ref="D39:D65" si="6">_xlfn.RANK.EQ(B39,$B$38:$B$65)+COUNTIF($B$38:$B$65,B39)-1</f>
        <v>27</v>
      </c>
      <c r="E39" s="42" t="str">
        <f t="shared" si="2"/>
        <v>LAS PALMAS</v>
      </c>
      <c r="F39" s="42">
        <f t="shared" ref="F39:F54" si="7">LOOKUP(E39,$A$38:$A$65,$B$38:$B$65)</f>
        <v>1405991</v>
      </c>
      <c r="G39" s="42">
        <f t="shared" ref="G39:G65" si="8">LOOKUP(E39,$A$38:$A$65,$C$38:$C$65)</f>
        <v>1444931</v>
      </c>
    </row>
    <row r="40" spans="1:9" x14ac:dyDescent="0.25">
      <c r="A40" s="42" t="str">
        <f t="shared" si="3"/>
        <v>ALMERIA</v>
      </c>
      <c r="B40" s="41">
        <f t="shared" si="4"/>
        <v>29007</v>
      </c>
      <c r="C40" s="41">
        <f t="shared" si="5"/>
        <v>44342</v>
      </c>
      <c r="D40" s="41">
        <f t="shared" si="6"/>
        <v>16</v>
      </c>
      <c r="E40" s="42" t="str">
        <f t="shared" si="2"/>
        <v>BARCELONA</v>
      </c>
      <c r="F40" s="42">
        <f t="shared" si="7"/>
        <v>568770</v>
      </c>
      <c r="G40" s="42">
        <f t="shared" si="8"/>
        <v>635040</v>
      </c>
    </row>
    <row r="41" spans="1:9" x14ac:dyDescent="0.25">
      <c r="A41" s="42" t="str">
        <f t="shared" si="3"/>
        <v>AVILES</v>
      </c>
      <c r="B41" s="41">
        <f t="shared" si="4"/>
        <v>22758</v>
      </c>
      <c r="C41" s="41">
        <f t="shared" si="5"/>
        <v>22352</v>
      </c>
      <c r="D41" s="41">
        <f t="shared" si="6"/>
        <v>19</v>
      </c>
      <c r="E41" s="42" t="str">
        <f t="shared" si="2"/>
        <v>SANTA CRUZ DE TENERIFE</v>
      </c>
      <c r="F41" s="42">
        <f t="shared" si="7"/>
        <v>523752</v>
      </c>
      <c r="G41" s="42">
        <f t="shared" si="8"/>
        <v>527552</v>
      </c>
    </row>
    <row r="42" spans="1:9" x14ac:dyDescent="0.25">
      <c r="A42" s="42" t="str">
        <f t="shared" si="3"/>
        <v>BAHIA DE ALGECIRAS</v>
      </c>
      <c r="B42" s="41">
        <f t="shared" si="4"/>
        <v>1516397</v>
      </c>
      <c r="C42" s="41">
        <f t="shared" si="5"/>
        <v>1814884</v>
      </c>
      <c r="D42" s="41">
        <f t="shared" si="6"/>
        <v>1</v>
      </c>
      <c r="E42" s="42" t="str">
        <f t="shared" si="2"/>
        <v>CEUTA</v>
      </c>
      <c r="F42" s="42">
        <f t="shared" si="7"/>
        <v>374513</v>
      </c>
      <c r="G42" s="42">
        <f t="shared" si="8"/>
        <v>428182</v>
      </c>
    </row>
    <row r="43" spans="1:9" x14ac:dyDescent="0.25">
      <c r="A43" s="42" t="str">
        <f t="shared" si="3"/>
        <v>BAHIA DE CADIZ</v>
      </c>
      <c r="B43" s="41">
        <f t="shared" si="4"/>
        <v>50541</v>
      </c>
      <c r="C43" s="41">
        <f t="shared" si="5"/>
        <v>64844</v>
      </c>
      <c r="D43" s="41">
        <f t="shared" si="6"/>
        <v>11</v>
      </c>
      <c r="E43" s="42" t="str">
        <f t="shared" si="2"/>
        <v>VALENCIA</v>
      </c>
      <c r="F43" s="42">
        <f t="shared" si="7"/>
        <v>288227</v>
      </c>
      <c r="G43" s="42">
        <f t="shared" si="8"/>
        <v>292494</v>
      </c>
    </row>
    <row r="44" spans="1:9" x14ac:dyDescent="0.25">
      <c r="A44" s="42" t="str">
        <f t="shared" si="3"/>
        <v>BALEARES</v>
      </c>
      <c r="B44" s="41">
        <f t="shared" si="4"/>
        <v>150394</v>
      </c>
      <c r="C44" s="41">
        <f t="shared" si="5"/>
        <v>99846</v>
      </c>
      <c r="D44" s="41">
        <f t="shared" si="6"/>
        <v>7</v>
      </c>
      <c r="E44" s="42" t="str">
        <f t="shared" si="2"/>
        <v>BALEARES</v>
      </c>
      <c r="F44" s="42">
        <f t="shared" si="7"/>
        <v>150394</v>
      </c>
      <c r="G44" s="42">
        <f t="shared" si="8"/>
        <v>99846</v>
      </c>
    </row>
    <row r="45" spans="1:9" x14ac:dyDescent="0.25">
      <c r="A45" s="42" t="str">
        <f t="shared" si="3"/>
        <v>BARCELONA</v>
      </c>
      <c r="B45" s="41">
        <f t="shared" si="4"/>
        <v>568770</v>
      </c>
      <c r="C45" s="41">
        <f t="shared" si="5"/>
        <v>635040</v>
      </c>
      <c r="D45" s="41">
        <f t="shared" si="6"/>
        <v>3</v>
      </c>
      <c r="E45" s="42" t="str">
        <f t="shared" si="2"/>
        <v>VIGO</v>
      </c>
      <c r="F45" s="42">
        <f t="shared" si="7"/>
        <v>130655</v>
      </c>
      <c r="G45" s="42">
        <f t="shared" si="8"/>
        <v>153511</v>
      </c>
    </row>
    <row r="46" spans="1:9" x14ac:dyDescent="0.25">
      <c r="A46" s="42" t="str">
        <f t="shared" si="3"/>
        <v>BILBAO</v>
      </c>
      <c r="B46" s="41">
        <f t="shared" si="4"/>
        <v>72315</v>
      </c>
      <c r="C46" s="41">
        <f t="shared" si="5"/>
        <v>70022</v>
      </c>
      <c r="D46" s="41">
        <f t="shared" si="6"/>
        <v>10</v>
      </c>
      <c r="E46" s="42" t="str">
        <f t="shared" si="2"/>
        <v>HUELVA</v>
      </c>
      <c r="F46" s="42">
        <f t="shared" si="7"/>
        <v>72620</v>
      </c>
      <c r="G46" s="42">
        <f t="shared" si="8"/>
        <v>43375</v>
      </c>
    </row>
    <row r="47" spans="1:9" x14ac:dyDescent="0.25">
      <c r="A47" s="42" t="str">
        <f t="shared" si="3"/>
        <v>CARTAGENA</v>
      </c>
      <c r="B47" s="41">
        <f t="shared" si="4"/>
        <v>30987</v>
      </c>
      <c r="C47" s="41">
        <f t="shared" si="5"/>
        <v>32121</v>
      </c>
      <c r="D47" s="41">
        <f t="shared" si="6"/>
        <v>15</v>
      </c>
      <c r="E47" s="42" t="str">
        <f t="shared" si="2"/>
        <v>BILBAO</v>
      </c>
      <c r="F47" s="42">
        <f t="shared" si="7"/>
        <v>72315</v>
      </c>
      <c r="G47" s="42">
        <f t="shared" si="8"/>
        <v>70022</v>
      </c>
    </row>
    <row r="48" spans="1:9" x14ac:dyDescent="0.25">
      <c r="A48" s="42" t="str">
        <f t="shared" si="3"/>
        <v>CASTELLON</v>
      </c>
      <c r="B48" s="41">
        <f t="shared" si="4"/>
        <v>16386</v>
      </c>
      <c r="C48" s="41">
        <f t="shared" si="5"/>
        <v>19712</v>
      </c>
      <c r="D48" s="41">
        <f t="shared" si="6"/>
        <v>20</v>
      </c>
      <c r="E48" s="42" t="str">
        <f t="shared" si="2"/>
        <v>BAHIA DE CADIZ</v>
      </c>
      <c r="F48" s="42">
        <f t="shared" si="7"/>
        <v>50541</v>
      </c>
      <c r="G48" s="42">
        <f t="shared" si="8"/>
        <v>64844</v>
      </c>
    </row>
    <row r="49" spans="1:7" x14ac:dyDescent="0.25">
      <c r="A49" s="42" t="str">
        <f t="shared" si="3"/>
        <v>CEUTA</v>
      </c>
      <c r="B49" s="41">
        <f t="shared" si="4"/>
        <v>374513</v>
      </c>
      <c r="C49" s="41">
        <f t="shared" si="5"/>
        <v>428182</v>
      </c>
      <c r="D49" s="41">
        <f t="shared" si="6"/>
        <v>5</v>
      </c>
      <c r="E49" s="42" t="str">
        <f t="shared" si="2"/>
        <v>GIJON</v>
      </c>
      <c r="F49" s="42">
        <f t="shared" si="7"/>
        <v>44883</v>
      </c>
      <c r="G49" s="42">
        <f t="shared" si="8"/>
        <v>60342</v>
      </c>
    </row>
    <row r="50" spans="1:7" x14ac:dyDescent="0.25">
      <c r="A50" s="42" t="str">
        <f t="shared" si="3"/>
        <v>FERROL-SAN CIBRAO</v>
      </c>
      <c r="B50" s="41">
        <f t="shared" si="4"/>
        <v>8055</v>
      </c>
      <c r="C50" s="41">
        <f t="shared" si="5"/>
        <v>6598</v>
      </c>
      <c r="D50" s="41">
        <f t="shared" si="6"/>
        <v>26</v>
      </c>
      <c r="E50" s="42" t="str">
        <f t="shared" si="2"/>
        <v>TARRAGONA</v>
      </c>
      <c r="F50" s="42">
        <f t="shared" si="7"/>
        <v>41331</v>
      </c>
      <c r="G50" s="42">
        <f t="shared" si="8"/>
        <v>71795</v>
      </c>
    </row>
    <row r="51" spans="1:7" x14ac:dyDescent="0.25">
      <c r="A51" s="42" t="str">
        <f t="shared" si="3"/>
        <v>GIJON</v>
      </c>
      <c r="B51" s="41">
        <f t="shared" si="4"/>
        <v>44883</v>
      </c>
      <c r="C51" s="41">
        <f t="shared" si="5"/>
        <v>60342</v>
      </c>
      <c r="D51" s="41">
        <f t="shared" si="6"/>
        <v>12</v>
      </c>
      <c r="E51" s="42" t="str">
        <f t="shared" si="2"/>
        <v>MALAGA</v>
      </c>
      <c r="F51" s="42">
        <f t="shared" si="7"/>
        <v>37051</v>
      </c>
      <c r="G51" s="42">
        <f t="shared" si="8"/>
        <v>47435</v>
      </c>
    </row>
    <row r="52" spans="1:7" x14ac:dyDescent="0.25">
      <c r="A52" s="42" t="str">
        <f t="shared" si="3"/>
        <v>HUELVA</v>
      </c>
      <c r="B52" s="41">
        <f t="shared" si="4"/>
        <v>72620</v>
      </c>
      <c r="C52" s="41">
        <f t="shared" si="5"/>
        <v>43375</v>
      </c>
      <c r="D52" s="41">
        <f t="shared" si="6"/>
        <v>9</v>
      </c>
      <c r="E52" s="42" t="str">
        <f t="shared" si="2"/>
        <v>CARTAGENA</v>
      </c>
      <c r="F52" s="42">
        <f t="shared" si="7"/>
        <v>30987</v>
      </c>
      <c r="G52" s="42">
        <f t="shared" si="8"/>
        <v>32121</v>
      </c>
    </row>
    <row r="53" spans="1:7" x14ac:dyDescent="0.25">
      <c r="A53" s="42" t="str">
        <f t="shared" si="3"/>
        <v>LAS PALMAS</v>
      </c>
      <c r="B53" s="41">
        <f t="shared" si="4"/>
        <v>1405991</v>
      </c>
      <c r="C53" s="41">
        <f t="shared" si="5"/>
        <v>1444931</v>
      </c>
      <c r="D53" s="41">
        <f t="shared" si="6"/>
        <v>2</v>
      </c>
      <c r="E53" s="42" t="str">
        <f t="shared" si="2"/>
        <v>ALMERIA</v>
      </c>
      <c r="F53" s="42">
        <f t="shared" si="7"/>
        <v>29007</v>
      </c>
      <c r="G53" s="42">
        <f t="shared" si="8"/>
        <v>44342</v>
      </c>
    </row>
    <row r="54" spans="1:7" x14ac:dyDescent="0.25">
      <c r="A54" s="42" t="str">
        <f t="shared" si="3"/>
        <v>MALAGA</v>
      </c>
      <c r="B54" s="41">
        <f t="shared" si="4"/>
        <v>37051</v>
      </c>
      <c r="C54" s="41">
        <f t="shared" si="5"/>
        <v>47435</v>
      </c>
      <c r="D54" s="41">
        <f t="shared" si="6"/>
        <v>14</v>
      </c>
      <c r="E54" s="42" t="str">
        <f t="shared" si="2"/>
        <v>A CORUÑA</v>
      </c>
      <c r="F54" s="42">
        <f t="shared" si="7"/>
        <v>26267</v>
      </c>
      <c r="G54" s="42">
        <f t="shared" si="8"/>
        <v>30584</v>
      </c>
    </row>
    <row r="55" spans="1:7" x14ac:dyDescent="0.25">
      <c r="A55" s="42" t="str">
        <f t="shared" si="3"/>
        <v>MARIN Y RIA DE PONTEVEDRA</v>
      </c>
      <c r="B55" s="41">
        <f t="shared" si="4"/>
        <v>12223</v>
      </c>
      <c r="C55" s="41">
        <f t="shared" si="5"/>
        <v>17365</v>
      </c>
      <c r="D55" s="41">
        <f t="shared" si="6"/>
        <v>24</v>
      </c>
      <c r="E55" s="42" t="str">
        <f t="shared" si="2"/>
        <v>SANTANDER</v>
      </c>
      <c r="F55" s="42">
        <f t="shared" ref="F55:F65" si="9">LOOKUP(E55,$A$38:$A$65,$B$38:$B$65)</f>
        <v>23820</v>
      </c>
      <c r="G55" s="42">
        <f t="shared" si="8"/>
        <v>30081</v>
      </c>
    </row>
    <row r="56" spans="1:7" x14ac:dyDescent="0.25">
      <c r="A56" s="42" t="str">
        <f t="shared" si="3"/>
        <v>MELILLA</v>
      </c>
      <c r="B56" s="41">
        <f t="shared" si="4"/>
        <v>10863</v>
      </c>
      <c r="C56" s="41">
        <f t="shared" si="5"/>
        <v>13562</v>
      </c>
      <c r="D56" s="41">
        <f t="shared" si="6"/>
        <v>25</v>
      </c>
      <c r="E56" s="42" t="str">
        <f t="shared" si="2"/>
        <v>AVILES</v>
      </c>
      <c r="F56" s="42">
        <f t="shared" si="9"/>
        <v>22758</v>
      </c>
      <c r="G56" s="42">
        <f t="shared" si="8"/>
        <v>22352</v>
      </c>
    </row>
    <row r="57" spans="1:7" x14ac:dyDescent="0.25">
      <c r="A57" s="42" t="str">
        <f t="shared" si="3"/>
        <v>MOTRIL</v>
      </c>
      <c r="B57" s="41">
        <f t="shared" si="4"/>
        <v>16046</v>
      </c>
      <c r="C57" s="41">
        <f t="shared" si="5"/>
        <v>14800</v>
      </c>
      <c r="D57" s="41">
        <f t="shared" si="6"/>
        <v>22</v>
      </c>
      <c r="E57" s="42" t="str">
        <f t="shared" si="2"/>
        <v>CASTELLON</v>
      </c>
      <c r="F57" s="42">
        <f t="shared" si="9"/>
        <v>16386</v>
      </c>
      <c r="G57" s="42">
        <f t="shared" si="8"/>
        <v>19712</v>
      </c>
    </row>
    <row r="58" spans="1:7" x14ac:dyDescent="0.25">
      <c r="A58" s="42" t="str">
        <f t="shared" si="3"/>
        <v>PASAIA</v>
      </c>
      <c r="B58" s="41">
        <f t="shared" si="4"/>
        <v>16382</v>
      </c>
      <c r="C58" s="41">
        <f t="shared" si="5"/>
        <v>15710</v>
      </c>
      <c r="D58" s="41">
        <f t="shared" si="6"/>
        <v>21</v>
      </c>
      <c r="E58" s="42" t="str">
        <f t="shared" si="2"/>
        <v>PASAIA</v>
      </c>
      <c r="F58" s="42">
        <f t="shared" si="9"/>
        <v>16382</v>
      </c>
      <c r="G58" s="42">
        <f t="shared" si="8"/>
        <v>15710</v>
      </c>
    </row>
    <row r="59" spans="1:7" x14ac:dyDescent="0.25">
      <c r="A59" s="42" t="str">
        <f t="shared" si="3"/>
        <v>SANTA CRUZ DE TENERIFE</v>
      </c>
      <c r="B59" s="41">
        <f t="shared" si="4"/>
        <v>523752</v>
      </c>
      <c r="C59" s="41">
        <f t="shared" si="5"/>
        <v>527552</v>
      </c>
      <c r="D59" s="41">
        <f t="shared" si="6"/>
        <v>4</v>
      </c>
      <c r="E59" s="42" t="str">
        <f t="shared" si="2"/>
        <v>MOTRIL</v>
      </c>
      <c r="F59" s="42">
        <f t="shared" si="9"/>
        <v>16046</v>
      </c>
      <c r="G59" s="42">
        <f t="shared" si="8"/>
        <v>14800</v>
      </c>
    </row>
    <row r="60" spans="1:7" x14ac:dyDescent="0.25">
      <c r="A60" s="42" t="str">
        <f t="shared" si="3"/>
        <v>SANTANDER</v>
      </c>
      <c r="B60" s="41">
        <f t="shared" si="4"/>
        <v>23820</v>
      </c>
      <c r="C60" s="41">
        <f t="shared" si="5"/>
        <v>30081</v>
      </c>
      <c r="D60" s="41">
        <f t="shared" si="6"/>
        <v>18</v>
      </c>
      <c r="E60" s="42" t="str">
        <f t="shared" si="2"/>
        <v>SEVILLA</v>
      </c>
      <c r="F60" s="42">
        <f t="shared" si="9"/>
        <v>13237</v>
      </c>
      <c r="G60" s="42">
        <f t="shared" si="8"/>
        <v>11576</v>
      </c>
    </row>
    <row r="61" spans="1:7" x14ac:dyDescent="0.25">
      <c r="A61" s="42" t="str">
        <f t="shared" si="3"/>
        <v>SEVILLA</v>
      </c>
      <c r="B61" s="41">
        <f t="shared" si="4"/>
        <v>13237</v>
      </c>
      <c r="C61" s="41">
        <f t="shared" si="5"/>
        <v>11576</v>
      </c>
      <c r="D61" s="41">
        <f t="shared" si="6"/>
        <v>23</v>
      </c>
      <c r="E61" s="42" t="str">
        <f t="shared" si="2"/>
        <v>MARIN Y RIA DE PONTEVEDRA</v>
      </c>
      <c r="F61" s="42">
        <f t="shared" si="9"/>
        <v>12223</v>
      </c>
      <c r="G61" s="42">
        <f t="shared" si="8"/>
        <v>17365</v>
      </c>
    </row>
    <row r="62" spans="1:7" x14ac:dyDescent="0.25">
      <c r="A62" s="42" t="str">
        <f t="shared" si="3"/>
        <v>TARRAGONA</v>
      </c>
      <c r="B62" s="41">
        <f t="shared" si="4"/>
        <v>41331</v>
      </c>
      <c r="C62" s="41">
        <f t="shared" si="5"/>
        <v>71795</v>
      </c>
      <c r="D62" s="41">
        <f t="shared" si="6"/>
        <v>13</v>
      </c>
      <c r="E62" s="42" t="str">
        <f t="shared" si="2"/>
        <v>MELILLA</v>
      </c>
      <c r="F62" s="42">
        <f t="shared" si="9"/>
        <v>10863</v>
      </c>
      <c r="G62" s="42">
        <f t="shared" si="8"/>
        <v>13562</v>
      </c>
    </row>
    <row r="63" spans="1:7" x14ac:dyDescent="0.25">
      <c r="A63" s="42" t="str">
        <f t="shared" si="3"/>
        <v>VALENCIA</v>
      </c>
      <c r="B63" s="41">
        <f t="shared" si="4"/>
        <v>288227</v>
      </c>
      <c r="C63" s="41">
        <f t="shared" si="5"/>
        <v>292494</v>
      </c>
      <c r="D63" s="41">
        <f t="shared" si="6"/>
        <v>6</v>
      </c>
      <c r="E63" s="42" t="str">
        <f t="shared" si="2"/>
        <v>FERROL-SAN CIBRAO</v>
      </c>
      <c r="F63" s="42">
        <f t="shared" si="9"/>
        <v>8055</v>
      </c>
      <c r="G63" s="42">
        <f t="shared" si="8"/>
        <v>6598</v>
      </c>
    </row>
    <row r="64" spans="1:7" x14ac:dyDescent="0.25">
      <c r="A64" s="42" t="str">
        <f t="shared" si="3"/>
        <v>VIGO</v>
      </c>
      <c r="B64" s="41">
        <f t="shared" si="4"/>
        <v>130655</v>
      </c>
      <c r="C64" s="41">
        <f t="shared" si="5"/>
        <v>153511</v>
      </c>
      <c r="D64" s="41">
        <f t="shared" si="6"/>
        <v>8</v>
      </c>
      <c r="E64" s="42" t="str">
        <f t="shared" si="2"/>
        <v>ALICANTE</v>
      </c>
      <c r="F64" s="42">
        <f t="shared" si="9"/>
        <v>6351</v>
      </c>
      <c r="G64" s="42">
        <f t="shared" si="8"/>
        <v>11126</v>
      </c>
    </row>
    <row r="65" spans="1:7" x14ac:dyDescent="0.25">
      <c r="A65" s="42" t="str">
        <f t="shared" si="3"/>
        <v>VILAGARCIA</v>
      </c>
      <c r="B65" s="41">
        <f t="shared" si="4"/>
        <v>2053</v>
      </c>
      <c r="C65" s="41">
        <f t="shared" si="5"/>
        <v>2875</v>
      </c>
      <c r="D65" s="41">
        <f t="shared" si="6"/>
        <v>28</v>
      </c>
      <c r="E65" s="42" t="str">
        <f t="shared" si="2"/>
        <v>VILAGARCIA</v>
      </c>
      <c r="F65" s="42">
        <f t="shared" si="9"/>
        <v>2053</v>
      </c>
      <c r="G65" s="42">
        <f t="shared" si="8"/>
        <v>2875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9" bestFit="1" customWidth="1"/>
    <col min="7" max="7" width="11.5703125" bestFit="1" customWidth="1"/>
  </cols>
  <sheetData>
    <row r="1" spans="1:12" s="2" customFormat="1" ht="22.5" customHeight="1" x14ac:dyDescent="0.35">
      <c r="F1" s="3" t="s">
        <v>82</v>
      </c>
    </row>
    <row r="2" spans="1:12" s="2" customFormat="1" ht="21" x14ac:dyDescent="0.35"/>
    <row r="5" spans="1:12" x14ac:dyDescent="0.25">
      <c r="A5" s="69" t="s">
        <v>73</v>
      </c>
      <c r="B5" s="67" t="str">
        <f>'Resumen general'!D6</f>
        <v>Mes Julio</v>
      </c>
      <c r="C5" s="68"/>
      <c r="D5" s="67" t="str">
        <f>'Resumen general'!F6</f>
        <v>Acumulado desde Enero</v>
      </c>
      <c r="E5" s="68"/>
      <c r="F5" s="68"/>
      <c r="L5" s="39">
        <f>'Resumen general'!I4</f>
        <v>41529</v>
      </c>
    </row>
    <row r="6" spans="1:12" x14ac:dyDescent="0.25">
      <c r="A6" s="70"/>
      <c r="B6" s="7">
        <f>'Resumen general'!D7</f>
        <v>2012</v>
      </c>
      <c r="C6" s="7">
        <f>'Resumen general'!E7</f>
        <v>2013</v>
      </c>
      <c r="D6" s="7">
        <f>'Resumen general'!F7</f>
        <v>2012</v>
      </c>
      <c r="E6" s="7">
        <f>'Resumen general'!G7</f>
        <v>2013</v>
      </c>
      <c r="F6" s="7" t="s">
        <v>43</v>
      </c>
    </row>
    <row r="7" spans="1:12" x14ac:dyDescent="0.25">
      <c r="A7" s="8" t="s">
        <v>44</v>
      </c>
      <c r="B7" s="27">
        <v>0</v>
      </c>
      <c r="C7" s="27">
        <v>0</v>
      </c>
      <c r="D7" s="27">
        <v>0</v>
      </c>
      <c r="E7" s="27">
        <v>0</v>
      </c>
      <c r="F7" s="10" t="e">
        <f>((E7*100)/D7)-100</f>
        <v>#DIV/0!</v>
      </c>
      <c r="G7" s="1"/>
      <c r="H7" s="1"/>
      <c r="I7" s="1"/>
    </row>
    <row r="8" spans="1:12" x14ac:dyDescent="0.25">
      <c r="A8" s="11" t="s">
        <v>45</v>
      </c>
      <c r="B8" s="28">
        <v>840</v>
      </c>
      <c r="C8" s="28">
        <v>522</v>
      </c>
      <c r="D8" s="28">
        <v>32434</v>
      </c>
      <c r="E8" s="28">
        <v>12438</v>
      </c>
      <c r="F8" s="13">
        <f t="shared" ref="F8:F35" si="0">((E8*100)/D8)-100</f>
        <v>-61.6513535179133</v>
      </c>
      <c r="G8" s="1"/>
      <c r="H8" s="1"/>
      <c r="I8" s="1"/>
    </row>
    <row r="9" spans="1:12" x14ac:dyDescent="0.25">
      <c r="A9" s="8" t="s">
        <v>46</v>
      </c>
      <c r="B9" s="27">
        <v>0</v>
      </c>
      <c r="C9" s="27">
        <v>0</v>
      </c>
      <c r="D9" s="27">
        <v>0</v>
      </c>
      <c r="E9" s="27">
        <v>0</v>
      </c>
      <c r="F9" s="18" t="e">
        <f t="shared" si="0"/>
        <v>#DIV/0!</v>
      </c>
      <c r="G9" s="1"/>
      <c r="H9" s="1"/>
      <c r="I9" s="1"/>
    </row>
    <row r="10" spans="1:12" x14ac:dyDescent="0.25">
      <c r="A10" s="11" t="s">
        <v>47</v>
      </c>
      <c r="B10" s="28">
        <v>0</v>
      </c>
      <c r="C10" s="28">
        <v>0</v>
      </c>
      <c r="D10" s="28">
        <v>422</v>
      </c>
      <c r="E10" s="28">
        <v>745</v>
      </c>
      <c r="F10" s="13">
        <f t="shared" si="0"/>
        <v>76.54028436018956</v>
      </c>
      <c r="G10" s="1"/>
      <c r="H10" s="1"/>
      <c r="I10" s="1"/>
    </row>
    <row r="11" spans="1:12" x14ac:dyDescent="0.25">
      <c r="A11" s="8" t="s">
        <v>48</v>
      </c>
      <c r="B11" s="27">
        <v>4251094</v>
      </c>
      <c r="C11" s="27">
        <v>4855278</v>
      </c>
      <c r="D11" s="27">
        <v>29080730</v>
      </c>
      <c r="E11" s="27">
        <v>31846061</v>
      </c>
      <c r="F11" s="10">
        <f t="shared" si="0"/>
        <v>9.5091526244355009</v>
      </c>
      <c r="G11" s="1"/>
      <c r="H11" s="1"/>
      <c r="I11" s="1"/>
    </row>
    <row r="12" spans="1:12" x14ac:dyDescent="0.25">
      <c r="A12" s="11" t="s">
        <v>49</v>
      </c>
      <c r="B12" s="28">
        <v>6711</v>
      </c>
      <c r="C12" s="28">
        <v>56687</v>
      </c>
      <c r="D12" s="28">
        <v>47287</v>
      </c>
      <c r="E12" s="28">
        <v>93766</v>
      </c>
      <c r="F12" s="13">
        <f t="shared" si="0"/>
        <v>98.291285131220008</v>
      </c>
      <c r="G12" s="1"/>
      <c r="H12" s="1"/>
      <c r="I12" s="1"/>
    </row>
    <row r="13" spans="1:12" x14ac:dyDescent="0.25">
      <c r="A13" s="8" t="s">
        <v>50</v>
      </c>
      <c r="B13" s="27">
        <v>2194</v>
      </c>
      <c r="C13" s="27">
        <v>845</v>
      </c>
      <c r="D13" s="27">
        <v>39594</v>
      </c>
      <c r="E13" s="27">
        <v>13344</v>
      </c>
      <c r="F13" s="10">
        <f t="shared" si="0"/>
        <v>-66.297923927867856</v>
      </c>
      <c r="G13" s="1"/>
      <c r="H13" s="1"/>
      <c r="I13" s="1"/>
    </row>
    <row r="14" spans="1:12" x14ac:dyDescent="0.25">
      <c r="A14" s="11" t="s">
        <v>51</v>
      </c>
      <c r="B14" s="28">
        <v>423300</v>
      </c>
      <c r="C14" s="28">
        <v>735033</v>
      </c>
      <c r="D14" s="28">
        <v>3063847</v>
      </c>
      <c r="E14" s="28">
        <v>3527253</v>
      </c>
      <c r="F14" s="13">
        <f t="shared" si="0"/>
        <v>15.124971971511627</v>
      </c>
      <c r="G14" s="1"/>
      <c r="H14" s="1"/>
      <c r="I14" s="1"/>
    </row>
    <row r="15" spans="1:12" x14ac:dyDescent="0.25">
      <c r="A15" s="8" t="s">
        <v>52</v>
      </c>
      <c r="B15" s="27">
        <v>46934</v>
      </c>
      <c r="C15" s="27">
        <v>3398</v>
      </c>
      <c r="D15" s="27">
        <v>565362</v>
      </c>
      <c r="E15" s="27">
        <v>8464</v>
      </c>
      <c r="F15" s="10">
        <f t="shared" si="0"/>
        <v>-98.502906102638661</v>
      </c>
      <c r="G15" s="1"/>
      <c r="H15" s="1"/>
      <c r="I15" s="1"/>
    </row>
    <row r="16" spans="1:12" x14ac:dyDescent="0.25">
      <c r="A16" s="11" t="s">
        <v>53</v>
      </c>
      <c r="B16" s="28">
        <v>19958</v>
      </c>
      <c r="C16" s="28">
        <v>0</v>
      </c>
      <c r="D16" s="28">
        <v>38502</v>
      </c>
      <c r="E16" s="28">
        <v>0</v>
      </c>
      <c r="F16" s="13">
        <f t="shared" si="0"/>
        <v>-100</v>
      </c>
      <c r="G16" s="1"/>
      <c r="H16" s="1"/>
      <c r="I16" s="1"/>
    </row>
    <row r="17" spans="1:9" x14ac:dyDescent="0.25">
      <c r="A17" s="8" t="s">
        <v>54</v>
      </c>
      <c r="B17" s="27">
        <v>104</v>
      </c>
      <c r="C17" s="27">
        <v>122</v>
      </c>
      <c r="D17" s="27">
        <v>3988</v>
      </c>
      <c r="E17" s="27">
        <v>20793</v>
      </c>
      <c r="F17" s="10">
        <f t="shared" si="0"/>
        <v>421.38916750250758</v>
      </c>
      <c r="G17" s="1"/>
      <c r="H17" s="1"/>
      <c r="I17" s="1"/>
    </row>
    <row r="18" spans="1:9" x14ac:dyDescent="0.25">
      <c r="A18" s="11" t="s">
        <v>55</v>
      </c>
      <c r="B18" s="28">
        <v>17</v>
      </c>
      <c r="C18" s="28">
        <v>1448</v>
      </c>
      <c r="D18" s="28">
        <v>13493</v>
      </c>
      <c r="E18" s="28">
        <v>4543</v>
      </c>
      <c r="F18" s="13">
        <f t="shared" si="0"/>
        <v>-66.330689987400874</v>
      </c>
      <c r="G18" s="1"/>
      <c r="H18" s="1"/>
      <c r="I18" s="1"/>
    </row>
    <row r="19" spans="1:9" x14ac:dyDescent="0.25">
      <c r="A19" s="8" t="s">
        <v>56</v>
      </c>
      <c r="B19" s="27">
        <v>0</v>
      </c>
      <c r="C19" s="27">
        <v>0</v>
      </c>
      <c r="D19" s="27">
        <v>0</v>
      </c>
      <c r="E19" s="27">
        <v>0</v>
      </c>
      <c r="F19" s="18" t="e">
        <f t="shared" si="0"/>
        <v>#DIV/0!</v>
      </c>
      <c r="G19" s="1"/>
      <c r="H19" s="1"/>
      <c r="I19" s="1"/>
    </row>
    <row r="20" spans="1:9" x14ac:dyDescent="0.25">
      <c r="A20" s="11" t="s">
        <v>57</v>
      </c>
      <c r="B20" s="28">
        <v>11159</v>
      </c>
      <c r="C20" s="28">
        <v>91388</v>
      </c>
      <c r="D20" s="28">
        <v>383312</v>
      </c>
      <c r="E20" s="28">
        <v>292694</v>
      </c>
      <c r="F20" s="13">
        <f t="shared" si="0"/>
        <v>-23.640793922444374</v>
      </c>
      <c r="G20" s="1"/>
      <c r="H20" s="1"/>
      <c r="I20" s="1"/>
    </row>
    <row r="21" spans="1:9" x14ac:dyDescent="0.25">
      <c r="A21" s="8" t="s">
        <v>58</v>
      </c>
      <c r="B21" s="27">
        <v>194515</v>
      </c>
      <c r="C21" s="27">
        <v>40956</v>
      </c>
      <c r="D21" s="27">
        <v>1040958</v>
      </c>
      <c r="E21" s="27">
        <v>754627</v>
      </c>
      <c r="F21" s="10">
        <f t="shared" si="0"/>
        <v>-27.506489214742572</v>
      </c>
      <c r="G21" s="1"/>
      <c r="H21" s="1"/>
      <c r="I21" s="1"/>
    </row>
    <row r="22" spans="1:9" x14ac:dyDescent="0.25">
      <c r="A22" s="11" t="s">
        <v>59</v>
      </c>
      <c r="B22" s="28">
        <v>1095912</v>
      </c>
      <c r="C22" s="28">
        <v>712403</v>
      </c>
      <c r="D22" s="28">
        <v>6961529</v>
      </c>
      <c r="E22" s="28">
        <v>5117472</v>
      </c>
      <c r="F22" s="13">
        <f t="shared" si="0"/>
        <v>-26.489252576553227</v>
      </c>
      <c r="G22" s="1"/>
      <c r="H22" s="1"/>
      <c r="I22" s="1"/>
    </row>
    <row r="23" spans="1:9" x14ac:dyDescent="0.25">
      <c r="A23" s="8" t="s">
        <v>60</v>
      </c>
      <c r="B23" s="27">
        <v>161545</v>
      </c>
      <c r="C23" s="27">
        <v>158442</v>
      </c>
      <c r="D23" s="27">
        <v>3026517</v>
      </c>
      <c r="E23" s="27">
        <v>419381</v>
      </c>
      <c r="F23" s="10">
        <f t="shared" si="0"/>
        <v>-86.143114345632284</v>
      </c>
      <c r="G23" s="1"/>
      <c r="H23" s="1"/>
      <c r="I23" s="1"/>
    </row>
    <row r="24" spans="1:9" x14ac:dyDescent="0.25">
      <c r="A24" s="11" t="s">
        <v>61</v>
      </c>
      <c r="B24" s="28">
        <v>3281</v>
      </c>
      <c r="C24" s="28">
        <v>5333</v>
      </c>
      <c r="D24" s="28">
        <v>17583</v>
      </c>
      <c r="E24" s="28">
        <v>20034</v>
      </c>
      <c r="F24" s="13">
        <f t="shared" si="0"/>
        <v>13.939600750725134</v>
      </c>
      <c r="G24" s="1"/>
      <c r="H24" s="1"/>
      <c r="I24" s="1"/>
    </row>
    <row r="25" spans="1:9" x14ac:dyDescent="0.25">
      <c r="A25" s="8" t="s">
        <v>62</v>
      </c>
      <c r="B25" s="27">
        <v>0</v>
      </c>
      <c r="C25" s="27">
        <v>0</v>
      </c>
      <c r="D25" s="27">
        <v>0</v>
      </c>
      <c r="E25" s="27">
        <v>0</v>
      </c>
      <c r="F25" s="18" t="e">
        <f t="shared" si="0"/>
        <v>#DIV/0!</v>
      </c>
      <c r="G25" s="1"/>
      <c r="H25" s="1"/>
      <c r="I25" s="1"/>
    </row>
    <row r="26" spans="1:9" x14ac:dyDescent="0.25">
      <c r="A26" s="11" t="s">
        <v>63</v>
      </c>
      <c r="B26" s="28">
        <v>0</v>
      </c>
      <c r="C26" s="28">
        <v>0</v>
      </c>
      <c r="D26" s="28">
        <v>0</v>
      </c>
      <c r="E26" s="28">
        <v>0</v>
      </c>
      <c r="F26" s="13" t="e">
        <f t="shared" si="0"/>
        <v>#DIV/0!</v>
      </c>
      <c r="G26" s="1"/>
      <c r="H26" s="1"/>
      <c r="I26" s="1"/>
    </row>
    <row r="27" spans="1:9" x14ac:dyDescent="0.25">
      <c r="A27" s="8" t="s">
        <v>64</v>
      </c>
      <c r="B27" s="27">
        <v>2730</v>
      </c>
      <c r="C27" s="27">
        <v>1061</v>
      </c>
      <c r="D27" s="27">
        <v>12693</v>
      </c>
      <c r="E27" s="27">
        <v>5813</v>
      </c>
      <c r="F27" s="10">
        <f t="shared" si="0"/>
        <v>-54.203104073111163</v>
      </c>
      <c r="G27" s="1"/>
      <c r="H27" s="1"/>
      <c r="I27" s="1"/>
    </row>
    <row r="28" spans="1:9" x14ac:dyDescent="0.25">
      <c r="A28" s="11" t="s">
        <v>65</v>
      </c>
      <c r="B28" s="28">
        <v>12016</v>
      </c>
      <c r="C28" s="28">
        <v>3534</v>
      </c>
      <c r="D28" s="28">
        <v>92477</v>
      </c>
      <c r="E28" s="28">
        <v>24736</v>
      </c>
      <c r="F28" s="13">
        <f t="shared" si="0"/>
        <v>-73.251727456556765</v>
      </c>
      <c r="G28" s="1"/>
      <c r="H28" s="1"/>
      <c r="I28" s="1"/>
    </row>
    <row r="29" spans="1:9" x14ac:dyDescent="0.25">
      <c r="A29" s="8" t="s">
        <v>66</v>
      </c>
      <c r="B29" s="27">
        <v>88</v>
      </c>
      <c r="C29" s="27">
        <v>0</v>
      </c>
      <c r="D29" s="27">
        <v>113</v>
      </c>
      <c r="E29" s="27">
        <v>0</v>
      </c>
      <c r="F29" s="10">
        <f t="shared" si="0"/>
        <v>-100</v>
      </c>
      <c r="G29" s="1"/>
      <c r="H29" s="1"/>
      <c r="I29" s="1"/>
    </row>
    <row r="30" spans="1:9" x14ac:dyDescent="0.25">
      <c r="A30" s="11" t="s">
        <v>67</v>
      </c>
      <c r="B30" s="28">
        <v>0</v>
      </c>
      <c r="C30" s="28">
        <v>0</v>
      </c>
      <c r="D30" s="28">
        <v>0</v>
      </c>
      <c r="E30" s="28">
        <v>0</v>
      </c>
      <c r="F30" s="17" t="e">
        <f t="shared" si="0"/>
        <v>#DIV/0!</v>
      </c>
      <c r="G30" s="1"/>
      <c r="H30" s="1"/>
      <c r="I30" s="1"/>
    </row>
    <row r="31" spans="1:9" x14ac:dyDescent="0.25">
      <c r="A31" s="8" t="s">
        <v>68</v>
      </c>
      <c r="B31" s="27">
        <v>596512</v>
      </c>
      <c r="C31" s="27">
        <v>297329</v>
      </c>
      <c r="D31" s="27">
        <v>3480476</v>
      </c>
      <c r="E31" s="27">
        <v>1631183</v>
      </c>
      <c r="F31" s="10">
        <f t="shared" si="0"/>
        <v>-53.133335785105253</v>
      </c>
      <c r="G31" s="1"/>
      <c r="H31" s="1"/>
      <c r="I31" s="1"/>
    </row>
    <row r="32" spans="1:9" x14ac:dyDescent="0.25">
      <c r="A32" s="11" t="s">
        <v>69</v>
      </c>
      <c r="B32" s="28">
        <v>2922191</v>
      </c>
      <c r="C32" s="28">
        <v>2568513</v>
      </c>
      <c r="D32" s="28">
        <v>19048736</v>
      </c>
      <c r="E32" s="28">
        <v>19285906</v>
      </c>
      <c r="F32" s="13">
        <f t="shared" si="0"/>
        <v>1.2450694891251572</v>
      </c>
      <c r="G32" s="1"/>
      <c r="H32" s="1"/>
      <c r="I32" s="1"/>
    </row>
    <row r="33" spans="1:9" x14ac:dyDescent="0.25">
      <c r="A33" s="8" t="s">
        <v>70</v>
      </c>
      <c r="B33" s="27">
        <v>25365</v>
      </c>
      <c r="C33" s="27">
        <v>21044</v>
      </c>
      <c r="D33" s="27">
        <v>175556</v>
      </c>
      <c r="E33" s="27">
        <v>185526</v>
      </c>
      <c r="F33" s="10">
        <f t="shared" si="0"/>
        <v>5.67909954658343</v>
      </c>
      <c r="G33" s="1"/>
      <c r="H33" s="1"/>
      <c r="I33" s="1"/>
    </row>
    <row r="34" spans="1:9" x14ac:dyDescent="0.25">
      <c r="A34" s="11" t="s">
        <v>71</v>
      </c>
      <c r="B34" s="28">
        <v>4</v>
      </c>
      <c r="C34" s="28">
        <v>5138</v>
      </c>
      <c r="D34" s="28">
        <v>23717</v>
      </c>
      <c r="E34" s="28">
        <v>38045</v>
      </c>
      <c r="F34" s="13">
        <f t="shared" si="0"/>
        <v>60.412362440443559</v>
      </c>
      <c r="G34" s="1"/>
      <c r="H34" s="1"/>
      <c r="I34" s="1"/>
    </row>
    <row r="35" spans="1:9" x14ac:dyDescent="0.25">
      <c r="A35" s="14" t="s">
        <v>72</v>
      </c>
      <c r="B35" s="15">
        <f>SUM(B7:B34)</f>
        <v>9776470</v>
      </c>
      <c r="C35" s="15">
        <f t="shared" ref="C35:E35" si="1">SUM(C7:C34)</f>
        <v>9558474</v>
      </c>
      <c r="D35" s="15">
        <f t="shared" si="1"/>
        <v>67149326</v>
      </c>
      <c r="E35" s="15">
        <f t="shared" si="1"/>
        <v>63302824</v>
      </c>
      <c r="F35" s="16">
        <f t="shared" si="0"/>
        <v>-5.7282808765645683</v>
      </c>
      <c r="G35" s="1"/>
      <c r="H35" s="1"/>
      <c r="I35" s="1"/>
    </row>
    <row r="37" spans="1:9" x14ac:dyDescent="0.25">
      <c r="A37" s="42"/>
      <c r="B37" s="42">
        <f>E6</f>
        <v>2013</v>
      </c>
      <c r="C37" s="42">
        <f>D6</f>
        <v>2012</v>
      </c>
      <c r="D37" s="42"/>
      <c r="E37" s="42"/>
      <c r="F37" s="42">
        <f>B37</f>
        <v>2013</v>
      </c>
      <c r="G37" s="42">
        <f>C37</f>
        <v>2012</v>
      </c>
    </row>
    <row r="38" spans="1:9" x14ac:dyDescent="0.25">
      <c r="A38" s="42" t="str">
        <f>A7</f>
        <v>A CORUÑA</v>
      </c>
      <c r="B38" s="41">
        <f>E7</f>
        <v>0</v>
      </c>
      <c r="C38" s="41">
        <f>D7</f>
        <v>0</v>
      </c>
      <c r="D38" s="41">
        <f>_xlfn.RANK.EQ(B38,$B$38:$B$65)+COUNTIF($B$38:$B$65,B38)-1</f>
        <v>28</v>
      </c>
      <c r="E38" s="42" t="str">
        <f t="shared" ref="E38:E65" si="2">INDEX($A$38:$B$65,MATCH(ROW()-37,$D$38:$D$65,0),1)</f>
        <v>BAHIA DE ALGECIRAS</v>
      </c>
      <c r="F38" s="42">
        <f>LOOKUP(E38,$A$38:$A$65,$B$38:$B$65)</f>
        <v>31846061</v>
      </c>
      <c r="G38" s="42">
        <f>LOOKUP(E38,$A$38:$A$65,$C$38:$C$65)</f>
        <v>29080730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12438</v>
      </c>
      <c r="C39" s="41">
        <f t="shared" ref="C39:C65" si="5">D8</f>
        <v>32434</v>
      </c>
      <c r="D39" s="41">
        <f t="shared" ref="D39:D65" si="6">_xlfn.RANK.EQ(B39,$B$38:$B$65)+COUNTIF($B$38:$B$65,B39)-1</f>
        <v>16</v>
      </c>
      <c r="E39" s="42" t="str">
        <f t="shared" si="2"/>
        <v>VALENCIA</v>
      </c>
      <c r="F39" s="42">
        <f t="shared" ref="F39:F54" si="7">LOOKUP(E39,$A$38:$A$65,$B$38:$B$65)</f>
        <v>19285906</v>
      </c>
      <c r="G39" s="42">
        <f t="shared" ref="G39:G65" si="8">LOOKUP(E39,$A$38:$A$65,$C$38:$C$65)</f>
        <v>19048736</v>
      </c>
    </row>
    <row r="40" spans="1:9" x14ac:dyDescent="0.25">
      <c r="A40" s="42" t="str">
        <f t="shared" si="3"/>
        <v>ALMERIA</v>
      </c>
      <c r="B40" s="41">
        <f t="shared" si="4"/>
        <v>0</v>
      </c>
      <c r="C40" s="41">
        <f t="shared" si="5"/>
        <v>0</v>
      </c>
      <c r="D40" s="41">
        <f t="shared" si="6"/>
        <v>28</v>
      </c>
      <c r="E40" s="42" t="str">
        <f t="shared" si="2"/>
        <v>LAS PALMAS</v>
      </c>
      <c r="F40" s="42">
        <f t="shared" si="7"/>
        <v>5117472</v>
      </c>
      <c r="G40" s="42">
        <f t="shared" si="8"/>
        <v>6961529</v>
      </c>
    </row>
    <row r="41" spans="1:9" x14ac:dyDescent="0.25">
      <c r="A41" s="42" t="str">
        <f t="shared" si="3"/>
        <v>AVILES</v>
      </c>
      <c r="B41" s="41">
        <f t="shared" si="4"/>
        <v>745</v>
      </c>
      <c r="C41" s="41">
        <f t="shared" si="5"/>
        <v>422</v>
      </c>
      <c r="D41" s="41">
        <f t="shared" si="6"/>
        <v>20</v>
      </c>
      <c r="E41" s="42" t="str">
        <f t="shared" si="2"/>
        <v>BARCELONA</v>
      </c>
      <c r="F41" s="42">
        <f t="shared" si="7"/>
        <v>3527253</v>
      </c>
      <c r="G41" s="42">
        <f t="shared" si="8"/>
        <v>3063847</v>
      </c>
    </row>
    <row r="42" spans="1:9" x14ac:dyDescent="0.25">
      <c r="A42" s="42" t="str">
        <f t="shared" si="3"/>
        <v>BAHIA DE ALGECIRAS</v>
      </c>
      <c r="B42" s="41">
        <f t="shared" si="4"/>
        <v>31846061</v>
      </c>
      <c r="C42" s="41">
        <f t="shared" si="5"/>
        <v>29080730</v>
      </c>
      <c r="D42" s="41">
        <f t="shared" si="6"/>
        <v>1</v>
      </c>
      <c r="E42" s="42" t="str">
        <f t="shared" si="2"/>
        <v>TARRAGONA</v>
      </c>
      <c r="F42" s="42">
        <f t="shared" si="7"/>
        <v>1631183</v>
      </c>
      <c r="G42" s="42">
        <f t="shared" si="8"/>
        <v>3480476</v>
      </c>
    </row>
    <row r="43" spans="1:9" x14ac:dyDescent="0.25">
      <c r="A43" s="42" t="str">
        <f t="shared" si="3"/>
        <v>BAHIA DE CADIZ</v>
      </c>
      <c r="B43" s="41">
        <f t="shared" si="4"/>
        <v>93766</v>
      </c>
      <c r="C43" s="41">
        <f t="shared" si="5"/>
        <v>47287</v>
      </c>
      <c r="D43" s="41">
        <f t="shared" si="6"/>
        <v>10</v>
      </c>
      <c r="E43" s="42" t="str">
        <f t="shared" si="2"/>
        <v>HUELVA</v>
      </c>
      <c r="F43" s="42">
        <f t="shared" si="7"/>
        <v>754627</v>
      </c>
      <c r="G43" s="42">
        <f t="shared" si="8"/>
        <v>1040958</v>
      </c>
    </row>
    <row r="44" spans="1:9" x14ac:dyDescent="0.25">
      <c r="A44" s="42" t="str">
        <f t="shared" si="3"/>
        <v>BALEARES</v>
      </c>
      <c r="B44" s="41">
        <f t="shared" si="4"/>
        <v>13344</v>
      </c>
      <c r="C44" s="41">
        <f t="shared" si="5"/>
        <v>39594</v>
      </c>
      <c r="D44" s="41">
        <f t="shared" si="6"/>
        <v>15</v>
      </c>
      <c r="E44" s="42" t="str">
        <f t="shared" si="2"/>
        <v>MALAGA</v>
      </c>
      <c r="F44" s="42">
        <f t="shared" si="7"/>
        <v>419381</v>
      </c>
      <c r="G44" s="42">
        <f t="shared" si="8"/>
        <v>3026517</v>
      </c>
    </row>
    <row r="45" spans="1:9" x14ac:dyDescent="0.25">
      <c r="A45" s="42" t="str">
        <f t="shared" si="3"/>
        <v>BARCELONA</v>
      </c>
      <c r="B45" s="41">
        <f t="shared" si="4"/>
        <v>3527253</v>
      </c>
      <c r="C45" s="41">
        <f t="shared" si="5"/>
        <v>3063847</v>
      </c>
      <c r="D45" s="41">
        <f t="shared" si="6"/>
        <v>4</v>
      </c>
      <c r="E45" s="42" t="str">
        <f t="shared" si="2"/>
        <v>GIJON</v>
      </c>
      <c r="F45" s="42">
        <f t="shared" si="7"/>
        <v>292694</v>
      </c>
      <c r="G45" s="42">
        <f t="shared" si="8"/>
        <v>383312</v>
      </c>
    </row>
    <row r="46" spans="1:9" x14ac:dyDescent="0.25">
      <c r="A46" s="42" t="str">
        <f t="shared" si="3"/>
        <v>BILBAO</v>
      </c>
      <c r="B46" s="41">
        <f t="shared" si="4"/>
        <v>8464</v>
      </c>
      <c r="C46" s="41">
        <f t="shared" si="5"/>
        <v>565362</v>
      </c>
      <c r="D46" s="41">
        <f t="shared" si="6"/>
        <v>17</v>
      </c>
      <c r="E46" s="42" t="str">
        <f t="shared" si="2"/>
        <v>VIGO</v>
      </c>
      <c r="F46" s="42">
        <f t="shared" si="7"/>
        <v>185526</v>
      </c>
      <c r="G46" s="42">
        <f t="shared" si="8"/>
        <v>175556</v>
      </c>
    </row>
    <row r="47" spans="1:9" x14ac:dyDescent="0.25">
      <c r="A47" s="42" t="str">
        <f t="shared" si="3"/>
        <v>CARTAGENA</v>
      </c>
      <c r="B47" s="41">
        <f t="shared" si="4"/>
        <v>0</v>
      </c>
      <c r="C47" s="41">
        <f t="shared" si="5"/>
        <v>38502</v>
      </c>
      <c r="D47" s="41">
        <f t="shared" si="6"/>
        <v>28</v>
      </c>
      <c r="E47" s="42" t="str">
        <f t="shared" si="2"/>
        <v>BAHIA DE CADIZ</v>
      </c>
      <c r="F47" s="42">
        <f t="shared" si="7"/>
        <v>93766</v>
      </c>
      <c r="G47" s="42">
        <f t="shared" si="8"/>
        <v>47287</v>
      </c>
    </row>
    <row r="48" spans="1:9" x14ac:dyDescent="0.25">
      <c r="A48" s="42" t="str">
        <f t="shared" si="3"/>
        <v>CASTELLON</v>
      </c>
      <c r="B48" s="41">
        <f t="shared" si="4"/>
        <v>20793</v>
      </c>
      <c r="C48" s="41">
        <f t="shared" si="5"/>
        <v>3988</v>
      </c>
      <c r="D48" s="41">
        <f t="shared" si="6"/>
        <v>13</v>
      </c>
      <c r="E48" s="42" t="str">
        <f t="shared" si="2"/>
        <v>VILAGARCIA</v>
      </c>
      <c r="F48" s="42">
        <f t="shared" si="7"/>
        <v>38045</v>
      </c>
      <c r="G48" s="42">
        <f t="shared" si="8"/>
        <v>23717</v>
      </c>
    </row>
    <row r="49" spans="1:7" x14ac:dyDescent="0.25">
      <c r="A49" s="42" t="str">
        <f t="shared" si="3"/>
        <v>CEUTA</v>
      </c>
      <c r="B49" s="41">
        <f t="shared" si="4"/>
        <v>4543</v>
      </c>
      <c r="C49" s="41">
        <f t="shared" si="5"/>
        <v>13493</v>
      </c>
      <c r="D49" s="41">
        <f t="shared" si="6"/>
        <v>19</v>
      </c>
      <c r="E49" s="42" t="str">
        <f t="shared" si="2"/>
        <v>SANTA CRUZ DE TENERIFE</v>
      </c>
      <c r="F49" s="42">
        <f t="shared" si="7"/>
        <v>24736</v>
      </c>
      <c r="G49" s="42">
        <f t="shared" si="8"/>
        <v>92477</v>
      </c>
    </row>
    <row r="50" spans="1:7" x14ac:dyDescent="0.25">
      <c r="A50" s="42" t="str">
        <f t="shared" si="3"/>
        <v>FERROL-SAN CIBRAO</v>
      </c>
      <c r="B50" s="41">
        <f t="shared" si="4"/>
        <v>0</v>
      </c>
      <c r="C50" s="41">
        <f t="shared" si="5"/>
        <v>0</v>
      </c>
      <c r="D50" s="41">
        <f t="shared" si="6"/>
        <v>28</v>
      </c>
      <c r="E50" s="42" t="str">
        <f t="shared" si="2"/>
        <v>CASTELLON</v>
      </c>
      <c r="F50" s="42">
        <f t="shared" si="7"/>
        <v>20793</v>
      </c>
      <c r="G50" s="42">
        <f t="shared" si="8"/>
        <v>3988</v>
      </c>
    </row>
    <row r="51" spans="1:7" x14ac:dyDescent="0.25">
      <c r="A51" s="42" t="str">
        <f t="shared" si="3"/>
        <v>GIJON</v>
      </c>
      <c r="B51" s="41">
        <f t="shared" si="4"/>
        <v>292694</v>
      </c>
      <c r="C51" s="41">
        <f t="shared" si="5"/>
        <v>383312</v>
      </c>
      <c r="D51" s="41">
        <f t="shared" si="6"/>
        <v>8</v>
      </c>
      <c r="E51" s="42" t="str">
        <f t="shared" si="2"/>
        <v>MARIN Y RIA DE PONTEVEDRA</v>
      </c>
      <c r="F51" s="42">
        <f t="shared" si="7"/>
        <v>20034</v>
      </c>
      <c r="G51" s="42">
        <f t="shared" si="8"/>
        <v>17583</v>
      </c>
    </row>
    <row r="52" spans="1:7" x14ac:dyDescent="0.25">
      <c r="A52" s="42" t="str">
        <f t="shared" si="3"/>
        <v>HUELVA</v>
      </c>
      <c r="B52" s="41">
        <f t="shared" si="4"/>
        <v>754627</v>
      </c>
      <c r="C52" s="41">
        <f t="shared" si="5"/>
        <v>1040958</v>
      </c>
      <c r="D52" s="41">
        <f t="shared" si="6"/>
        <v>6</v>
      </c>
      <c r="E52" s="42" t="str">
        <f t="shared" si="2"/>
        <v>BALEARES</v>
      </c>
      <c r="F52" s="42">
        <f t="shared" si="7"/>
        <v>13344</v>
      </c>
      <c r="G52" s="42">
        <f t="shared" si="8"/>
        <v>39594</v>
      </c>
    </row>
    <row r="53" spans="1:7" x14ac:dyDescent="0.25">
      <c r="A53" s="42" t="str">
        <f t="shared" si="3"/>
        <v>LAS PALMAS</v>
      </c>
      <c r="B53" s="41">
        <f t="shared" si="4"/>
        <v>5117472</v>
      </c>
      <c r="C53" s="41">
        <f t="shared" si="5"/>
        <v>6961529</v>
      </c>
      <c r="D53" s="41">
        <f t="shared" si="6"/>
        <v>3</v>
      </c>
      <c r="E53" s="42" t="str">
        <f t="shared" si="2"/>
        <v>ALICANTE</v>
      </c>
      <c r="F53" s="42">
        <f t="shared" si="7"/>
        <v>12438</v>
      </c>
      <c r="G53" s="42">
        <f t="shared" si="8"/>
        <v>32434</v>
      </c>
    </row>
    <row r="54" spans="1:7" x14ac:dyDescent="0.25">
      <c r="A54" s="42" t="str">
        <f t="shared" si="3"/>
        <v>MALAGA</v>
      </c>
      <c r="B54" s="41">
        <f t="shared" si="4"/>
        <v>419381</v>
      </c>
      <c r="C54" s="41">
        <f t="shared" si="5"/>
        <v>3026517</v>
      </c>
      <c r="D54" s="41">
        <f t="shared" si="6"/>
        <v>7</v>
      </c>
      <c r="E54" s="42" t="str">
        <f t="shared" si="2"/>
        <v>BILBAO</v>
      </c>
      <c r="F54" s="42">
        <f t="shared" si="7"/>
        <v>8464</v>
      </c>
      <c r="G54" s="42">
        <f t="shared" si="8"/>
        <v>565362</v>
      </c>
    </row>
    <row r="55" spans="1:7" x14ac:dyDescent="0.25">
      <c r="A55" s="42" t="str">
        <f t="shared" si="3"/>
        <v>MARIN Y RIA DE PONTEVEDRA</v>
      </c>
      <c r="B55" s="41">
        <f t="shared" si="4"/>
        <v>20034</v>
      </c>
      <c r="C55" s="41">
        <f t="shared" si="5"/>
        <v>17583</v>
      </c>
      <c r="D55" s="41">
        <f t="shared" si="6"/>
        <v>14</v>
      </c>
      <c r="E55" s="42" t="str">
        <f t="shared" si="2"/>
        <v>PASAIA</v>
      </c>
      <c r="F55" s="42">
        <f t="shared" ref="F55:F65" si="9">LOOKUP(E55,$A$38:$A$65,$B$38:$B$65)</f>
        <v>5813</v>
      </c>
      <c r="G55" s="42">
        <f t="shared" si="8"/>
        <v>12693</v>
      </c>
    </row>
    <row r="56" spans="1:7" x14ac:dyDescent="0.25">
      <c r="A56" s="42" t="str">
        <f t="shared" si="3"/>
        <v>MELILLA</v>
      </c>
      <c r="B56" s="41">
        <f t="shared" si="4"/>
        <v>0</v>
      </c>
      <c r="C56" s="41">
        <f t="shared" si="5"/>
        <v>0</v>
      </c>
      <c r="D56" s="41">
        <f t="shared" si="6"/>
        <v>28</v>
      </c>
      <c r="E56" s="42" t="str">
        <f t="shared" si="2"/>
        <v>CEUTA</v>
      </c>
      <c r="F56" s="42">
        <f t="shared" si="9"/>
        <v>4543</v>
      </c>
      <c r="G56" s="42">
        <f t="shared" si="8"/>
        <v>13493</v>
      </c>
    </row>
    <row r="57" spans="1:7" x14ac:dyDescent="0.25">
      <c r="A57" s="42" t="str">
        <f t="shared" si="3"/>
        <v>MOTRIL</v>
      </c>
      <c r="B57" s="41">
        <f t="shared" si="4"/>
        <v>0</v>
      </c>
      <c r="C57" s="41">
        <f t="shared" si="5"/>
        <v>0</v>
      </c>
      <c r="D57" s="41">
        <f t="shared" si="6"/>
        <v>28</v>
      </c>
      <c r="E57" s="42" t="str">
        <f t="shared" si="2"/>
        <v>AVILES</v>
      </c>
      <c r="F57" s="42">
        <f t="shared" si="9"/>
        <v>745</v>
      </c>
      <c r="G57" s="42">
        <f t="shared" si="8"/>
        <v>422</v>
      </c>
    </row>
    <row r="58" spans="1:7" x14ac:dyDescent="0.25">
      <c r="A58" s="42" t="str">
        <f t="shared" si="3"/>
        <v>PASAIA</v>
      </c>
      <c r="B58" s="41">
        <f t="shared" si="4"/>
        <v>5813</v>
      </c>
      <c r="C58" s="41">
        <f t="shared" si="5"/>
        <v>12693</v>
      </c>
      <c r="D58" s="41">
        <f t="shared" si="6"/>
        <v>18</v>
      </c>
      <c r="E58" s="42" t="e">
        <f t="shared" si="2"/>
        <v>#N/A</v>
      </c>
      <c r="F58" s="42" t="e">
        <f t="shared" si="9"/>
        <v>#N/A</v>
      </c>
      <c r="G58" s="42" t="e">
        <f t="shared" si="8"/>
        <v>#N/A</v>
      </c>
    </row>
    <row r="59" spans="1:7" x14ac:dyDescent="0.25">
      <c r="A59" s="42" t="str">
        <f t="shared" si="3"/>
        <v>SANTA CRUZ DE TENERIFE</v>
      </c>
      <c r="B59" s="41">
        <f t="shared" si="4"/>
        <v>24736</v>
      </c>
      <c r="C59" s="41">
        <f t="shared" si="5"/>
        <v>92477</v>
      </c>
      <c r="D59" s="41">
        <f t="shared" si="6"/>
        <v>12</v>
      </c>
      <c r="E59" s="42" t="e">
        <f t="shared" si="2"/>
        <v>#N/A</v>
      </c>
      <c r="F59" s="42" t="e">
        <f t="shared" si="9"/>
        <v>#N/A</v>
      </c>
      <c r="G59" s="42" t="e">
        <f t="shared" si="8"/>
        <v>#N/A</v>
      </c>
    </row>
    <row r="60" spans="1:7" x14ac:dyDescent="0.25">
      <c r="A60" s="42" t="str">
        <f t="shared" si="3"/>
        <v>SANTANDER</v>
      </c>
      <c r="B60" s="41">
        <f t="shared" si="4"/>
        <v>0</v>
      </c>
      <c r="C60" s="41">
        <f t="shared" si="5"/>
        <v>113</v>
      </c>
      <c r="D60" s="41">
        <f t="shared" si="6"/>
        <v>28</v>
      </c>
      <c r="E60" s="42" t="e">
        <f t="shared" si="2"/>
        <v>#N/A</v>
      </c>
      <c r="F60" s="42" t="e">
        <f t="shared" si="9"/>
        <v>#N/A</v>
      </c>
      <c r="G60" s="42" t="e">
        <f t="shared" si="8"/>
        <v>#N/A</v>
      </c>
    </row>
    <row r="61" spans="1:7" x14ac:dyDescent="0.25">
      <c r="A61" s="42" t="str">
        <f t="shared" si="3"/>
        <v>SEVILLA</v>
      </c>
      <c r="B61" s="41">
        <f t="shared" si="4"/>
        <v>0</v>
      </c>
      <c r="C61" s="41">
        <f t="shared" si="5"/>
        <v>0</v>
      </c>
      <c r="D61" s="41">
        <f t="shared" si="6"/>
        <v>28</v>
      </c>
      <c r="E61" s="42" t="e">
        <f t="shared" si="2"/>
        <v>#N/A</v>
      </c>
      <c r="F61" s="42" t="e">
        <f t="shared" si="9"/>
        <v>#N/A</v>
      </c>
      <c r="G61" s="42" t="e">
        <f t="shared" si="8"/>
        <v>#N/A</v>
      </c>
    </row>
    <row r="62" spans="1:7" x14ac:dyDescent="0.25">
      <c r="A62" s="42" t="str">
        <f t="shared" si="3"/>
        <v>TARRAGONA</v>
      </c>
      <c r="B62" s="41">
        <f t="shared" si="4"/>
        <v>1631183</v>
      </c>
      <c r="C62" s="41">
        <f t="shared" si="5"/>
        <v>3480476</v>
      </c>
      <c r="D62" s="41">
        <f t="shared" si="6"/>
        <v>5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19285906</v>
      </c>
      <c r="C63" s="41">
        <f t="shared" si="5"/>
        <v>19048736</v>
      </c>
      <c r="D63" s="41">
        <f t="shared" si="6"/>
        <v>2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185526</v>
      </c>
      <c r="C64" s="41">
        <f t="shared" si="5"/>
        <v>175556</v>
      </c>
      <c r="D64" s="41">
        <f t="shared" si="6"/>
        <v>9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38045</v>
      </c>
      <c r="C65" s="41">
        <f t="shared" si="5"/>
        <v>23717</v>
      </c>
      <c r="D65" s="41">
        <f t="shared" si="6"/>
        <v>11</v>
      </c>
      <c r="E65" s="42" t="str">
        <f t="shared" si="2"/>
        <v>A CORUÑA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9" bestFit="1" customWidth="1"/>
    <col min="7" max="7" width="11.5703125" bestFit="1" customWidth="1"/>
  </cols>
  <sheetData>
    <row r="1" spans="1:12" s="2" customFormat="1" ht="22.5" customHeight="1" x14ac:dyDescent="0.35">
      <c r="F1" s="3" t="s">
        <v>83</v>
      </c>
    </row>
    <row r="2" spans="1:12" s="2" customFormat="1" ht="21" x14ac:dyDescent="0.35"/>
    <row r="5" spans="1:12" x14ac:dyDescent="0.25">
      <c r="A5" s="69" t="s">
        <v>73</v>
      </c>
      <c r="B5" s="67" t="str">
        <f>'Resumen general'!D6</f>
        <v>Mes Julio</v>
      </c>
      <c r="C5" s="68"/>
      <c r="D5" s="67" t="str">
        <f>'Resumen general'!F6</f>
        <v>Acumulado desde Enero</v>
      </c>
      <c r="E5" s="68"/>
      <c r="F5" s="68"/>
      <c r="L5" s="39">
        <f>'Resumen general'!I4</f>
        <v>41529</v>
      </c>
    </row>
    <row r="6" spans="1:12" x14ac:dyDescent="0.25">
      <c r="A6" s="70"/>
      <c r="B6" s="7">
        <f>'Resumen general'!D7</f>
        <v>2012</v>
      </c>
      <c r="C6" s="7">
        <f>'Resumen general'!E7</f>
        <v>2013</v>
      </c>
      <c r="D6" s="7">
        <f>'Resumen general'!F7</f>
        <v>2012</v>
      </c>
      <c r="E6" s="7">
        <f>'Resumen general'!G7</f>
        <v>2013</v>
      </c>
      <c r="F6" s="7" t="s">
        <v>43</v>
      </c>
    </row>
    <row r="7" spans="1:12" x14ac:dyDescent="0.25">
      <c r="A7" s="8" t="s">
        <v>44</v>
      </c>
      <c r="B7" s="29">
        <v>0</v>
      </c>
      <c r="C7" s="29">
        <v>0</v>
      </c>
      <c r="D7" s="29">
        <v>0</v>
      </c>
      <c r="E7" s="29">
        <v>0</v>
      </c>
      <c r="F7" s="10" t="e">
        <f>((E7*100)/D7)-100</f>
        <v>#DIV/0!</v>
      </c>
      <c r="G7" s="1"/>
      <c r="H7" s="1"/>
      <c r="I7" s="1"/>
    </row>
    <row r="8" spans="1:12" x14ac:dyDescent="0.25">
      <c r="A8" s="11" t="s">
        <v>45</v>
      </c>
      <c r="B8" s="30">
        <v>840</v>
      </c>
      <c r="C8" s="30">
        <v>522</v>
      </c>
      <c r="D8" s="30">
        <v>32434</v>
      </c>
      <c r="E8" s="30">
        <v>10599</v>
      </c>
      <c r="F8" s="13">
        <f t="shared" ref="F8:F35" si="0">((E8*100)/D8)-100</f>
        <v>-67.321329469075664</v>
      </c>
      <c r="G8" s="1"/>
      <c r="H8" s="1"/>
      <c r="I8" s="1"/>
    </row>
    <row r="9" spans="1:12" x14ac:dyDescent="0.25">
      <c r="A9" s="8" t="s">
        <v>46</v>
      </c>
      <c r="B9" s="29">
        <v>0</v>
      </c>
      <c r="C9" s="29">
        <v>0</v>
      </c>
      <c r="D9" s="29">
        <v>0</v>
      </c>
      <c r="E9" s="29">
        <v>0</v>
      </c>
      <c r="F9" s="18" t="e">
        <f t="shared" si="0"/>
        <v>#DIV/0!</v>
      </c>
      <c r="G9" s="1"/>
      <c r="H9" s="1"/>
      <c r="I9" s="1"/>
    </row>
    <row r="10" spans="1:12" x14ac:dyDescent="0.25">
      <c r="A10" s="11" t="s">
        <v>47</v>
      </c>
      <c r="B10" s="30">
        <v>0</v>
      </c>
      <c r="C10" s="30">
        <v>0</v>
      </c>
      <c r="D10" s="30">
        <v>0</v>
      </c>
      <c r="E10" s="30">
        <v>0</v>
      </c>
      <c r="F10" s="17" t="e">
        <f t="shared" si="0"/>
        <v>#DIV/0!</v>
      </c>
      <c r="G10" s="1"/>
      <c r="H10" s="1"/>
      <c r="I10" s="1"/>
    </row>
    <row r="11" spans="1:12" x14ac:dyDescent="0.25">
      <c r="A11" s="8" t="s">
        <v>48</v>
      </c>
      <c r="B11" s="29">
        <v>4196479</v>
      </c>
      <c r="C11" s="29">
        <v>4165297</v>
      </c>
      <c r="D11" s="29">
        <v>28791857</v>
      </c>
      <c r="E11" s="29">
        <v>27515725</v>
      </c>
      <c r="F11" s="10">
        <f t="shared" si="0"/>
        <v>-4.4322670816265912</v>
      </c>
      <c r="G11" s="1"/>
      <c r="H11" s="1"/>
      <c r="I11" s="1"/>
    </row>
    <row r="12" spans="1:12" x14ac:dyDescent="0.25">
      <c r="A12" s="11" t="s">
        <v>49</v>
      </c>
      <c r="B12" s="30">
        <v>0</v>
      </c>
      <c r="C12" s="30">
        <v>0</v>
      </c>
      <c r="D12" s="30">
        <v>5127</v>
      </c>
      <c r="E12" s="30">
        <v>0</v>
      </c>
      <c r="F12" s="13">
        <f t="shared" si="0"/>
        <v>-100</v>
      </c>
      <c r="G12" s="1"/>
      <c r="H12" s="1"/>
      <c r="I12" s="1"/>
    </row>
    <row r="13" spans="1:12" x14ac:dyDescent="0.25">
      <c r="A13" s="8" t="s">
        <v>50</v>
      </c>
      <c r="B13" s="29">
        <v>57</v>
      </c>
      <c r="C13" s="29">
        <v>6</v>
      </c>
      <c r="D13" s="29">
        <v>57</v>
      </c>
      <c r="E13" s="29">
        <v>22</v>
      </c>
      <c r="F13" s="10">
        <f t="shared" si="0"/>
        <v>-61.403508771929822</v>
      </c>
      <c r="G13" s="1"/>
      <c r="H13" s="1"/>
      <c r="I13" s="1"/>
    </row>
    <row r="14" spans="1:12" x14ac:dyDescent="0.25">
      <c r="A14" s="11" t="s">
        <v>51</v>
      </c>
      <c r="B14" s="30">
        <v>331436</v>
      </c>
      <c r="C14" s="30">
        <v>271884</v>
      </c>
      <c r="D14" s="30">
        <v>2630638</v>
      </c>
      <c r="E14" s="30">
        <v>1963843</v>
      </c>
      <c r="F14" s="13">
        <f t="shared" si="0"/>
        <v>-25.347273170995024</v>
      </c>
      <c r="G14" s="1"/>
      <c r="H14" s="1"/>
      <c r="I14" s="1"/>
    </row>
    <row r="15" spans="1:12" x14ac:dyDescent="0.25">
      <c r="A15" s="8" t="s">
        <v>52</v>
      </c>
      <c r="B15" s="29">
        <v>330</v>
      </c>
      <c r="C15" s="29">
        <v>2831</v>
      </c>
      <c r="D15" s="29">
        <v>8713</v>
      </c>
      <c r="E15" s="29">
        <v>6831</v>
      </c>
      <c r="F15" s="10">
        <f t="shared" si="0"/>
        <v>-21.599908183174563</v>
      </c>
      <c r="G15" s="1"/>
      <c r="H15" s="1"/>
      <c r="I15" s="1"/>
    </row>
    <row r="16" spans="1:12" x14ac:dyDescent="0.25">
      <c r="A16" s="11" t="s">
        <v>53</v>
      </c>
      <c r="B16" s="30">
        <v>0</v>
      </c>
      <c r="C16" s="30">
        <v>0</v>
      </c>
      <c r="D16" s="30">
        <v>0</v>
      </c>
      <c r="E16" s="30">
        <v>0</v>
      </c>
      <c r="F16" s="13" t="e">
        <f t="shared" si="0"/>
        <v>#DIV/0!</v>
      </c>
      <c r="G16" s="1"/>
      <c r="H16" s="1"/>
      <c r="I16" s="1"/>
    </row>
    <row r="17" spans="1:9" x14ac:dyDescent="0.25">
      <c r="A17" s="8" t="s">
        <v>54</v>
      </c>
      <c r="B17" s="29">
        <v>104</v>
      </c>
      <c r="C17" s="29">
        <v>122</v>
      </c>
      <c r="D17" s="29">
        <v>3953</v>
      </c>
      <c r="E17" s="29">
        <v>16197</v>
      </c>
      <c r="F17" s="10">
        <f t="shared" si="0"/>
        <v>309.73943840121427</v>
      </c>
      <c r="G17" s="1"/>
      <c r="H17" s="1"/>
      <c r="I17" s="1"/>
    </row>
    <row r="18" spans="1:9" x14ac:dyDescent="0.25">
      <c r="A18" s="11" t="s">
        <v>55</v>
      </c>
      <c r="B18" s="30">
        <v>0</v>
      </c>
      <c r="C18" s="30">
        <v>0</v>
      </c>
      <c r="D18" s="30">
        <v>0</v>
      </c>
      <c r="E18" s="30">
        <v>0</v>
      </c>
      <c r="F18" s="17" t="e">
        <f t="shared" si="0"/>
        <v>#DIV/0!</v>
      </c>
      <c r="G18" s="1"/>
      <c r="H18" s="1"/>
      <c r="I18" s="1"/>
    </row>
    <row r="19" spans="1:9" x14ac:dyDescent="0.25">
      <c r="A19" s="8" t="s">
        <v>56</v>
      </c>
      <c r="B19" s="29">
        <v>0</v>
      </c>
      <c r="C19" s="29">
        <v>0</v>
      </c>
      <c r="D19" s="29">
        <v>0</v>
      </c>
      <c r="E19" s="29">
        <v>0</v>
      </c>
      <c r="F19" s="18" t="e">
        <f t="shared" si="0"/>
        <v>#DIV/0!</v>
      </c>
      <c r="G19" s="1"/>
      <c r="H19" s="1"/>
      <c r="I19" s="1"/>
    </row>
    <row r="20" spans="1:9" x14ac:dyDescent="0.25">
      <c r="A20" s="11" t="s">
        <v>57</v>
      </c>
      <c r="B20" s="30">
        <v>0</v>
      </c>
      <c r="C20" s="30">
        <v>107</v>
      </c>
      <c r="D20" s="30">
        <v>0</v>
      </c>
      <c r="E20" s="30">
        <v>107</v>
      </c>
      <c r="F20" s="17" t="e">
        <f t="shared" si="0"/>
        <v>#DIV/0!</v>
      </c>
      <c r="G20" s="1"/>
      <c r="H20" s="1"/>
      <c r="I20" s="1"/>
    </row>
    <row r="21" spans="1:9" x14ac:dyDescent="0.25">
      <c r="A21" s="8" t="s">
        <v>58</v>
      </c>
      <c r="B21" s="29">
        <v>0</v>
      </c>
      <c r="C21" s="29">
        <v>0</v>
      </c>
      <c r="D21" s="29">
        <v>0</v>
      </c>
      <c r="E21" s="29">
        <v>0</v>
      </c>
      <c r="F21" s="18" t="e">
        <f t="shared" si="0"/>
        <v>#DIV/0!</v>
      </c>
      <c r="G21" s="1"/>
      <c r="H21" s="1"/>
      <c r="I21" s="1"/>
    </row>
    <row r="22" spans="1:9" x14ac:dyDescent="0.25">
      <c r="A22" s="11" t="s">
        <v>59</v>
      </c>
      <c r="B22" s="30">
        <v>1055288</v>
      </c>
      <c r="C22" s="30">
        <v>659538</v>
      </c>
      <c r="D22" s="30">
        <v>6687756</v>
      </c>
      <c r="E22" s="30">
        <v>4869951</v>
      </c>
      <c r="F22" s="13">
        <f t="shared" si="0"/>
        <v>-27.181090338822173</v>
      </c>
      <c r="G22" s="1"/>
      <c r="H22" s="1"/>
      <c r="I22" s="1"/>
    </row>
    <row r="23" spans="1:9" x14ac:dyDescent="0.25">
      <c r="A23" s="8" t="s">
        <v>60</v>
      </c>
      <c r="B23" s="29">
        <v>161545</v>
      </c>
      <c r="C23" s="29">
        <v>158442</v>
      </c>
      <c r="D23" s="29">
        <v>3026517</v>
      </c>
      <c r="E23" s="29">
        <v>417353</v>
      </c>
      <c r="F23" s="10">
        <f t="shared" si="0"/>
        <v>-86.21012206440605</v>
      </c>
      <c r="G23" s="1"/>
      <c r="H23" s="1"/>
      <c r="I23" s="1"/>
    </row>
    <row r="24" spans="1:9" x14ac:dyDescent="0.25">
      <c r="A24" s="11" t="s">
        <v>61</v>
      </c>
      <c r="B24" s="30">
        <v>3281</v>
      </c>
      <c r="C24" s="30">
        <v>443</v>
      </c>
      <c r="D24" s="30">
        <v>17583</v>
      </c>
      <c r="E24" s="30">
        <v>15144</v>
      </c>
      <c r="F24" s="13">
        <f t="shared" si="0"/>
        <v>-13.871353011431495</v>
      </c>
      <c r="G24" s="1"/>
      <c r="H24" s="1"/>
      <c r="I24" s="1"/>
    </row>
    <row r="25" spans="1:9" x14ac:dyDescent="0.25">
      <c r="A25" s="8" t="s">
        <v>62</v>
      </c>
      <c r="B25" s="29">
        <v>0</v>
      </c>
      <c r="C25" s="29">
        <v>0</v>
      </c>
      <c r="D25" s="29">
        <v>0</v>
      </c>
      <c r="E25" s="29">
        <v>0</v>
      </c>
      <c r="F25" s="18" t="e">
        <f t="shared" si="0"/>
        <v>#DIV/0!</v>
      </c>
      <c r="G25" s="1"/>
      <c r="H25" s="1"/>
      <c r="I25" s="1"/>
    </row>
    <row r="26" spans="1:9" x14ac:dyDescent="0.25">
      <c r="A26" s="11" t="s">
        <v>63</v>
      </c>
      <c r="B26" s="30">
        <v>0</v>
      </c>
      <c r="C26" s="30">
        <v>0</v>
      </c>
      <c r="D26" s="30">
        <v>0</v>
      </c>
      <c r="E26" s="30">
        <v>0</v>
      </c>
      <c r="F26" s="13" t="e">
        <f t="shared" si="0"/>
        <v>#DIV/0!</v>
      </c>
      <c r="G26" s="1"/>
      <c r="H26" s="1"/>
      <c r="I26" s="1"/>
    </row>
    <row r="27" spans="1:9" x14ac:dyDescent="0.25">
      <c r="A27" s="8" t="s">
        <v>64</v>
      </c>
      <c r="B27" s="29">
        <v>0</v>
      </c>
      <c r="C27" s="29">
        <v>0</v>
      </c>
      <c r="D27" s="29">
        <v>0</v>
      </c>
      <c r="E27" s="29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65</v>
      </c>
      <c r="B28" s="30">
        <v>8387</v>
      </c>
      <c r="C28" s="30">
        <v>2268</v>
      </c>
      <c r="D28" s="30">
        <v>38822</v>
      </c>
      <c r="E28" s="30">
        <v>21562</v>
      </c>
      <c r="F28" s="13">
        <f t="shared" si="0"/>
        <v>-44.459327185616402</v>
      </c>
      <c r="G28" s="1"/>
      <c r="H28" s="1"/>
      <c r="I28" s="1"/>
    </row>
    <row r="29" spans="1:9" x14ac:dyDescent="0.25">
      <c r="A29" s="8" t="s">
        <v>66</v>
      </c>
      <c r="B29" s="29">
        <v>0</v>
      </c>
      <c r="C29" s="29">
        <v>0</v>
      </c>
      <c r="D29" s="29">
        <v>5</v>
      </c>
      <c r="E29" s="29">
        <v>0</v>
      </c>
      <c r="F29" s="18">
        <f t="shared" si="0"/>
        <v>-100</v>
      </c>
      <c r="G29" s="1"/>
      <c r="H29" s="1"/>
      <c r="I29" s="1"/>
    </row>
    <row r="30" spans="1:9" x14ac:dyDescent="0.25">
      <c r="A30" s="11" t="s">
        <v>67</v>
      </c>
      <c r="B30" s="30">
        <v>0</v>
      </c>
      <c r="C30" s="30">
        <v>0</v>
      </c>
      <c r="D30" s="30">
        <v>0</v>
      </c>
      <c r="E30" s="30">
        <v>0</v>
      </c>
      <c r="F30" s="17" t="e">
        <f t="shared" si="0"/>
        <v>#DIV/0!</v>
      </c>
      <c r="G30" s="1"/>
      <c r="H30" s="1"/>
      <c r="I30" s="1"/>
    </row>
    <row r="31" spans="1:9" x14ac:dyDescent="0.25">
      <c r="A31" s="8" t="s">
        <v>68</v>
      </c>
      <c r="B31" s="29">
        <v>119592</v>
      </c>
      <c r="C31" s="29">
        <v>69512</v>
      </c>
      <c r="D31" s="29">
        <v>879195</v>
      </c>
      <c r="E31" s="29">
        <v>540295</v>
      </c>
      <c r="F31" s="10">
        <f t="shared" si="0"/>
        <v>-38.546625037676513</v>
      </c>
      <c r="G31" s="1"/>
      <c r="H31" s="1"/>
      <c r="I31" s="1"/>
    </row>
    <row r="32" spans="1:9" x14ac:dyDescent="0.25">
      <c r="A32" s="11" t="s">
        <v>69</v>
      </c>
      <c r="B32" s="30">
        <v>2902912</v>
      </c>
      <c r="C32" s="30">
        <v>2550794</v>
      </c>
      <c r="D32" s="30">
        <v>18916094</v>
      </c>
      <c r="E32" s="30">
        <v>19151883</v>
      </c>
      <c r="F32" s="13">
        <f t="shared" si="0"/>
        <v>1.2464994094446809</v>
      </c>
      <c r="G32" s="1"/>
      <c r="H32" s="1"/>
      <c r="I32" s="1"/>
    </row>
    <row r="33" spans="1:9" x14ac:dyDescent="0.25">
      <c r="A33" s="8" t="s">
        <v>70</v>
      </c>
      <c r="B33" s="29">
        <v>6574</v>
      </c>
      <c r="C33" s="29">
        <v>9618</v>
      </c>
      <c r="D33" s="29">
        <v>78975</v>
      </c>
      <c r="E33" s="29">
        <v>75946</v>
      </c>
      <c r="F33" s="10">
        <f t="shared" si="0"/>
        <v>-3.8353909465020593</v>
      </c>
      <c r="G33" s="1"/>
      <c r="H33" s="1"/>
      <c r="I33" s="1"/>
    </row>
    <row r="34" spans="1:9" x14ac:dyDescent="0.25">
      <c r="A34" s="11" t="s">
        <v>71</v>
      </c>
      <c r="B34" s="30">
        <v>4</v>
      </c>
      <c r="C34" s="30">
        <v>0</v>
      </c>
      <c r="D34" s="30">
        <v>78</v>
      </c>
      <c r="E34" s="30">
        <v>0</v>
      </c>
      <c r="F34" s="13">
        <f t="shared" si="0"/>
        <v>-100</v>
      </c>
      <c r="G34" s="1"/>
      <c r="H34" s="1"/>
      <c r="I34" s="1"/>
    </row>
    <row r="35" spans="1:9" x14ac:dyDescent="0.25">
      <c r="A35" s="14" t="s">
        <v>72</v>
      </c>
      <c r="B35" s="15">
        <f>SUM(B7:B34)</f>
        <v>8786829</v>
      </c>
      <c r="C35" s="15">
        <f t="shared" ref="C35:E35" si="1">SUM(C7:C34)</f>
        <v>7891384</v>
      </c>
      <c r="D35" s="15">
        <f t="shared" si="1"/>
        <v>61117804</v>
      </c>
      <c r="E35" s="15">
        <f t="shared" si="1"/>
        <v>54605458</v>
      </c>
      <c r="F35" s="16">
        <f t="shared" si="0"/>
        <v>-10.65539920249752</v>
      </c>
      <c r="G35" s="1"/>
      <c r="H35" s="1"/>
      <c r="I35" s="1"/>
    </row>
    <row r="37" spans="1:9" x14ac:dyDescent="0.25">
      <c r="A37" s="42"/>
      <c r="B37" s="42">
        <f>E6</f>
        <v>2013</v>
      </c>
      <c r="C37" s="42">
        <f>D6</f>
        <v>2012</v>
      </c>
      <c r="D37" s="42"/>
      <c r="E37" s="42"/>
      <c r="F37" s="42">
        <f>B37</f>
        <v>2013</v>
      </c>
      <c r="G37" s="42">
        <f>C37</f>
        <v>2012</v>
      </c>
    </row>
    <row r="38" spans="1:9" x14ac:dyDescent="0.25">
      <c r="A38" s="42" t="str">
        <f>A7</f>
        <v>A CORUÑA</v>
      </c>
      <c r="B38" s="41">
        <f>E7</f>
        <v>0</v>
      </c>
      <c r="C38" s="41">
        <f>D7</f>
        <v>0</v>
      </c>
      <c r="D38" s="41">
        <f>_xlfn.RANK.EQ(B38,$B$38:$B$65)+COUNTIF($B$38:$B$65,B38)-1</f>
        <v>28</v>
      </c>
      <c r="E38" s="42" t="str">
        <f t="shared" ref="E38:E65" si="2">INDEX($A$38:$B$65,MATCH(ROW()-37,$D$38:$D$65,0),1)</f>
        <v>BAHIA DE ALGECIRAS</v>
      </c>
      <c r="F38" s="42">
        <f>LOOKUP(E38,$A$38:$A$65,$B$38:$B$65)</f>
        <v>27515725</v>
      </c>
      <c r="G38" s="42">
        <f>LOOKUP(E38,$A$38:$A$65,$C$38:$C$65)</f>
        <v>28791857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10599</v>
      </c>
      <c r="C39" s="41">
        <f t="shared" ref="C39:C65" si="5">D8</f>
        <v>32434</v>
      </c>
      <c r="D39" s="41">
        <f t="shared" ref="D39:D65" si="6">_xlfn.RANK.EQ(B39,$B$38:$B$65)+COUNTIF($B$38:$B$65,B39)-1</f>
        <v>11</v>
      </c>
      <c r="E39" s="42" t="str">
        <f t="shared" si="2"/>
        <v>VALENCIA</v>
      </c>
      <c r="F39" s="42">
        <f t="shared" ref="F39:F54" si="7">LOOKUP(E39,$A$38:$A$65,$B$38:$B$65)</f>
        <v>19151883</v>
      </c>
      <c r="G39" s="42">
        <f t="shared" ref="G39:G65" si="8">LOOKUP(E39,$A$38:$A$65,$C$38:$C$65)</f>
        <v>18916094</v>
      </c>
    </row>
    <row r="40" spans="1:9" x14ac:dyDescent="0.25">
      <c r="A40" s="42" t="str">
        <f t="shared" si="3"/>
        <v>ALMERIA</v>
      </c>
      <c r="B40" s="41">
        <f t="shared" si="4"/>
        <v>0</v>
      </c>
      <c r="C40" s="41">
        <f t="shared" si="5"/>
        <v>0</v>
      </c>
      <c r="D40" s="41">
        <f t="shared" si="6"/>
        <v>28</v>
      </c>
      <c r="E40" s="42" t="str">
        <f t="shared" si="2"/>
        <v>LAS PALMAS</v>
      </c>
      <c r="F40" s="42">
        <f t="shared" si="7"/>
        <v>4869951</v>
      </c>
      <c r="G40" s="42">
        <f t="shared" si="8"/>
        <v>6687756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0</v>
      </c>
      <c r="D41" s="41">
        <f t="shared" si="6"/>
        <v>28</v>
      </c>
      <c r="E41" s="42" t="str">
        <f t="shared" si="2"/>
        <v>BARCELONA</v>
      </c>
      <c r="F41" s="42">
        <f t="shared" si="7"/>
        <v>1963843</v>
      </c>
      <c r="G41" s="42">
        <f t="shared" si="8"/>
        <v>2630638</v>
      </c>
    </row>
    <row r="42" spans="1:9" x14ac:dyDescent="0.25">
      <c r="A42" s="42" t="str">
        <f t="shared" si="3"/>
        <v>BAHIA DE ALGECIRAS</v>
      </c>
      <c r="B42" s="41">
        <f t="shared" si="4"/>
        <v>27515725</v>
      </c>
      <c r="C42" s="41">
        <f t="shared" si="5"/>
        <v>28791857</v>
      </c>
      <c r="D42" s="41">
        <f t="shared" si="6"/>
        <v>1</v>
      </c>
      <c r="E42" s="42" t="str">
        <f t="shared" si="2"/>
        <v>TARRAGONA</v>
      </c>
      <c r="F42" s="42">
        <f t="shared" si="7"/>
        <v>540295</v>
      </c>
      <c r="G42" s="42">
        <f t="shared" si="8"/>
        <v>879195</v>
      </c>
    </row>
    <row r="43" spans="1:9" x14ac:dyDescent="0.25">
      <c r="A43" s="42" t="str">
        <f t="shared" si="3"/>
        <v>BAHIA DE CADIZ</v>
      </c>
      <c r="B43" s="41">
        <f t="shared" si="4"/>
        <v>0</v>
      </c>
      <c r="C43" s="41">
        <f t="shared" si="5"/>
        <v>5127</v>
      </c>
      <c r="D43" s="41">
        <f t="shared" si="6"/>
        <v>28</v>
      </c>
      <c r="E43" s="42" t="str">
        <f t="shared" si="2"/>
        <v>MALAGA</v>
      </c>
      <c r="F43" s="42">
        <f t="shared" si="7"/>
        <v>417353</v>
      </c>
      <c r="G43" s="42">
        <f t="shared" si="8"/>
        <v>3026517</v>
      </c>
    </row>
    <row r="44" spans="1:9" x14ac:dyDescent="0.25">
      <c r="A44" s="42" t="str">
        <f t="shared" si="3"/>
        <v>BALEARES</v>
      </c>
      <c r="B44" s="41">
        <f t="shared" si="4"/>
        <v>22</v>
      </c>
      <c r="C44" s="41">
        <f t="shared" si="5"/>
        <v>57</v>
      </c>
      <c r="D44" s="41">
        <f t="shared" si="6"/>
        <v>14</v>
      </c>
      <c r="E44" s="42" t="str">
        <f t="shared" si="2"/>
        <v>VIGO</v>
      </c>
      <c r="F44" s="42">
        <f t="shared" si="7"/>
        <v>75946</v>
      </c>
      <c r="G44" s="42">
        <f t="shared" si="8"/>
        <v>78975</v>
      </c>
    </row>
    <row r="45" spans="1:9" x14ac:dyDescent="0.25">
      <c r="A45" s="42" t="str">
        <f t="shared" si="3"/>
        <v>BARCELONA</v>
      </c>
      <c r="B45" s="41">
        <f t="shared" si="4"/>
        <v>1963843</v>
      </c>
      <c r="C45" s="41">
        <f t="shared" si="5"/>
        <v>2630638</v>
      </c>
      <c r="D45" s="41">
        <f t="shared" si="6"/>
        <v>4</v>
      </c>
      <c r="E45" s="42" t="str">
        <f t="shared" si="2"/>
        <v>SANTA CRUZ DE TENERIFE</v>
      </c>
      <c r="F45" s="42">
        <f t="shared" si="7"/>
        <v>21562</v>
      </c>
      <c r="G45" s="42">
        <f t="shared" si="8"/>
        <v>38822</v>
      </c>
    </row>
    <row r="46" spans="1:9" x14ac:dyDescent="0.25">
      <c r="A46" s="42" t="str">
        <f t="shared" si="3"/>
        <v>BILBAO</v>
      </c>
      <c r="B46" s="41">
        <f t="shared" si="4"/>
        <v>6831</v>
      </c>
      <c r="C46" s="41">
        <f t="shared" si="5"/>
        <v>8713</v>
      </c>
      <c r="D46" s="41">
        <f t="shared" si="6"/>
        <v>12</v>
      </c>
      <c r="E46" s="42" t="str">
        <f t="shared" si="2"/>
        <v>CASTELLON</v>
      </c>
      <c r="F46" s="42">
        <f t="shared" si="7"/>
        <v>16197</v>
      </c>
      <c r="G46" s="42">
        <f t="shared" si="8"/>
        <v>3953</v>
      </c>
    </row>
    <row r="47" spans="1:9" x14ac:dyDescent="0.25">
      <c r="A47" s="42" t="str">
        <f t="shared" si="3"/>
        <v>CARTAGENA</v>
      </c>
      <c r="B47" s="41">
        <f t="shared" si="4"/>
        <v>0</v>
      </c>
      <c r="C47" s="41">
        <f t="shared" si="5"/>
        <v>0</v>
      </c>
      <c r="D47" s="41">
        <f t="shared" si="6"/>
        <v>28</v>
      </c>
      <c r="E47" s="42" t="str">
        <f t="shared" si="2"/>
        <v>MARIN Y RIA DE PONTEVEDRA</v>
      </c>
      <c r="F47" s="42">
        <f t="shared" si="7"/>
        <v>15144</v>
      </c>
      <c r="G47" s="42">
        <f t="shared" si="8"/>
        <v>17583</v>
      </c>
    </row>
    <row r="48" spans="1:9" x14ac:dyDescent="0.25">
      <c r="A48" s="42" t="str">
        <f t="shared" si="3"/>
        <v>CASTELLON</v>
      </c>
      <c r="B48" s="41">
        <f t="shared" si="4"/>
        <v>16197</v>
      </c>
      <c r="C48" s="41">
        <f t="shared" si="5"/>
        <v>3953</v>
      </c>
      <c r="D48" s="41">
        <f t="shared" si="6"/>
        <v>9</v>
      </c>
      <c r="E48" s="42" t="str">
        <f t="shared" si="2"/>
        <v>ALICANTE</v>
      </c>
      <c r="F48" s="42">
        <f t="shared" si="7"/>
        <v>10599</v>
      </c>
      <c r="G48" s="42">
        <f t="shared" si="8"/>
        <v>32434</v>
      </c>
    </row>
    <row r="49" spans="1:7" x14ac:dyDescent="0.25">
      <c r="A49" s="42" t="str">
        <f t="shared" si="3"/>
        <v>CEUTA</v>
      </c>
      <c r="B49" s="41">
        <f t="shared" si="4"/>
        <v>0</v>
      </c>
      <c r="C49" s="41">
        <f t="shared" si="5"/>
        <v>0</v>
      </c>
      <c r="D49" s="41">
        <f t="shared" si="6"/>
        <v>28</v>
      </c>
      <c r="E49" s="42" t="str">
        <f t="shared" si="2"/>
        <v>BILBAO</v>
      </c>
      <c r="F49" s="42">
        <f t="shared" si="7"/>
        <v>6831</v>
      </c>
      <c r="G49" s="42">
        <f t="shared" si="8"/>
        <v>8713</v>
      </c>
    </row>
    <row r="50" spans="1:7" x14ac:dyDescent="0.25">
      <c r="A50" s="42" t="str">
        <f t="shared" si="3"/>
        <v>FERROL-SAN CIBRAO</v>
      </c>
      <c r="B50" s="41">
        <f t="shared" si="4"/>
        <v>0</v>
      </c>
      <c r="C50" s="41">
        <f t="shared" si="5"/>
        <v>0</v>
      </c>
      <c r="D50" s="41">
        <f t="shared" si="6"/>
        <v>28</v>
      </c>
      <c r="E50" s="42" t="str">
        <f t="shared" si="2"/>
        <v>GIJON</v>
      </c>
      <c r="F50" s="42">
        <f t="shared" si="7"/>
        <v>107</v>
      </c>
      <c r="G50" s="42">
        <f t="shared" si="8"/>
        <v>0</v>
      </c>
    </row>
    <row r="51" spans="1:7" x14ac:dyDescent="0.25">
      <c r="A51" s="42" t="str">
        <f t="shared" si="3"/>
        <v>GIJON</v>
      </c>
      <c r="B51" s="41">
        <f t="shared" si="4"/>
        <v>107</v>
      </c>
      <c r="C51" s="41">
        <f t="shared" si="5"/>
        <v>0</v>
      </c>
      <c r="D51" s="41">
        <f t="shared" si="6"/>
        <v>13</v>
      </c>
      <c r="E51" s="42" t="str">
        <f t="shared" si="2"/>
        <v>BALEARES</v>
      </c>
      <c r="F51" s="42">
        <f t="shared" si="7"/>
        <v>22</v>
      </c>
      <c r="G51" s="42">
        <f t="shared" si="8"/>
        <v>57</v>
      </c>
    </row>
    <row r="52" spans="1:7" x14ac:dyDescent="0.25">
      <c r="A52" s="42" t="str">
        <f t="shared" si="3"/>
        <v>HUELVA</v>
      </c>
      <c r="B52" s="41">
        <f t="shared" si="4"/>
        <v>0</v>
      </c>
      <c r="C52" s="41">
        <f t="shared" si="5"/>
        <v>0</v>
      </c>
      <c r="D52" s="41">
        <f t="shared" si="6"/>
        <v>28</v>
      </c>
      <c r="E52" s="42" t="e">
        <f t="shared" si="2"/>
        <v>#N/A</v>
      </c>
      <c r="F52" s="42" t="e">
        <f t="shared" si="7"/>
        <v>#N/A</v>
      </c>
      <c r="G52" s="42" t="e">
        <f t="shared" si="8"/>
        <v>#N/A</v>
      </c>
    </row>
    <row r="53" spans="1:7" x14ac:dyDescent="0.25">
      <c r="A53" s="42" t="str">
        <f t="shared" si="3"/>
        <v>LAS PALMAS</v>
      </c>
      <c r="B53" s="41">
        <f t="shared" si="4"/>
        <v>4869951</v>
      </c>
      <c r="C53" s="41">
        <f t="shared" si="5"/>
        <v>6687756</v>
      </c>
      <c r="D53" s="41">
        <f t="shared" si="6"/>
        <v>3</v>
      </c>
      <c r="E53" s="42" t="e">
        <f t="shared" si="2"/>
        <v>#N/A</v>
      </c>
      <c r="F53" s="42" t="e">
        <f t="shared" si="7"/>
        <v>#N/A</v>
      </c>
      <c r="G53" s="42" t="e">
        <f t="shared" si="8"/>
        <v>#N/A</v>
      </c>
    </row>
    <row r="54" spans="1:7" x14ac:dyDescent="0.25">
      <c r="A54" s="42" t="str">
        <f t="shared" si="3"/>
        <v>MALAGA</v>
      </c>
      <c r="B54" s="41">
        <f t="shared" si="4"/>
        <v>417353</v>
      </c>
      <c r="C54" s="41">
        <f t="shared" si="5"/>
        <v>3026517</v>
      </c>
      <c r="D54" s="41">
        <f t="shared" si="6"/>
        <v>6</v>
      </c>
      <c r="E54" s="42" t="e">
        <f t="shared" si="2"/>
        <v>#N/A</v>
      </c>
      <c r="F54" s="42" t="e">
        <f t="shared" si="7"/>
        <v>#N/A</v>
      </c>
      <c r="G54" s="42" t="e">
        <f t="shared" si="8"/>
        <v>#N/A</v>
      </c>
    </row>
    <row r="55" spans="1:7" x14ac:dyDescent="0.25">
      <c r="A55" s="42" t="str">
        <f t="shared" si="3"/>
        <v>MARIN Y RIA DE PONTEVEDRA</v>
      </c>
      <c r="B55" s="41">
        <f t="shared" si="4"/>
        <v>15144</v>
      </c>
      <c r="C55" s="41">
        <f t="shared" si="5"/>
        <v>17583</v>
      </c>
      <c r="D55" s="41">
        <f t="shared" si="6"/>
        <v>10</v>
      </c>
      <c r="E55" s="42" t="e">
        <f t="shared" si="2"/>
        <v>#N/A</v>
      </c>
      <c r="F55" s="42" t="e">
        <f t="shared" ref="F55:F65" si="9">LOOKUP(E55,$A$38:$A$65,$B$38:$B$65)</f>
        <v>#N/A</v>
      </c>
      <c r="G55" s="42" t="e">
        <f t="shared" si="8"/>
        <v>#N/A</v>
      </c>
    </row>
    <row r="56" spans="1:7" x14ac:dyDescent="0.25">
      <c r="A56" s="42" t="str">
        <f t="shared" si="3"/>
        <v>MELILLA</v>
      </c>
      <c r="B56" s="41">
        <f t="shared" si="4"/>
        <v>0</v>
      </c>
      <c r="C56" s="41">
        <f t="shared" si="5"/>
        <v>0</v>
      </c>
      <c r="D56" s="41">
        <f t="shared" si="6"/>
        <v>28</v>
      </c>
      <c r="E56" s="42" t="e">
        <f t="shared" si="2"/>
        <v>#N/A</v>
      </c>
      <c r="F56" s="42" t="e">
        <f t="shared" si="9"/>
        <v>#N/A</v>
      </c>
      <c r="G56" s="42" t="e">
        <f t="shared" si="8"/>
        <v>#N/A</v>
      </c>
    </row>
    <row r="57" spans="1:7" x14ac:dyDescent="0.25">
      <c r="A57" s="42" t="str">
        <f t="shared" si="3"/>
        <v>MOTRIL</v>
      </c>
      <c r="B57" s="41">
        <f t="shared" si="4"/>
        <v>0</v>
      </c>
      <c r="C57" s="41">
        <f t="shared" si="5"/>
        <v>0</v>
      </c>
      <c r="D57" s="41">
        <f t="shared" si="6"/>
        <v>28</v>
      </c>
      <c r="E57" s="42" t="e">
        <f t="shared" si="2"/>
        <v>#N/A</v>
      </c>
      <c r="F57" s="42" t="e">
        <f t="shared" si="9"/>
        <v>#N/A</v>
      </c>
      <c r="G57" s="42" t="e">
        <f t="shared" si="8"/>
        <v>#N/A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e">
        <f t="shared" si="2"/>
        <v>#N/A</v>
      </c>
      <c r="F58" s="42" t="e">
        <f t="shared" si="9"/>
        <v>#N/A</v>
      </c>
      <c r="G58" s="42" t="e">
        <f t="shared" si="8"/>
        <v>#N/A</v>
      </c>
    </row>
    <row r="59" spans="1:7" x14ac:dyDescent="0.25">
      <c r="A59" s="42" t="str">
        <f t="shared" si="3"/>
        <v>SANTA CRUZ DE TENERIFE</v>
      </c>
      <c r="B59" s="41">
        <f t="shared" si="4"/>
        <v>21562</v>
      </c>
      <c r="C59" s="41">
        <f t="shared" si="5"/>
        <v>38822</v>
      </c>
      <c r="D59" s="41">
        <f t="shared" si="6"/>
        <v>8</v>
      </c>
      <c r="E59" s="42" t="e">
        <f t="shared" si="2"/>
        <v>#N/A</v>
      </c>
      <c r="F59" s="42" t="e">
        <f t="shared" si="9"/>
        <v>#N/A</v>
      </c>
      <c r="G59" s="42" t="e">
        <f t="shared" si="8"/>
        <v>#N/A</v>
      </c>
    </row>
    <row r="60" spans="1:7" x14ac:dyDescent="0.25">
      <c r="A60" s="42" t="str">
        <f t="shared" si="3"/>
        <v>SANTANDER</v>
      </c>
      <c r="B60" s="41">
        <f t="shared" si="4"/>
        <v>0</v>
      </c>
      <c r="C60" s="41">
        <f t="shared" si="5"/>
        <v>5</v>
      </c>
      <c r="D60" s="41">
        <f t="shared" si="6"/>
        <v>28</v>
      </c>
      <c r="E60" s="42" t="e">
        <f t="shared" si="2"/>
        <v>#N/A</v>
      </c>
      <c r="F60" s="42" t="e">
        <f t="shared" si="9"/>
        <v>#N/A</v>
      </c>
      <c r="G60" s="42" t="e">
        <f t="shared" si="8"/>
        <v>#N/A</v>
      </c>
    </row>
    <row r="61" spans="1:7" x14ac:dyDescent="0.25">
      <c r="A61" s="42" t="str">
        <f t="shared" si="3"/>
        <v>SEVILLA</v>
      </c>
      <c r="B61" s="41">
        <f t="shared" si="4"/>
        <v>0</v>
      </c>
      <c r="C61" s="41">
        <f t="shared" si="5"/>
        <v>0</v>
      </c>
      <c r="D61" s="41">
        <f t="shared" si="6"/>
        <v>28</v>
      </c>
      <c r="E61" s="42" t="e">
        <f t="shared" si="2"/>
        <v>#N/A</v>
      </c>
      <c r="F61" s="42" t="e">
        <f t="shared" si="9"/>
        <v>#N/A</v>
      </c>
      <c r="G61" s="42" t="e">
        <f t="shared" si="8"/>
        <v>#N/A</v>
      </c>
    </row>
    <row r="62" spans="1:7" x14ac:dyDescent="0.25">
      <c r="A62" s="42" t="str">
        <f t="shared" si="3"/>
        <v>TARRAGONA</v>
      </c>
      <c r="B62" s="41">
        <f t="shared" si="4"/>
        <v>540295</v>
      </c>
      <c r="C62" s="41">
        <f t="shared" si="5"/>
        <v>879195</v>
      </c>
      <c r="D62" s="41">
        <f t="shared" si="6"/>
        <v>5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19151883</v>
      </c>
      <c r="C63" s="41">
        <f t="shared" si="5"/>
        <v>18916094</v>
      </c>
      <c r="D63" s="41">
        <f t="shared" si="6"/>
        <v>2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75946</v>
      </c>
      <c r="C64" s="41">
        <f t="shared" si="5"/>
        <v>78975</v>
      </c>
      <c r="D64" s="41">
        <f t="shared" si="6"/>
        <v>7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0</v>
      </c>
      <c r="C65" s="41">
        <f t="shared" si="5"/>
        <v>78</v>
      </c>
      <c r="D65" s="41">
        <f t="shared" si="6"/>
        <v>28</v>
      </c>
      <c r="E65" s="42" t="str">
        <f t="shared" si="2"/>
        <v>A CORUÑA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6" max="6" width="6.28515625" customWidth="1"/>
  </cols>
  <sheetData>
    <row r="1" spans="1:12" s="2" customFormat="1" ht="22.5" customHeight="1" x14ac:dyDescent="0.35">
      <c r="F1" s="3" t="s">
        <v>84</v>
      </c>
    </row>
    <row r="2" spans="1:12" s="2" customFormat="1" ht="21" x14ac:dyDescent="0.35"/>
    <row r="5" spans="1:12" x14ac:dyDescent="0.25">
      <c r="A5" s="69" t="s">
        <v>73</v>
      </c>
      <c r="B5" s="67" t="str">
        <f>'Resumen general'!D6</f>
        <v>Mes Julio</v>
      </c>
      <c r="C5" s="68"/>
      <c r="D5" s="67" t="str">
        <f>'Resumen general'!F6</f>
        <v>Acumulado desde Enero</v>
      </c>
      <c r="E5" s="68"/>
      <c r="F5" s="68"/>
      <c r="L5" s="39">
        <f>'Resumen general'!I4</f>
        <v>41529</v>
      </c>
    </row>
    <row r="6" spans="1:12" x14ac:dyDescent="0.25">
      <c r="A6" s="70"/>
      <c r="B6" s="7">
        <f>'Resumen general'!D7</f>
        <v>2012</v>
      </c>
      <c r="C6" s="7">
        <f>'Resumen general'!E7</f>
        <v>2013</v>
      </c>
      <c r="D6" s="7">
        <f>'Resumen general'!F7</f>
        <v>2012</v>
      </c>
      <c r="E6" s="7">
        <f>'Resumen general'!G7</f>
        <v>2013</v>
      </c>
      <c r="F6" s="7" t="s">
        <v>43</v>
      </c>
    </row>
    <row r="7" spans="1:12" x14ac:dyDescent="0.25">
      <c r="A7" s="8" t="s">
        <v>44</v>
      </c>
      <c r="B7" s="31">
        <v>5547</v>
      </c>
      <c r="C7" s="31">
        <v>6920</v>
      </c>
      <c r="D7" s="31">
        <v>32086</v>
      </c>
      <c r="E7" s="31">
        <v>30350</v>
      </c>
      <c r="F7" s="10">
        <f>((E7*100)/D7)-100</f>
        <v>-5.4104593903883256</v>
      </c>
      <c r="G7" s="1"/>
      <c r="H7" s="1"/>
      <c r="I7" s="1"/>
    </row>
    <row r="8" spans="1:12" x14ac:dyDescent="0.25">
      <c r="A8" s="11" t="s">
        <v>45</v>
      </c>
      <c r="B8" s="32">
        <v>112772</v>
      </c>
      <c r="C8" s="32">
        <v>96840</v>
      </c>
      <c r="D8" s="32">
        <v>831956</v>
      </c>
      <c r="E8" s="32">
        <v>692215</v>
      </c>
      <c r="F8" s="13">
        <f t="shared" ref="F8:F35" si="0">((E8*100)/D8)-100</f>
        <v>-16.79668155527456</v>
      </c>
      <c r="G8" s="1"/>
      <c r="H8" s="1"/>
      <c r="I8" s="1"/>
    </row>
    <row r="9" spans="1:12" x14ac:dyDescent="0.25">
      <c r="A9" s="8" t="s">
        <v>46</v>
      </c>
      <c r="B9" s="31">
        <v>4728</v>
      </c>
      <c r="C9" s="31">
        <v>10959</v>
      </c>
      <c r="D9" s="31">
        <v>40571</v>
      </c>
      <c r="E9" s="31">
        <v>45759</v>
      </c>
      <c r="F9" s="10">
        <f t="shared" si="0"/>
        <v>12.787459022454456</v>
      </c>
      <c r="G9" s="1"/>
      <c r="H9" s="1"/>
      <c r="I9" s="1"/>
    </row>
    <row r="10" spans="1:12" x14ac:dyDescent="0.25">
      <c r="A10" s="11" t="s">
        <v>47</v>
      </c>
      <c r="B10" s="32">
        <v>4</v>
      </c>
      <c r="C10" s="32">
        <v>0</v>
      </c>
      <c r="D10" s="32">
        <v>21</v>
      </c>
      <c r="E10" s="32">
        <v>12</v>
      </c>
      <c r="F10" s="17">
        <f t="shared" si="0"/>
        <v>-42.857142857142854</v>
      </c>
      <c r="G10" s="1"/>
      <c r="H10" s="1"/>
      <c r="I10" s="1"/>
    </row>
    <row r="11" spans="1:12" x14ac:dyDescent="0.25">
      <c r="A11" s="8" t="s">
        <v>48</v>
      </c>
      <c r="B11" s="31">
        <v>4432778</v>
      </c>
      <c r="C11" s="31">
        <v>4327058</v>
      </c>
      <c r="D11" s="31">
        <v>30440704</v>
      </c>
      <c r="E11" s="31">
        <v>29419290</v>
      </c>
      <c r="F11" s="10">
        <f t="shared" si="0"/>
        <v>-3.3554217405747266</v>
      </c>
      <c r="G11" s="1"/>
      <c r="H11" s="1"/>
      <c r="I11" s="1"/>
    </row>
    <row r="12" spans="1:12" x14ac:dyDescent="0.25">
      <c r="A12" s="11" t="s">
        <v>49</v>
      </c>
      <c r="B12" s="32">
        <v>92631</v>
      </c>
      <c r="C12" s="32">
        <v>64974</v>
      </c>
      <c r="D12" s="32">
        <v>535736</v>
      </c>
      <c r="E12" s="32">
        <v>524206</v>
      </c>
      <c r="F12" s="13">
        <f t="shared" si="0"/>
        <v>-2.1521794316603717</v>
      </c>
      <c r="G12" s="1"/>
      <c r="H12" s="1"/>
      <c r="I12" s="1"/>
    </row>
    <row r="13" spans="1:12" x14ac:dyDescent="0.25">
      <c r="A13" s="8" t="s">
        <v>50</v>
      </c>
      <c r="B13" s="31">
        <v>29796</v>
      </c>
      <c r="C13" s="31">
        <v>25338</v>
      </c>
      <c r="D13" s="31">
        <v>165865</v>
      </c>
      <c r="E13" s="31">
        <v>153622</v>
      </c>
      <c r="F13" s="10">
        <f t="shared" si="0"/>
        <v>-7.3813040725891597</v>
      </c>
      <c r="G13" s="1"/>
      <c r="H13" s="1"/>
      <c r="I13" s="1"/>
    </row>
    <row r="14" spans="1:12" x14ac:dyDescent="0.25">
      <c r="A14" s="11" t="s">
        <v>51</v>
      </c>
      <c r="B14" s="32">
        <v>1550862</v>
      </c>
      <c r="C14" s="32">
        <v>1495537</v>
      </c>
      <c r="D14" s="32">
        <v>10081010</v>
      </c>
      <c r="E14" s="32">
        <v>9722058</v>
      </c>
      <c r="F14" s="13">
        <f t="shared" si="0"/>
        <v>-3.5606749720514159</v>
      </c>
      <c r="G14" s="1"/>
      <c r="H14" s="1"/>
      <c r="I14" s="1"/>
    </row>
    <row r="15" spans="1:12" x14ac:dyDescent="0.25">
      <c r="A15" s="8" t="s">
        <v>52</v>
      </c>
      <c r="B15" s="31">
        <v>537146</v>
      </c>
      <c r="C15" s="31">
        <v>543159</v>
      </c>
      <c r="D15" s="31">
        <v>3679089</v>
      </c>
      <c r="E15" s="31">
        <v>3594336</v>
      </c>
      <c r="F15" s="10">
        <f t="shared" si="0"/>
        <v>-2.3036409285015935</v>
      </c>
      <c r="G15" s="1"/>
      <c r="H15" s="1"/>
      <c r="I15" s="1"/>
    </row>
    <row r="16" spans="1:12" x14ac:dyDescent="0.25">
      <c r="A16" s="11" t="s">
        <v>53</v>
      </c>
      <c r="B16" s="32">
        <v>77439</v>
      </c>
      <c r="C16" s="32">
        <v>89900</v>
      </c>
      <c r="D16" s="32">
        <v>488441</v>
      </c>
      <c r="E16" s="32">
        <v>534611</v>
      </c>
      <c r="F16" s="13">
        <f t="shared" si="0"/>
        <v>9.4525234368122284</v>
      </c>
      <c r="G16" s="1"/>
      <c r="H16" s="1"/>
      <c r="I16" s="1"/>
    </row>
    <row r="17" spans="1:9" x14ac:dyDescent="0.25">
      <c r="A17" s="8" t="s">
        <v>54</v>
      </c>
      <c r="B17" s="31">
        <v>219714</v>
      </c>
      <c r="C17" s="31">
        <v>210851</v>
      </c>
      <c r="D17" s="31">
        <v>1206358</v>
      </c>
      <c r="E17" s="31">
        <v>1541505</v>
      </c>
      <c r="F17" s="10">
        <f t="shared" si="0"/>
        <v>27.781719854305265</v>
      </c>
      <c r="G17" s="1"/>
      <c r="H17" s="1"/>
      <c r="I17" s="1"/>
    </row>
    <row r="18" spans="1:9" x14ac:dyDescent="0.25">
      <c r="A18" s="11" t="s">
        <v>55</v>
      </c>
      <c r="B18" s="32">
        <v>5815</v>
      </c>
      <c r="C18" s="32">
        <v>7307</v>
      </c>
      <c r="D18" s="32">
        <v>38320</v>
      </c>
      <c r="E18" s="32">
        <v>54646</v>
      </c>
      <c r="F18" s="13">
        <f t="shared" si="0"/>
        <v>42.604384133611688</v>
      </c>
      <c r="G18" s="1"/>
      <c r="H18" s="1"/>
      <c r="I18" s="1"/>
    </row>
    <row r="19" spans="1:9" x14ac:dyDescent="0.25">
      <c r="A19" s="8" t="s">
        <v>56</v>
      </c>
      <c r="B19" s="31">
        <v>761</v>
      </c>
      <c r="C19" s="31">
        <v>433</v>
      </c>
      <c r="D19" s="31">
        <v>4219</v>
      </c>
      <c r="E19" s="31">
        <v>4880</v>
      </c>
      <c r="F19" s="10">
        <f t="shared" si="0"/>
        <v>15.667219720312872</v>
      </c>
      <c r="G19" s="1"/>
      <c r="H19" s="1"/>
      <c r="I19" s="1"/>
    </row>
    <row r="20" spans="1:9" x14ac:dyDescent="0.25">
      <c r="A20" s="11" t="s">
        <v>57</v>
      </c>
      <c r="B20" s="32">
        <v>39057</v>
      </c>
      <c r="C20" s="32">
        <v>69121</v>
      </c>
      <c r="D20" s="32">
        <v>337859</v>
      </c>
      <c r="E20" s="32">
        <v>444582</v>
      </c>
      <c r="F20" s="13">
        <f t="shared" si="0"/>
        <v>31.588029325843024</v>
      </c>
      <c r="G20" s="1"/>
      <c r="H20" s="1"/>
      <c r="I20" s="1"/>
    </row>
    <row r="21" spans="1:9" x14ac:dyDescent="0.25">
      <c r="A21" s="8" t="s">
        <v>58</v>
      </c>
      <c r="B21" s="31">
        <v>742</v>
      </c>
      <c r="C21" s="31">
        <v>535</v>
      </c>
      <c r="D21" s="31">
        <v>5284</v>
      </c>
      <c r="E21" s="31">
        <v>4741</v>
      </c>
      <c r="F21" s="10">
        <f t="shared" si="0"/>
        <v>-10.276305828917486</v>
      </c>
      <c r="G21" s="1"/>
      <c r="H21" s="1"/>
      <c r="I21" s="1"/>
    </row>
    <row r="22" spans="1:9" x14ac:dyDescent="0.25">
      <c r="A22" s="11" t="s">
        <v>59</v>
      </c>
      <c r="B22" s="32">
        <v>1308968</v>
      </c>
      <c r="C22" s="32">
        <v>922231</v>
      </c>
      <c r="D22" s="32">
        <v>8518959</v>
      </c>
      <c r="E22" s="32">
        <v>6636230</v>
      </c>
      <c r="F22" s="13">
        <f t="shared" si="0"/>
        <v>-22.100458518464521</v>
      </c>
      <c r="G22" s="1"/>
      <c r="H22" s="1"/>
      <c r="I22" s="1"/>
    </row>
    <row r="23" spans="1:9" x14ac:dyDescent="0.25">
      <c r="A23" s="8" t="s">
        <v>60</v>
      </c>
      <c r="B23" s="31">
        <v>189634</v>
      </c>
      <c r="C23" s="31">
        <v>184445</v>
      </c>
      <c r="D23" s="31">
        <v>3260351</v>
      </c>
      <c r="E23" s="31">
        <v>577449</v>
      </c>
      <c r="F23" s="10">
        <f t="shared" si="0"/>
        <v>-82.288747438542657</v>
      </c>
      <c r="G23" s="1"/>
      <c r="H23" s="1"/>
      <c r="I23" s="1"/>
    </row>
    <row r="24" spans="1:9" x14ac:dyDescent="0.25">
      <c r="A24" s="11" t="s">
        <v>61</v>
      </c>
      <c r="B24" s="32">
        <v>32546</v>
      </c>
      <c r="C24" s="32">
        <v>16384</v>
      </c>
      <c r="D24" s="32">
        <v>214583</v>
      </c>
      <c r="E24" s="32">
        <v>158238</v>
      </c>
      <c r="F24" s="13">
        <f t="shared" si="0"/>
        <v>-26.257904866648332</v>
      </c>
      <c r="G24" s="1"/>
      <c r="H24" s="1"/>
      <c r="I24" s="1"/>
    </row>
    <row r="25" spans="1:9" x14ac:dyDescent="0.25">
      <c r="A25" s="8" t="s">
        <v>62</v>
      </c>
      <c r="B25" s="31">
        <v>24506</v>
      </c>
      <c r="C25" s="31">
        <v>18762</v>
      </c>
      <c r="D25" s="31">
        <v>147148</v>
      </c>
      <c r="E25" s="31">
        <v>147390</v>
      </c>
      <c r="F25" s="10">
        <f t="shared" si="0"/>
        <v>0.16446027129148888</v>
      </c>
      <c r="G25" s="1"/>
      <c r="H25" s="1"/>
      <c r="I25" s="1"/>
    </row>
    <row r="26" spans="1:9" x14ac:dyDescent="0.25">
      <c r="A26" s="11" t="s">
        <v>63</v>
      </c>
      <c r="B26" s="32">
        <v>6261</v>
      </c>
      <c r="C26" s="32">
        <v>6380</v>
      </c>
      <c r="D26" s="32">
        <v>34944</v>
      </c>
      <c r="E26" s="32">
        <v>31164</v>
      </c>
      <c r="F26" s="13">
        <f t="shared" si="0"/>
        <v>-10.817307692307693</v>
      </c>
      <c r="G26" s="1"/>
      <c r="H26" s="1"/>
      <c r="I26" s="1"/>
    </row>
    <row r="27" spans="1:9" x14ac:dyDescent="0.25">
      <c r="A27" s="8" t="s">
        <v>64</v>
      </c>
      <c r="B27" s="31">
        <v>0</v>
      </c>
      <c r="C27" s="31">
        <v>0</v>
      </c>
      <c r="D27" s="31">
        <v>0</v>
      </c>
      <c r="E27" s="31">
        <v>0</v>
      </c>
      <c r="F27" s="10" t="e">
        <f t="shared" si="0"/>
        <v>#DIV/0!</v>
      </c>
      <c r="G27" s="1"/>
      <c r="H27" s="1"/>
      <c r="I27" s="1"/>
    </row>
    <row r="28" spans="1:9" x14ac:dyDescent="0.25">
      <c r="A28" s="11" t="s">
        <v>65</v>
      </c>
      <c r="B28" s="32">
        <v>210071</v>
      </c>
      <c r="C28" s="32">
        <v>204236</v>
      </c>
      <c r="D28" s="32">
        <v>1466536</v>
      </c>
      <c r="E28" s="32">
        <v>1369541</v>
      </c>
      <c r="F28" s="13">
        <f t="shared" si="0"/>
        <v>-6.6138846915452518</v>
      </c>
      <c r="G28" s="1"/>
      <c r="H28" s="1"/>
      <c r="I28" s="1"/>
    </row>
    <row r="29" spans="1:9" x14ac:dyDescent="0.25">
      <c r="A29" s="8" t="s">
        <v>66</v>
      </c>
      <c r="B29" s="31">
        <v>2425</v>
      </c>
      <c r="C29" s="31">
        <v>1185</v>
      </c>
      <c r="D29" s="31">
        <v>8542</v>
      </c>
      <c r="E29" s="31">
        <v>9366</v>
      </c>
      <c r="F29" s="10">
        <f t="shared" si="0"/>
        <v>9.6464528213533072</v>
      </c>
      <c r="G29" s="1"/>
      <c r="H29" s="1"/>
      <c r="I29" s="1"/>
    </row>
    <row r="30" spans="1:9" x14ac:dyDescent="0.25">
      <c r="A30" s="11" t="s">
        <v>67</v>
      </c>
      <c r="B30" s="32">
        <v>103959</v>
      </c>
      <c r="C30" s="32">
        <v>92798</v>
      </c>
      <c r="D30" s="32">
        <v>723877</v>
      </c>
      <c r="E30" s="32">
        <v>609989</v>
      </c>
      <c r="F30" s="13">
        <f t="shared" si="0"/>
        <v>-15.733059622007602</v>
      </c>
      <c r="G30" s="1"/>
      <c r="H30" s="1"/>
      <c r="I30" s="1"/>
    </row>
    <row r="31" spans="1:9" x14ac:dyDescent="0.25">
      <c r="A31" s="8" t="s">
        <v>68</v>
      </c>
      <c r="B31" s="31">
        <v>174627</v>
      </c>
      <c r="C31" s="31">
        <v>121743</v>
      </c>
      <c r="D31" s="31">
        <v>1302618</v>
      </c>
      <c r="E31" s="31">
        <v>932981</v>
      </c>
      <c r="F31" s="10">
        <f t="shared" si="0"/>
        <v>-28.376469540571378</v>
      </c>
      <c r="G31" s="1"/>
      <c r="H31" s="1"/>
      <c r="I31" s="1"/>
    </row>
    <row r="32" spans="1:9" x14ac:dyDescent="0.25">
      <c r="A32" s="11" t="s">
        <v>69</v>
      </c>
      <c r="B32" s="32">
        <v>4738515</v>
      </c>
      <c r="C32" s="32">
        <v>4219589</v>
      </c>
      <c r="D32" s="32">
        <v>30246100</v>
      </c>
      <c r="E32" s="32">
        <v>30055489</v>
      </c>
      <c r="F32" s="13">
        <f t="shared" si="0"/>
        <v>-0.63020025722325101</v>
      </c>
      <c r="G32" s="1"/>
      <c r="H32" s="1"/>
      <c r="I32" s="1"/>
    </row>
    <row r="33" spans="1:9" x14ac:dyDescent="0.25">
      <c r="A33" s="8" t="s">
        <v>70</v>
      </c>
      <c r="B33" s="31">
        <v>191792</v>
      </c>
      <c r="C33" s="31">
        <v>220992</v>
      </c>
      <c r="D33" s="31">
        <v>1322758</v>
      </c>
      <c r="E33" s="31">
        <v>1435826</v>
      </c>
      <c r="F33" s="10">
        <f t="shared" si="0"/>
        <v>8.5478976502126613</v>
      </c>
      <c r="G33" s="1"/>
      <c r="H33" s="1"/>
      <c r="I33" s="1"/>
    </row>
    <row r="34" spans="1:9" x14ac:dyDescent="0.25">
      <c r="A34" s="11" t="s">
        <v>71</v>
      </c>
      <c r="B34" s="32">
        <v>19774</v>
      </c>
      <c r="C34" s="32">
        <v>25895</v>
      </c>
      <c r="D34" s="32">
        <v>128342</v>
      </c>
      <c r="E34" s="32">
        <v>152989</v>
      </c>
      <c r="F34" s="13">
        <f t="shared" si="0"/>
        <v>19.204157641302146</v>
      </c>
      <c r="G34" s="1"/>
      <c r="H34" s="1"/>
      <c r="I34" s="1"/>
    </row>
    <row r="35" spans="1:9" x14ac:dyDescent="0.25">
      <c r="A35" s="14" t="s">
        <v>72</v>
      </c>
      <c r="B35" s="15">
        <f>SUM(B7:B34)</f>
        <v>14112870</v>
      </c>
      <c r="C35" s="15">
        <f t="shared" ref="C35:E35" si="1">SUM(C7:C34)</f>
        <v>12983572</v>
      </c>
      <c r="D35" s="15">
        <f t="shared" si="1"/>
        <v>95262277</v>
      </c>
      <c r="E35" s="15">
        <f t="shared" si="1"/>
        <v>88883465</v>
      </c>
      <c r="F35" s="16">
        <f t="shared" si="0"/>
        <v>-6.6960524153752914</v>
      </c>
      <c r="G35" s="1"/>
      <c r="H35" s="1"/>
      <c r="I35" s="1"/>
    </row>
    <row r="37" spans="1:9" x14ac:dyDescent="0.25">
      <c r="A37" s="42"/>
      <c r="B37" s="42">
        <f>E6</f>
        <v>2013</v>
      </c>
      <c r="C37" s="42">
        <f>D6</f>
        <v>2012</v>
      </c>
      <c r="D37" s="42"/>
      <c r="E37" s="42"/>
      <c r="F37" s="42">
        <f>B37</f>
        <v>2013</v>
      </c>
      <c r="G37" s="42">
        <f>C37</f>
        <v>2012</v>
      </c>
    </row>
    <row r="38" spans="1:9" x14ac:dyDescent="0.25">
      <c r="A38" s="42" t="str">
        <f>A7</f>
        <v>A CORUÑA</v>
      </c>
      <c r="B38" s="41">
        <f>E7</f>
        <v>30350</v>
      </c>
      <c r="C38" s="41">
        <f>D7</f>
        <v>32086</v>
      </c>
      <c r="D38" s="41">
        <f>_xlfn.RANK.EQ(B38,$B$38:$B$65)+COUNTIF($B$38:$B$65,B38)-1</f>
        <v>23</v>
      </c>
      <c r="E38" s="42" t="str">
        <f t="shared" ref="E38:E65" si="2">INDEX($A$38:$B$65,MATCH(ROW()-37,$D$38:$D$65,0),1)</f>
        <v>VALENCIA</v>
      </c>
      <c r="F38" s="42">
        <f>LOOKUP(E38,$A$38:$A$65,$B$38:$B$65)</f>
        <v>30055489</v>
      </c>
      <c r="G38" s="42">
        <f>LOOKUP(E38,$A$38:$A$65,$C$38:$C$65)</f>
        <v>30246100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692215</v>
      </c>
      <c r="C39" s="41">
        <f t="shared" ref="C39:C65" si="5">D8</f>
        <v>831956</v>
      </c>
      <c r="D39" s="41">
        <f t="shared" ref="D39:D65" si="6">_xlfn.RANK.EQ(B39,$B$38:$B$65)+COUNTIF($B$38:$B$65,B39)-1</f>
        <v>10</v>
      </c>
      <c r="E39" s="42" t="str">
        <f t="shared" si="2"/>
        <v>BAHIA DE ALGECIRAS</v>
      </c>
      <c r="F39" s="42">
        <f t="shared" ref="F39:F54" si="7">LOOKUP(E39,$A$38:$A$65,$B$38:$B$65)</f>
        <v>29419290</v>
      </c>
      <c r="G39" s="42">
        <f t="shared" ref="G39:G65" si="8">LOOKUP(E39,$A$38:$A$65,$C$38:$C$65)</f>
        <v>30440704</v>
      </c>
    </row>
    <row r="40" spans="1:9" x14ac:dyDescent="0.25">
      <c r="A40" s="42" t="str">
        <f t="shared" si="3"/>
        <v>ALMERIA</v>
      </c>
      <c r="B40" s="41">
        <f t="shared" si="4"/>
        <v>45759</v>
      </c>
      <c r="C40" s="41">
        <f t="shared" si="5"/>
        <v>40571</v>
      </c>
      <c r="D40" s="41">
        <f t="shared" si="6"/>
        <v>21</v>
      </c>
      <c r="E40" s="42" t="str">
        <f t="shared" si="2"/>
        <v>BARCELONA</v>
      </c>
      <c r="F40" s="42">
        <f t="shared" si="7"/>
        <v>9722058</v>
      </c>
      <c r="G40" s="42">
        <f t="shared" si="8"/>
        <v>10081010</v>
      </c>
    </row>
    <row r="41" spans="1:9" x14ac:dyDescent="0.25">
      <c r="A41" s="42" t="str">
        <f t="shared" si="3"/>
        <v>AVILES</v>
      </c>
      <c r="B41" s="41">
        <f t="shared" si="4"/>
        <v>12</v>
      </c>
      <c r="C41" s="41">
        <f t="shared" si="5"/>
        <v>21</v>
      </c>
      <c r="D41" s="41">
        <f t="shared" si="6"/>
        <v>27</v>
      </c>
      <c r="E41" s="42" t="str">
        <f t="shared" si="2"/>
        <v>LAS PALMAS</v>
      </c>
      <c r="F41" s="42">
        <f t="shared" si="7"/>
        <v>6636230</v>
      </c>
      <c r="G41" s="42">
        <f t="shared" si="8"/>
        <v>8518959</v>
      </c>
    </row>
    <row r="42" spans="1:9" x14ac:dyDescent="0.25">
      <c r="A42" s="42" t="str">
        <f t="shared" si="3"/>
        <v>BAHIA DE ALGECIRAS</v>
      </c>
      <c r="B42" s="41">
        <f t="shared" si="4"/>
        <v>29419290</v>
      </c>
      <c r="C42" s="41">
        <f t="shared" si="5"/>
        <v>30440704</v>
      </c>
      <c r="D42" s="41">
        <f t="shared" si="6"/>
        <v>2</v>
      </c>
      <c r="E42" s="42" t="str">
        <f t="shared" si="2"/>
        <v>BILBAO</v>
      </c>
      <c r="F42" s="42">
        <f t="shared" si="7"/>
        <v>3594336</v>
      </c>
      <c r="G42" s="42">
        <f t="shared" si="8"/>
        <v>3679089</v>
      </c>
    </row>
    <row r="43" spans="1:9" x14ac:dyDescent="0.25">
      <c r="A43" s="42" t="str">
        <f t="shared" si="3"/>
        <v>BAHIA DE CADIZ</v>
      </c>
      <c r="B43" s="41">
        <f t="shared" si="4"/>
        <v>524206</v>
      </c>
      <c r="C43" s="41">
        <f t="shared" si="5"/>
        <v>535736</v>
      </c>
      <c r="D43" s="41">
        <f t="shared" si="6"/>
        <v>14</v>
      </c>
      <c r="E43" s="42" t="str">
        <f t="shared" si="2"/>
        <v>CASTELLON</v>
      </c>
      <c r="F43" s="42">
        <f t="shared" si="7"/>
        <v>1541505</v>
      </c>
      <c r="G43" s="42">
        <f t="shared" si="8"/>
        <v>1206358</v>
      </c>
    </row>
    <row r="44" spans="1:9" x14ac:dyDescent="0.25">
      <c r="A44" s="42" t="str">
        <f t="shared" si="3"/>
        <v>BALEARES</v>
      </c>
      <c r="B44" s="41">
        <f t="shared" si="4"/>
        <v>153622</v>
      </c>
      <c r="C44" s="41">
        <f t="shared" si="5"/>
        <v>165865</v>
      </c>
      <c r="D44" s="41">
        <f t="shared" si="6"/>
        <v>17</v>
      </c>
      <c r="E44" s="42" t="str">
        <f t="shared" si="2"/>
        <v>VIGO</v>
      </c>
      <c r="F44" s="42">
        <f t="shared" si="7"/>
        <v>1435826</v>
      </c>
      <c r="G44" s="42">
        <f t="shared" si="8"/>
        <v>1322758</v>
      </c>
    </row>
    <row r="45" spans="1:9" x14ac:dyDescent="0.25">
      <c r="A45" s="42" t="str">
        <f t="shared" si="3"/>
        <v>BARCELONA</v>
      </c>
      <c r="B45" s="41">
        <f t="shared" si="4"/>
        <v>9722058</v>
      </c>
      <c r="C45" s="41">
        <f t="shared" si="5"/>
        <v>10081010</v>
      </c>
      <c r="D45" s="41">
        <f t="shared" si="6"/>
        <v>3</v>
      </c>
      <c r="E45" s="42" t="str">
        <f t="shared" si="2"/>
        <v>SANTA CRUZ DE TENERIFE</v>
      </c>
      <c r="F45" s="42">
        <f t="shared" si="7"/>
        <v>1369541</v>
      </c>
      <c r="G45" s="42">
        <f t="shared" si="8"/>
        <v>1466536</v>
      </c>
    </row>
    <row r="46" spans="1:9" x14ac:dyDescent="0.25">
      <c r="A46" s="42" t="str">
        <f t="shared" si="3"/>
        <v>BILBAO</v>
      </c>
      <c r="B46" s="41">
        <f t="shared" si="4"/>
        <v>3594336</v>
      </c>
      <c r="C46" s="41">
        <f t="shared" si="5"/>
        <v>3679089</v>
      </c>
      <c r="D46" s="41">
        <f t="shared" si="6"/>
        <v>5</v>
      </c>
      <c r="E46" s="42" t="str">
        <f t="shared" si="2"/>
        <v>TARRAGONA</v>
      </c>
      <c r="F46" s="42">
        <f t="shared" si="7"/>
        <v>932981</v>
      </c>
      <c r="G46" s="42">
        <f t="shared" si="8"/>
        <v>1302618</v>
      </c>
    </row>
    <row r="47" spans="1:9" x14ac:dyDescent="0.25">
      <c r="A47" s="42" t="str">
        <f t="shared" si="3"/>
        <v>CARTAGENA</v>
      </c>
      <c r="B47" s="41">
        <f t="shared" si="4"/>
        <v>534611</v>
      </c>
      <c r="C47" s="41">
        <f t="shared" si="5"/>
        <v>488441</v>
      </c>
      <c r="D47" s="41">
        <f t="shared" si="6"/>
        <v>13</v>
      </c>
      <c r="E47" s="42" t="str">
        <f t="shared" si="2"/>
        <v>ALICANTE</v>
      </c>
      <c r="F47" s="42">
        <f t="shared" si="7"/>
        <v>692215</v>
      </c>
      <c r="G47" s="42">
        <f t="shared" si="8"/>
        <v>831956</v>
      </c>
    </row>
    <row r="48" spans="1:9" x14ac:dyDescent="0.25">
      <c r="A48" s="42" t="str">
        <f t="shared" si="3"/>
        <v>CASTELLON</v>
      </c>
      <c r="B48" s="41">
        <f t="shared" si="4"/>
        <v>1541505</v>
      </c>
      <c r="C48" s="41">
        <f t="shared" si="5"/>
        <v>1206358</v>
      </c>
      <c r="D48" s="41">
        <f t="shared" si="6"/>
        <v>6</v>
      </c>
      <c r="E48" s="42" t="str">
        <f t="shared" si="2"/>
        <v>SEVILLA</v>
      </c>
      <c r="F48" s="42">
        <f t="shared" si="7"/>
        <v>609989</v>
      </c>
      <c r="G48" s="42">
        <f t="shared" si="8"/>
        <v>723877</v>
      </c>
    </row>
    <row r="49" spans="1:7" x14ac:dyDescent="0.25">
      <c r="A49" s="42" t="str">
        <f t="shared" si="3"/>
        <v>CEUTA</v>
      </c>
      <c r="B49" s="41">
        <f t="shared" si="4"/>
        <v>54646</v>
      </c>
      <c r="C49" s="41">
        <f t="shared" si="5"/>
        <v>38320</v>
      </c>
      <c r="D49" s="41">
        <f t="shared" si="6"/>
        <v>20</v>
      </c>
      <c r="E49" s="42" t="str">
        <f t="shared" si="2"/>
        <v>MALAGA</v>
      </c>
      <c r="F49" s="42">
        <f t="shared" si="7"/>
        <v>577449</v>
      </c>
      <c r="G49" s="42">
        <f t="shared" si="8"/>
        <v>3260351</v>
      </c>
    </row>
    <row r="50" spans="1:7" x14ac:dyDescent="0.25">
      <c r="A50" s="42" t="str">
        <f t="shared" si="3"/>
        <v>FERROL-SAN CIBRAO</v>
      </c>
      <c r="B50" s="41">
        <f t="shared" si="4"/>
        <v>4880</v>
      </c>
      <c r="C50" s="41">
        <f t="shared" si="5"/>
        <v>4219</v>
      </c>
      <c r="D50" s="41">
        <f t="shared" si="6"/>
        <v>25</v>
      </c>
      <c r="E50" s="42" t="str">
        <f t="shared" si="2"/>
        <v>CARTAGENA</v>
      </c>
      <c r="F50" s="42">
        <f t="shared" si="7"/>
        <v>534611</v>
      </c>
      <c r="G50" s="42">
        <f t="shared" si="8"/>
        <v>488441</v>
      </c>
    </row>
    <row r="51" spans="1:7" x14ac:dyDescent="0.25">
      <c r="A51" s="42" t="str">
        <f t="shared" si="3"/>
        <v>GIJON</v>
      </c>
      <c r="B51" s="41">
        <f t="shared" si="4"/>
        <v>444582</v>
      </c>
      <c r="C51" s="41">
        <f t="shared" si="5"/>
        <v>337859</v>
      </c>
      <c r="D51" s="41">
        <f t="shared" si="6"/>
        <v>15</v>
      </c>
      <c r="E51" s="42" t="str">
        <f t="shared" si="2"/>
        <v>BAHIA DE CADIZ</v>
      </c>
      <c r="F51" s="42">
        <f t="shared" si="7"/>
        <v>524206</v>
      </c>
      <c r="G51" s="42">
        <f t="shared" si="8"/>
        <v>535736</v>
      </c>
    </row>
    <row r="52" spans="1:7" x14ac:dyDescent="0.25">
      <c r="A52" s="42" t="str">
        <f t="shared" si="3"/>
        <v>HUELVA</v>
      </c>
      <c r="B52" s="41">
        <f t="shared" si="4"/>
        <v>4741</v>
      </c>
      <c r="C52" s="41">
        <f t="shared" si="5"/>
        <v>5284</v>
      </c>
      <c r="D52" s="41">
        <f t="shared" si="6"/>
        <v>26</v>
      </c>
      <c r="E52" s="42" t="str">
        <f t="shared" si="2"/>
        <v>GIJON</v>
      </c>
      <c r="F52" s="42">
        <f t="shared" si="7"/>
        <v>444582</v>
      </c>
      <c r="G52" s="42">
        <f t="shared" si="8"/>
        <v>337859</v>
      </c>
    </row>
    <row r="53" spans="1:7" x14ac:dyDescent="0.25">
      <c r="A53" s="42" t="str">
        <f t="shared" si="3"/>
        <v>LAS PALMAS</v>
      </c>
      <c r="B53" s="41">
        <f t="shared" si="4"/>
        <v>6636230</v>
      </c>
      <c r="C53" s="41">
        <f t="shared" si="5"/>
        <v>8518959</v>
      </c>
      <c r="D53" s="41">
        <f t="shared" si="6"/>
        <v>4</v>
      </c>
      <c r="E53" s="42" t="str">
        <f t="shared" si="2"/>
        <v>MARIN Y RIA DE PONTEVEDRA</v>
      </c>
      <c r="F53" s="42">
        <f t="shared" si="7"/>
        <v>158238</v>
      </c>
      <c r="G53" s="42">
        <f t="shared" si="8"/>
        <v>214583</v>
      </c>
    </row>
    <row r="54" spans="1:7" x14ac:dyDescent="0.25">
      <c r="A54" s="42" t="str">
        <f t="shared" si="3"/>
        <v>MALAGA</v>
      </c>
      <c r="B54" s="41">
        <f t="shared" si="4"/>
        <v>577449</v>
      </c>
      <c r="C54" s="41">
        <f t="shared" si="5"/>
        <v>3260351</v>
      </c>
      <c r="D54" s="41">
        <f t="shared" si="6"/>
        <v>12</v>
      </c>
      <c r="E54" s="42" t="str">
        <f t="shared" si="2"/>
        <v>BALEARES</v>
      </c>
      <c r="F54" s="42">
        <f t="shared" si="7"/>
        <v>153622</v>
      </c>
      <c r="G54" s="42">
        <f t="shared" si="8"/>
        <v>165865</v>
      </c>
    </row>
    <row r="55" spans="1:7" x14ac:dyDescent="0.25">
      <c r="A55" s="42" t="str">
        <f t="shared" si="3"/>
        <v>MARIN Y RIA DE PONTEVEDRA</v>
      </c>
      <c r="B55" s="41">
        <f t="shared" si="4"/>
        <v>158238</v>
      </c>
      <c r="C55" s="41">
        <f t="shared" si="5"/>
        <v>214583</v>
      </c>
      <c r="D55" s="41">
        <f t="shared" si="6"/>
        <v>16</v>
      </c>
      <c r="E55" s="42" t="str">
        <f t="shared" si="2"/>
        <v>VILAGARCIA</v>
      </c>
      <c r="F55" s="42">
        <f t="shared" ref="F55:F65" si="9">LOOKUP(E55,$A$38:$A$65,$B$38:$B$65)</f>
        <v>152989</v>
      </c>
      <c r="G55" s="42">
        <f t="shared" si="8"/>
        <v>128342</v>
      </c>
    </row>
    <row r="56" spans="1:7" x14ac:dyDescent="0.25">
      <c r="A56" s="42" t="str">
        <f t="shared" si="3"/>
        <v>MELILLA</v>
      </c>
      <c r="B56" s="41">
        <f t="shared" si="4"/>
        <v>147390</v>
      </c>
      <c r="C56" s="41">
        <f t="shared" si="5"/>
        <v>147148</v>
      </c>
      <c r="D56" s="41">
        <f t="shared" si="6"/>
        <v>19</v>
      </c>
      <c r="E56" s="42" t="str">
        <f t="shared" si="2"/>
        <v>MELILLA</v>
      </c>
      <c r="F56" s="42">
        <f t="shared" si="9"/>
        <v>147390</v>
      </c>
      <c r="G56" s="42">
        <f t="shared" si="8"/>
        <v>147148</v>
      </c>
    </row>
    <row r="57" spans="1:7" x14ac:dyDescent="0.25">
      <c r="A57" s="42" t="str">
        <f t="shared" si="3"/>
        <v>MOTRIL</v>
      </c>
      <c r="B57" s="41">
        <f t="shared" si="4"/>
        <v>31164</v>
      </c>
      <c r="C57" s="41">
        <f t="shared" si="5"/>
        <v>34944</v>
      </c>
      <c r="D57" s="41">
        <f t="shared" si="6"/>
        <v>22</v>
      </c>
      <c r="E57" s="42" t="str">
        <f t="shared" si="2"/>
        <v>CEUTA</v>
      </c>
      <c r="F57" s="42">
        <f t="shared" si="9"/>
        <v>54646</v>
      </c>
      <c r="G57" s="42">
        <f t="shared" si="8"/>
        <v>38320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str">
        <f t="shared" si="2"/>
        <v>ALMERIA</v>
      </c>
      <c r="F58" s="42">
        <f t="shared" si="9"/>
        <v>45759</v>
      </c>
      <c r="G58" s="42">
        <f t="shared" si="8"/>
        <v>40571</v>
      </c>
    </row>
    <row r="59" spans="1:7" x14ac:dyDescent="0.25">
      <c r="A59" s="42" t="str">
        <f t="shared" si="3"/>
        <v>SANTA CRUZ DE TENERIFE</v>
      </c>
      <c r="B59" s="41">
        <f t="shared" si="4"/>
        <v>1369541</v>
      </c>
      <c r="C59" s="41">
        <f t="shared" si="5"/>
        <v>1466536</v>
      </c>
      <c r="D59" s="41">
        <f t="shared" si="6"/>
        <v>8</v>
      </c>
      <c r="E59" s="42" t="str">
        <f t="shared" si="2"/>
        <v>MOTRIL</v>
      </c>
      <c r="F59" s="42">
        <f t="shared" si="9"/>
        <v>31164</v>
      </c>
      <c r="G59" s="42">
        <f t="shared" si="8"/>
        <v>34944</v>
      </c>
    </row>
    <row r="60" spans="1:7" x14ac:dyDescent="0.25">
      <c r="A60" s="42" t="str">
        <f t="shared" si="3"/>
        <v>SANTANDER</v>
      </c>
      <c r="B60" s="41">
        <f t="shared" si="4"/>
        <v>9366</v>
      </c>
      <c r="C60" s="41">
        <f t="shared" si="5"/>
        <v>8542</v>
      </c>
      <c r="D60" s="41">
        <f t="shared" si="6"/>
        <v>24</v>
      </c>
      <c r="E60" s="42" t="str">
        <f t="shared" si="2"/>
        <v>A CORUÑA</v>
      </c>
      <c r="F60" s="42">
        <f t="shared" si="9"/>
        <v>30350</v>
      </c>
      <c r="G60" s="42">
        <f t="shared" si="8"/>
        <v>32086</v>
      </c>
    </row>
    <row r="61" spans="1:7" x14ac:dyDescent="0.25">
      <c r="A61" s="42" t="str">
        <f t="shared" si="3"/>
        <v>SEVILLA</v>
      </c>
      <c r="B61" s="41">
        <f t="shared" si="4"/>
        <v>609989</v>
      </c>
      <c r="C61" s="41">
        <f t="shared" si="5"/>
        <v>723877</v>
      </c>
      <c r="D61" s="41">
        <f t="shared" si="6"/>
        <v>11</v>
      </c>
      <c r="E61" s="42" t="str">
        <f t="shared" si="2"/>
        <v>SANTANDER</v>
      </c>
      <c r="F61" s="42">
        <f t="shared" si="9"/>
        <v>9366</v>
      </c>
      <c r="G61" s="42">
        <f t="shared" si="8"/>
        <v>8542</v>
      </c>
    </row>
    <row r="62" spans="1:7" x14ac:dyDescent="0.25">
      <c r="A62" s="42" t="str">
        <f t="shared" si="3"/>
        <v>TARRAGONA</v>
      </c>
      <c r="B62" s="41">
        <f t="shared" si="4"/>
        <v>932981</v>
      </c>
      <c r="C62" s="41">
        <f t="shared" si="5"/>
        <v>1302618</v>
      </c>
      <c r="D62" s="41">
        <f t="shared" si="6"/>
        <v>9</v>
      </c>
      <c r="E62" s="42" t="str">
        <f t="shared" si="2"/>
        <v>FERROL-SAN CIBRAO</v>
      </c>
      <c r="F62" s="42">
        <f t="shared" si="9"/>
        <v>4880</v>
      </c>
      <c r="G62" s="42">
        <f t="shared" si="8"/>
        <v>4219</v>
      </c>
    </row>
    <row r="63" spans="1:7" x14ac:dyDescent="0.25">
      <c r="A63" s="42" t="str">
        <f t="shared" si="3"/>
        <v>VALENCIA</v>
      </c>
      <c r="B63" s="41">
        <f t="shared" si="4"/>
        <v>30055489</v>
      </c>
      <c r="C63" s="41">
        <f t="shared" si="5"/>
        <v>30246100</v>
      </c>
      <c r="D63" s="41">
        <f t="shared" si="6"/>
        <v>1</v>
      </c>
      <c r="E63" s="42" t="str">
        <f t="shared" si="2"/>
        <v>HUELVA</v>
      </c>
      <c r="F63" s="42">
        <f t="shared" si="9"/>
        <v>4741</v>
      </c>
      <c r="G63" s="42">
        <f t="shared" si="8"/>
        <v>5284</v>
      </c>
    </row>
    <row r="64" spans="1:7" x14ac:dyDescent="0.25">
      <c r="A64" s="42" t="str">
        <f t="shared" si="3"/>
        <v>VIGO</v>
      </c>
      <c r="B64" s="41">
        <f t="shared" si="4"/>
        <v>1435826</v>
      </c>
      <c r="C64" s="41">
        <f t="shared" si="5"/>
        <v>1322758</v>
      </c>
      <c r="D64" s="41">
        <f t="shared" si="6"/>
        <v>7</v>
      </c>
      <c r="E64" s="42" t="str">
        <f t="shared" si="2"/>
        <v>AVILES</v>
      </c>
      <c r="F64" s="42">
        <f t="shared" si="9"/>
        <v>12</v>
      </c>
      <c r="G64" s="42">
        <f t="shared" si="8"/>
        <v>21</v>
      </c>
    </row>
    <row r="65" spans="1:7" x14ac:dyDescent="0.25">
      <c r="A65" s="42" t="str">
        <f t="shared" si="3"/>
        <v>VILAGARCIA</v>
      </c>
      <c r="B65" s="41">
        <f t="shared" si="4"/>
        <v>152989</v>
      </c>
      <c r="C65" s="41">
        <f t="shared" si="5"/>
        <v>128342</v>
      </c>
      <c r="D65" s="41">
        <f t="shared" si="6"/>
        <v>18</v>
      </c>
      <c r="E65" s="42" t="str">
        <f t="shared" si="2"/>
        <v>PASAIA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85</v>
      </c>
    </row>
    <row r="2" spans="1:12" s="2" customFormat="1" ht="21" x14ac:dyDescent="0.35"/>
    <row r="5" spans="1:12" x14ac:dyDescent="0.25">
      <c r="A5" s="69" t="s">
        <v>73</v>
      </c>
      <c r="B5" s="67" t="str">
        <f>'Resumen general'!D6</f>
        <v>Mes Julio</v>
      </c>
      <c r="C5" s="68"/>
      <c r="D5" s="67" t="str">
        <f>'Resumen general'!F6</f>
        <v>Acumulado desde Enero</v>
      </c>
      <c r="E5" s="68"/>
      <c r="F5" s="68"/>
      <c r="L5" s="39">
        <f>'Resumen general'!I4</f>
        <v>41529</v>
      </c>
    </row>
    <row r="6" spans="1:12" x14ac:dyDescent="0.25">
      <c r="A6" s="70"/>
      <c r="B6" s="7">
        <f>'Resumen general'!D7</f>
        <v>2012</v>
      </c>
      <c r="C6" s="7">
        <f>'Resumen general'!E7</f>
        <v>2013</v>
      </c>
      <c r="D6" s="7">
        <f>'Resumen general'!F7</f>
        <v>2012</v>
      </c>
      <c r="E6" s="7">
        <f>'Resumen general'!G7</f>
        <v>2013</v>
      </c>
      <c r="F6" s="7" t="s">
        <v>43</v>
      </c>
    </row>
    <row r="7" spans="1:12" x14ac:dyDescent="0.25">
      <c r="A7" s="8" t="s">
        <v>44</v>
      </c>
      <c r="B7" s="33">
        <v>0</v>
      </c>
      <c r="C7" s="33">
        <v>0</v>
      </c>
      <c r="D7" s="33">
        <v>0</v>
      </c>
      <c r="E7" s="33">
        <v>0</v>
      </c>
      <c r="F7" s="18" t="e">
        <f>((E7*100)/D7)-100</f>
        <v>#DIV/0!</v>
      </c>
      <c r="G7" s="1"/>
      <c r="H7" s="1"/>
      <c r="I7" s="1"/>
    </row>
    <row r="8" spans="1:12" x14ac:dyDescent="0.25">
      <c r="A8" s="11" t="s">
        <v>45</v>
      </c>
      <c r="B8" s="34">
        <v>1077</v>
      </c>
      <c r="C8" s="34">
        <v>10464</v>
      </c>
      <c r="D8" s="34">
        <v>16487</v>
      </c>
      <c r="E8" s="34">
        <v>57488</v>
      </c>
      <c r="F8" s="13">
        <f t="shared" ref="F8:F35" si="0">((E8*100)/D8)-100</f>
        <v>248.68684418026322</v>
      </c>
      <c r="G8" s="1"/>
      <c r="H8" s="1"/>
      <c r="I8" s="1"/>
    </row>
    <row r="9" spans="1:12" x14ac:dyDescent="0.25">
      <c r="A9" s="8" t="s">
        <v>46</v>
      </c>
      <c r="B9" s="33">
        <v>39326</v>
      </c>
      <c r="C9" s="33">
        <v>31219</v>
      </c>
      <c r="D9" s="33">
        <v>276801</v>
      </c>
      <c r="E9" s="33">
        <v>228222</v>
      </c>
      <c r="F9" s="10">
        <f t="shared" si="0"/>
        <v>-17.550153359272542</v>
      </c>
      <c r="G9" s="1"/>
      <c r="H9" s="1"/>
      <c r="I9" s="1"/>
    </row>
    <row r="10" spans="1:12" x14ac:dyDescent="0.25">
      <c r="A10" s="11" t="s">
        <v>47</v>
      </c>
      <c r="B10" s="34">
        <v>0</v>
      </c>
      <c r="C10" s="34">
        <v>1401</v>
      </c>
      <c r="D10" s="34">
        <v>0</v>
      </c>
      <c r="E10" s="34">
        <v>2455</v>
      </c>
      <c r="F10" s="17" t="e">
        <f t="shared" si="0"/>
        <v>#DIV/0!</v>
      </c>
      <c r="G10" s="1"/>
      <c r="H10" s="1"/>
      <c r="I10" s="1"/>
    </row>
    <row r="11" spans="1:12" x14ac:dyDescent="0.25">
      <c r="A11" s="8" t="s">
        <v>48</v>
      </c>
      <c r="B11" s="33">
        <v>359114</v>
      </c>
      <c r="C11" s="33">
        <v>449962</v>
      </c>
      <c r="D11" s="33">
        <v>3299747</v>
      </c>
      <c r="E11" s="33">
        <v>3832374</v>
      </c>
      <c r="F11" s="10">
        <f t="shared" si="0"/>
        <v>16.1414496323506</v>
      </c>
      <c r="G11" s="1"/>
      <c r="H11" s="1"/>
      <c r="I11" s="1"/>
    </row>
    <row r="12" spans="1:12" x14ac:dyDescent="0.25">
      <c r="A12" s="11" t="s">
        <v>49</v>
      </c>
      <c r="B12" s="34">
        <v>73308</v>
      </c>
      <c r="C12" s="34">
        <v>52656</v>
      </c>
      <c r="D12" s="34">
        <v>536675</v>
      </c>
      <c r="E12" s="34">
        <v>441068</v>
      </c>
      <c r="F12" s="13">
        <f t="shared" si="0"/>
        <v>-17.814692318442255</v>
      </c>
      <c r="G12" s="1"/>
      <c r="H12" s="1"/>
      <c r="I12" s="1"/>
    </row>
    <row r="13" spans="1:12" x14ac:dyDescent="0.25">
      <c r="A13" s="8" t="s">
        <v>50</v>
      </c>
      <c r="B13" s="33">
        <v>834705</v>
      </c>
      <c r="C13" s="33">
        <v>927109</v>
      </c>
      <c r="D13" s="33">
        <v>5033027</v>
      </c>
      <c r="E13" s="33">
        <v>5159455</v>
      </c>
      <c r="F13" s="10">
        <f t="shared" si="0"/>
        <v>2.5119674502044234</v>
      </c>
      <c r="G13" s="1"/>
      <c r="H13" s="1"/>
      <c r="I13" s="1"/>
    </row>
    <row r="14" spans="1:12" x14ac:dyDescent="0.25">
      <c r="A14" s="11" t="s">
        <v>51</v>
      </c>
      <c r="B14" s="34">
        <v>846312</v>
      </c>
      <c r="C14" s="34">
        <v>948151</v>
      </c>
      <c r="D14" s="34">
        <v>5484523</v>
      </c>
      <c r="E14" s="34">
        <v>5536974</v>
      </c>
      <c r="F14" s="13">
        <f t="shared" si="0"/>
        <v>0.95634570226070537</v>
      </c>
      <c r="G14" s="1"/>
      <c r="H14" s="1"/>
      <c r="I14" s="1"/>
    </row>
    <row r="15" spans="1:12" x14ac:dyDescent="0.25">
      <c r="A15" s="8" t="s">
        <v>52</v>
      </c>
      <c r="B15" s="33">
        <v>85996</v>
      </c>
      <c r="C15" s="33">
        <v>61344</v>
      </c>
      <c r="D15" s="33">
        <v>530058</v>
      </c>
      <c r="E15" s="33">
        <v>515594</v>
      </c>
      <c r="F15" s="10">
        <f t="shared" si="0"/>
        <v>-2.7287579849752319</v>
      </c>
      <c r="G15" s="1"/>
      <c r="H15" s="1"/>
      <c r="I15" s="1"/>
    </row>
    <row r="16" spans="1:12" x14ac:dyDescent="0.25">
      <c r="A16" s="11" t="s">
        <v>53</v>
      </c>
      <c r="B16" s="34">
        <v>0</v>
      </c>
      <c r="C16" s="34">
        <v>0</v>
      </c>
      <c r="D16" s="34">
        <v>17</v>
      </c>
      <c r="E16" s="34">
        <v>4366</v>
      </c>
      <c r="F16" s="17">
        <f t="shared" si="0"/>
        <v>25582.352941176472</v>
      </c>
      <c r="G16" s="1"/>
      <c r="H16" s="1"/>
      <c r="I16" s="1"/>
    </row>
    <row r="17" spans="1:9" x14ac:dyDescent="0.25">
      <c r="A17" s="8" t="s">
        <v>54</v>
      </c>
      <c r="B17" s="33">
        <v>34168</v>
      </c>
      <c r="C17" s="33">
        <v>39645</v>
      </c>
      <c r="D17" s="33">
        <v>197243</v>
      </c>
      <c r="E17" s="33">
        <v>275031</v>
      </c>
      <c r="F17" s="10">
        <f t="shared" si="0"/>
        <v>39.437647977368016</v>
      </c>
      <c r="G17" s="1"/>
      <c r="H17" s="1"/>
      <c r="I17" s="1"/>
    </row>
    <row r="18" spans="1:9" x14ac:dyDescent="0.25">
      <c r="A18" s="11" t="s">
        <v>55</v>
      </c>
      <c r="B18" s="34">
        <v>83801</v>
      </c>
      <c r="C18" s="34">
        <v>90731</v>
      </c>
      <c r="D18" s="34">
        <v>529620</v>
      </c>
      <c r="E18" s="34">
        <v>552752</v>
      </c>
      <c r="F18" s="13">
        <f t="shared" si="0"/>
        <v>4.367659831577356</v>
      </c>
      <c r="G18" s="1"/>
      <c r="H18" s="1"/>
      <c r="I18" s="1"/>
    </row>
    <row r="19" spans="1:9" x14ac:dyDescent="0.25">
      <c r="A19" s="8" t="s">
        <v>56</v>
      </c>
      <c r="B19" s="33">
        <v>5435</v>
      </c>
      <c r="C19" s="33">
        <v>3420</v>
      </c>
      <c r="D19" s="33">
        <v>37045</v>
      </c>
      <c r="E19" s="33">
        <v>28422</v>
      </c>
      <c r="F19" s="10">
        <f t="shared" si="0"/>
        <v>-23.277095424483733</v>
      </c>
      <c r="G19" s="1"/>
      <c r="H19" s="1"/>
      <c r="I19" s="1"/>
    </row>
    <row r="20" spans="1:9" x14ac:dyDescent="0.25">
      <c r="A20" s="11" t="s">
        <v>57</v>
      </c>
      <c r="B20" s="34">
        <v>63627</v>
      </c>
      <c r="C20" s="34">
        <v>61095</v>
      </c>
      <c r="D20" s="34">
        <v>358583</v>
      </c>
      <c r="E20" s="34">
        <v>405215</v>
      </c>
      <c r="F20" s="13">
        <f t="shared" si="0"/>
        <v>13.004520571248491</v>
      </c>
      <c r="G20" s="1"/>
      <c r="H20" s="1"/>
      <c r="I20" s="1"/>
    </row>
    <row r="21" spans="1:9" x14ac:dyDescent="0.25">
      <c r="A21" s="8" t="s">
        <v>58</v>
      </c>
      <c r="B21" s="33">
        <v>10898</v>
      </c>
      <c r="C21" s="33">
        <v>5783</v>
      </c>
      <c r="D21" s="33">
        <v>75314</v>
      </c>
      <c r="E21" s="33">
        <v>99587</v>
      </c>
      <c r="F21" s="10">
        <f t="shared" si="0"/>
        <v>32.229067636827153</v>
      </c>
      <c r="G21" s="1"/>
      <c r="H21" s="1"/>
      <c r="I21" s="1"/>
    </row>
    <row r="22" spans="1:9" x14ac:dyDescent="0.25">
      <c r="A22" s="11" t="s">
        <v>59</v>
      </c>
      <c r="B22" s="34">
        <v>245206</v>
      </c>
      <c r="C22" s="34">
        <v>279547</v>
      </c>
      <c r="D22" s="34">
        <v>1577547</v>
      </c>
      <c r="E22" s="34">
        <v>1550914</v>
      </c>
      <c r="F22" s="13">
        <f t="shared" si="0"/>
        <v>-1.6882539791207449</v>
      </c>
      <c r="G22" s="1"/>
      <c r="H22" s="1"/>
      <c r="I22" s="1"/>
    </row>
    <row r="23" spans="1:9" x14ac:dyDescent="0.25">
      <c r="A23" s="8" t="s">
        <v>60</v>
      </c>
      <c r="B23" s="33">
        <v>45358</v>
      </c>
      <c r="C23" s="33">
        <v>46894</v>
      </c>
      <c r="D23" s="33">
        <v>274920</v>
      </c>
      <c r="E23" s="33">
        <v>288966</v>
      </c>
      <c r="F23" s="10">
        <f t="shared" si="0"/>
        <v>5.10912265386294</v>
      </c>
      <c r="G23" s="1"/>
      <c r="H23" s="1"/>
      <c r="I23" s="1"/>
    </row>
    <row r="24" spans="1:9" x14ac:dyDescent="0.25">
      <c r="A24" s="11" t="s">
        <v>61</v>
      </c>
      <c r="B24" s="34">
        <v>0</v>
      </c>
      <c r="C24" s="34">
        <v>0</v>
      </c>
      <c r="D24" s="34">
        <v>0</v>
      </c>
      <c r="E24" s="34">
        <v>0</v>
      </c>
      <c r="F24" s="17" t="e">
        <f t="shared" si="0"/>
        <v>#DIV/0!</v>
      </c>
      <c r="G24" s="1"/>
      <c r="H24" s="1"/>
      <c r="I24" s="1"/>
    </row>
    <row r="25" spans="1:9" x14ac:dyDescent="0.25">
      <c r="A25" s="8" t="s">
        <v>62</v>
      </c>
      <c r="B25" s="33">
        <v>64945</v>
      </c>
      <c r="C25" s="33">
        <v>66461</v>
      </c>
      <c r="D25" s="33">
        <v>389716</v>
      </c>
      <c r="E25" s="33">
        <v>412828</v>
      </c>
      <c r="F25" s="10">
        <f t="shared" si="0"/>
        <v>5.9304724466021383</v>
      </c>
      <c r="G25" s="1"/>
      <c r="H25" s="1"/>
      <c r="I25" s="1"/>
    </row>
    <row r="26" spans="1:9" x14ac:dyDescent="0.25">
      <c r="A26" s="11" t="s">
        <v>63</v>
      </c>
      <c r="B26" s="34">
        <v>11950</v>
      </c>
      <c r="C26" s="34">
        <v>17485</v>
      </c>
      <c r="D26" s="34">
        <v>45699</v>
      </c>
      <c r="E26" s="34">
        <v>95986</v>
      </c>
      <c r="F26" s="13">
        <f t="shared" si="0"/>
        <v>110.03960699358848</v>
      </c>
      <c r="G26" s="1"/>
      <c r="H26" s="1"/>
      <c r="I26" s="1"/>
    </row>
    <row r="27" spans="1:9" x14ac:dyDescent="0.25">
      <c r="A27" s="8" t="s">
        <v>64</v>
      </c>
      <c r="B27" s="33">
        <v>50340</v>
      </c>
      <c r="C27" s="33">
        <v>46548</v>
      </c>
      <c r="D27" s="33">
        <v>322371</v>
      </c>
      <c r="E27" s="33">
        <v>296548</v>
      </c>
      <c r="F27" s="10">
        <f t="shared" si="0"/>
        <v>-8.0103359173126591</v>
      </c>
      <c r="G27" s="1"/>
      <c r="H27" s="1"/>
      <c r="I27" s="1"/>
    </row>
    <row r="28" spans="1:9" x14ac:dyDescent="0.25">
      <c r="A28" s="11" t="s">
        <v>65</v>
      </c>
      <c r="B28" s="34">
        <v>286309</v>
      </c>
      <c r="C28" s="34">
        <v>276578</v>
      </c>
      <c r="D28" s="34">
        <v>2002704</v>
      </c>
      <c r="E28" s="34">
        <v>1736721</v>
      </c>
      <c r="F28" s="13">
        <f t="shared" si="0"/>
        <v>-13.281193825947312</v>
      </c>
      <c r="G28" s="1"/>
      <c r="H28" s="1"/>
      <c r="I28" s="1"/>
    </row>
    <row r="29" spans="1:9" x14ac:dyDescent="0.25">
      <c r="A29" s="8" t="s">
        <v>66</v>
      </c>
      <c r="B29" s="33">
        <v>108659</v>
      </c>
      <c r="C29" s="33">
        <v>102690</v>
      </c>
      <c r="D29" s="33">
        <v>743684</v>
      </c>
      <c r="E29" s="33">
        <v>696564</v>
      </c>
      <c r="F29" s="10">
        <f t="shared" si="0"/>
        <v>-6.3360244404881598</v>
      </c>
      <c r="G29" s="1"/>
      <c r="H29" s="1"/>
      <c r="I29" s="1"/>
    </row>
    <row r="30" spans="1:9" x14ac:dyDescent="0.25">
      <c r="A30" s="11" t="s">
        <v>67</v>
      </c>
      <c r="B30" s="34">
        <v>15653</v>
      </c>
      <c r="C30" s="34">
        <v>22278</v>
      </c>
      <c r="D30" s="34">
        <v>117677</v>
      </c>
      <c r="E30" s="34">
        <v>127291</v>
      </c>
      <c r="F30" s="13">
        <f t="shared" si="0"/>
        <v>8.1698207806113317</v>
      </c>
      <c r="G30" s="1"/>
      <c r="H30" s="1"/>
      <c r="I30" s="1"/>
    </row>
    <row r="31" spans="1:9" x14ac:dyDescent="0.25">
      <c r="A31" s="8" t="s">
        <v>68</v>
      </c>
      <c r="B31" s="33">
        <v>7039</v>
      </c>
      <c r="C31" s="33">
        <v>5863</v>
      </c>
      <c r="D31" s="33">
        <v>68909</v>
      </c>
      <c r="E31" s="33">
        <v>105234</v>
      </c>
      <c r="F31" s="10">
        <f t="shared" si="0"/>
        <v>52.714449491358181</v>
      </c>
      <c r="G31" s="1"/>
      <c r="H31" s="1"/>
      <c r="I31" s="1"/>
    </row>
    <row r="32" spans="1:9" x14ac:dyDescent="0.25">
      <c r="A32" s="11" t="s">
        <v>69</v>
      </c>
      <c r="B32" s="34">
        <v>563023</v>
      </c>
      <c r="C32" s="34">
        <v>692339</v>
      </c>
      <c r="D32" s="34">
        <v>3594024</v>
      </c>
      <c r="E32" s="34">
        <v>3653572</v>
      </c>
      <c r="F32" s="13">
        <f t="shared" si="0"/>
        <v>1.6568615012031103</v>
      </c>
      <c r="G32" s="1"/>
      <c r="H32" s="1"/>
      <c r="I32" s="1"/>
    </row>
    <row r="33" spans="1:9" x14ac:dyDescent="0.25">
      <c r="A33" s="8" t="s">
        <v>70</v>
      </c>
      <c r="B33" s="33">
        <v>89530</v>
      </c>
      <c r="C33" s="33">
        <v>88146</v>
      </c>
      <c r="D33" s="33">
        <v>534725</v>
      </c>
      <c r="E33" s="33">
        <v>613397</v>
      </c>
      <c r="F33" s="10">
        <f t="shared" si="0"/>
        <v>14.71260928514657</v>
      </c>
      <c r="G33" s="1"/>
      <c r="H33" s="1"/>
      <c r="I33" s="1"/>
    </row>
    <row r="34" spans="1:9" x14ac:dyDescent="0.25">
      <c r="A34" s="11" t="s">
        <v>71</v>
      </c>
      <c r="B34" s="34">
        <v>0</v>
      </c>
      <c r="C34" s="34">
        <v>0</v>
      </c>
      <c r="D34" s="34">
        <v>1000</v>
      </c>
      <c r="E34" s="34">
        <v>0</v>
      </c>
      <c r="F34" s="17">
        <f t="shared" si="0"/>
        <v>-100</v>
      </c>
      <c r="G34" s="1"/>
      <c r="H34" s="1"/>
      <c r="I34" s="1"/>
    </row>
    <row r="35" spans="1:9" x14ac:dyDescent="0.25">
      <c r="A35" s="14" t="s">
        <v>72</v>
      </c>
      <c r="B35" s="15">
        <f>SUM(B7:B34)</f>
        <v>3925779</v>
      </c>
      <c r="C35" s="15">
        <f t="shared" ref="C35:E35" si="1">SUM(C7:C34)</f>
        <v>4327809</v>
      </c>
      <c r="D35" s="15">
        <f t="shared" si="1"/>
        <v>26048116</v>
      </c>
      <c r="E35" s="15">
        <f t="shared" si="1"/>
        <v>26717024</v>
      </c>
      <c r="F35" s="16">
        <f t="shared" si="0"/>
        <v>2.5679707507445073</v>
      </c>
      <c r="G35" s="1"/>
      <c r="H35" s="1"/>
      <c r="I35" s="1"/>
    </row>
    <row r="37" spans="1:9" x14ac:dyDescent="0.25">
      <c r="A37" s="42"/>
      <c r="B37" s="42">
        <f>E6</f>
        <v>2013</v>
      </c>
      <c r="C37" s="42">
        <f>D6</f>
        <v>2012</v>
      </c>
      <c r="D37" s="42"/>
      <c r="E37" s="42"/>
      <c r="F37" s="42">
        <f>B37</f>
        <v>2013</v>
      </c>
      <c r="G37" s="42">
        <f>C37</f>
        <v>2012</v>
      </c>
    </row>
    <row r="38" spans="1:9" x14ac:dyDescent="0.25">
      <c r="A38" s="42" t="str">
        <f>A7</f>
        <v>A CORUÑA</v>
      </c>
      <c r="B38" s="41">
        <f>E7</f>
        <v>0</v>
      </c>
      <c r="C38" s="41">
        <f>D7</f>
        <v>0</v>
      </c>
      <c r="D38" s="41">
        <f>_xlfn.RANK.EQ(B38,$B$38:$B$65)+COUNTIF($B$38:$B$65,B38)-1</f>
        <v>28</v>
      </c>
      <c r="E38" s="42" t="str">
        <f t="shared" ref="E38:E65" si="2">INDEX($A$38:$B$65,MATCH(ROW()-37,$D$38:$D$65,0),1)</f>
        <v>BARCELONA</v>
      </c>
      <c r="F38" s="42">
        <f>LOOKUP(E38,$A$38:$A$65,$B$38:$B$65)</f>
        <v>5536974</v>
      </c>
      <c r="G38" s="42">
        <f>LOOKUP(E38,$A$38:$A$65,$C$38:$C$65)</f>
        <v>5484523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57488</v>
      </c>
      <c r="C39" s="41">
        <f t="shared" ref="C39:C65" si="5">D8</f>
        <v>16487</v>
      </c>
      <c r="D39" s="41">
        <f t="shared" ref="D39:D65" si="6">_xlfn.RANK.EQ(B39,$B$38:$B$65)+COUNTIF($B$38:$B$65,B39)-1</f>
        <v>22</v>
      </c>
      <c r="E39" s="42" t="str">
        <f t="shared" si="2"/>
        <v>BALEARES</v>
      </c>
      <c r="F39" s="42">
        <f t="shared" ref="F39:F54" si="7">LOOKUP(E39,$A$38:$A$65,$B$38:$B$65)</f>
        <v>5159455</v>
      </c>
      <c r="G39" s="42">
        <f t="shared" ref="G39:G65" si="8">LOOKUP(E39,$A$38:$A$65,$C$38:$C$65)</f>
        <v>5033027</v>
      </c>
    </row>
    <row r="40" spans="1:9" x14ac:dyDescent="0.25">
      <c r="A40" s="42" t="str">
        <f t="shared" si="3"/>
        <v>ALMERIA</v>
      </c>
      <c r="B40" s="41">
        <f t="shared" si="4"/>
        <v>228222</v>
      </c>
      <c r="C40" s="41">
        <f t="shared" si="5"/>
        <v>276801</v>
      </c>
      <c r="D40" s="41">
        <f t="shared" si="6"/>
        <v>17</v>
      </c>
      <c r="E40" s="42" t="str">
        <f t="shared" si="2"/>
        <v>BAHIA DE ALGECIRAS</v>
      </c>
      <c r="F40" s="42">
        <f t="shared" si="7"/>
        <v>3832374</v>
      </c>
      <c r="G40" s="42">
        <f t="shared" si="8"/>
        <v>3299747</v>
      </c>
    </row>
    <row r="41" spans="1:9" x14ac:dyDescent="0.25">
      <c r="A41" s="42" t="str">
        <f t="shared" si="3"/>
        <v>AVILES</v>
      </c>
      <c r="B41" s="41">
        <f t="shared" si="4"/>
        <v>2455</v>
      </c>
      <c r="C41" s="41">
        <f t="shared" si="5"/>
        <v>0</v>
      </c>
      <c r="D41" s="41">
        <f t="shared" si="6"/>
        <v>25</v>
      </c>
      <c r="E41" s="42" t="str">
        <f t="shared" si="2"/>
        <v>VALENCIA</v>
      </c>
      <c r="F41" s="42">
        <f t="shared" si="7"/>
        <v>3653572</v>
      </c>
      <c r="G41" s="42">
        <f t="shared" si="8"/>
        <v>3594024</v>
      </c>
    </row>
    <row r="42" spans="1:9" x14ac:dyDescent="0.25">
      <c r="A42" s="42" t="str">
        <f t="shared" si="3"/>
        <v>BAHIA DE ALGECIRAS</v>
      </c>
      <c r="B42" s="41">
        <f t="shared" si="4"/>
        <v>3832374</v>
      </c>
      <c r="C42" s="41">
        <f t="shared" si="5"/>
        <v>3299747</v>
      </c>
      <c r="D42" s="41">
        <f t="shared" si="6"/>
        <v>3</v>
      </c>
      <c r="E42" s="42" t="str">
        <f t="shared" si="2"/>
        <v>SANTA CRUZ DE TENERIFE</v>
      </c>
      <c r="F42" s="42">
        <f t="shared" si="7"/>
        <v>1736721</v>
      </c>
      <c r="G42" s="42">
        <f t="shared" si="8"/>
        <v>2002704</v>
      </c>
    </row>
    <row r="43" spans="1:9" x14ac:dyDescent="0.25">
      <c r="A43" s="42" t="str">
        <f t="shared" si="3"/>
        <v>BAHIA DE CADIZ</v>
      </c>
      <c r="B43" s="41">
        <f t="shared" si="4"/>
        <v>441068</v>
      </c>
      <c r="C43" s="41">
        <f t="shared" si="5"/>
        <v>536675</v>
      </c>
      <c r="D43" s="41">
        <f t="shared" si="6"/>
        <v>11</v>
      </c>
      <c r="E43" s="42" t="str">
        <f t="shared" si="2"/>
        <v>LAS PALMAS</v>
      </c>
      <c r="F43" s="42">
        <f t="shared" si="7"/>
        <v>1550914</v>
      </c>
      <c r="G43" s="42">
        <f t="shared" si="8"/>
        <v>1577547</v>
      </c>
    </row>
    <row r="44" spans="1:9" x14ac:dyDescent="0.25">
      <c r="A44" s="42" t="str">
        <f t="shared" si="3"/>
        <v>BALEARES</v>
      </c>
      <c r="B44" s="41">
        <f t="shared" si="4"/>
        <v>5159455</v>
      </c>
      <c r="C44" s="41">
        <f t="shared" si="5"/>
        <v>5033027</v>
      </c>
      <c r="D44" s="41">
        <f t="shared" si="6"/>
        <v>2</v>
      </c>
      <c r="E44" s="42" t="str">
        <f t="shared" si="2"/>
        <v>SANTANDER</v>
      </c>
      <c r="F44" s="42">
        <f t="shared" si="7"/>
        <v>696564</v>
      </c>
      <c r="G44" s="42">
        <f t="shared" si="8"/>
        <v>743684</v>
      </c>
    </row>
    <row r="45" spans="1:9" x14ac:dyDescent="0.25">
      <c r="A45" s="42" t="str">
        <f t="shared" si="3"/>
        <v>BARCELONA</v>
      </c>
      <c r="B45" s="41">
        <f t="shared" si="4"/>
        <v>5536974</v>
      </c>
      <c r="C45" s="41">
        <f t="shared" si="5"/>
        <v>5484523</v>
      </c>
      <c r="D45" s="41">
        <f t="shared" si="6"/>
        <v>1</v>
      </c>
      <c r="E45" s="42" t="str">
        <f t="shared" si="2"/>
        <v>VIGO</v>
      </c>
      <c r="F45" s="42">
        <f t="shared" si="7"/>
        <v>613397</v>
      </c>
      <c r="G45" s="42">
        <f t="shared" si="8"/>
        <v>534725</v>
      </c>
    </row>
    <row r="46" spans="1:9" x14ac:dyDescent="0.25">
      <c r="A46" s="42" t="str">
        <f t="shared" si="3"/>
        <v>BILBAO</v>
      </c>
      <c r="B46" s="41">
        <f t="shared" si="4"/>
        <v>515594</v>
      </c>
      <c r="C46" s="41">
        <f t="shared" si="5"/>
        <v>530058</v>
      </c>
      <c r="D46" s="41">
        <f t="shared" si="6"/>
        <v>10</v>
      </c>
      <c r="E46" s="42" t="str">
        <f t="shared" si="2"/>
        <v>CEUTA</v>
      </c>
      <c r="F46" s="42">
        <f t="shared" si="7"/>
        <v>552752</v>
      </c>
      <c r="G46" s="42">
        <f t="shared" si="8"/>
        <v>529620</v>
      </c>
    </row>
    <row r="47" spans="1:9" x14ac:dyDescent="0.25">
      <c r="A47" s="42" t="str">
        <f t="shared" si="3"/>
        <v>CARTAGENA</v>
      </c>
      <c r="B47" s="41">
        <f t="shared" si="4"/>
        <v>4366</v>
      </c>
      <c r="C47" s="41">
        <f t="shared" si="5"/>
        <v>17</v>
      </c>
      <c r="D47" s="41">
        <f t="shared" si="6"/>
        <v>24</v>
      </c>
      <c r="E47" s="42" t="str">
        <f t="shared" si="2"/>
        <v>BILBAO</v>
      </c>
      <c r="F47" s="42">
        <f t="shared" si="7"/>
        <v>515594</v>
      </c>
      <c r="G47" s="42">
        <f t="shared" si="8"/>
        <v>530058</v>
      </c>
    </row>
    <row r="48" spans="1:9" x14ac:dyDescent="0.25">
      <c r="A48" s="42" t="str">
        <f t="shared" si="3"/>
        <v>CASTELLON</v>
      </c>
      <c r="B48" s="41">
        <f t="shared" si="4"/>
        <v>275031</v>
      </c>
      <c r="C48" s="41">
        <f t="shared" si="5"/>
        <v>197243</v>
      </c>
      <c r="D48" s="41">
        <f t="shared" si="6"/>
        <v>16</v>
      </c>
      <c r="E48" s="42" t="str">
        <f t="shared" si="2"/>
        <v>BAHIA DE CADIZ</v>
      </c>
      <c r="F48" s="42">
        <f t="shared" si="7"/>
        <v>441068</v>
      </c>
      <c r="G48" s="42">
        <f t="shared" si="8"/>
        <v>536675</v>
      </c>
    </row>
    <row r="49" spans="1:7" x14ac:dyDescent="0.25">
      <c r="A49" s="42" t="str">
        <f t="shared" si="3"/>
        <v>CEUTA</v>
      </c>
      <c r="B49" s="41">
        <f t="shared" si="4"/>
        <v>552752</v>
      </c>
      <c r="C49" s="41">
        <f t="shared" si="5"/>
        <v>529620</v>
      </c>
      <c r="D49" s="41">
        <f t="shared" si="6"/>
        <v>9</v>
      </c>
      <c r="E49" s="42" t="str">
        <f t="shared" si="2"/>
        <v>MELILLA</v>
      </c>
      <c r="F49" s="42">
        <f t="shared" si="7"/>
        <v>412828</v>
      </c>
      <c r="G49" s="42">
        <f t="shared" si="8"/>
        <v>389716</v>
      </c>
    </row>
    <row r="50" spans="1:7" x14ac:dyDescent="0.25">
      <c r="A50" s="42" t="str">
        <f t="shared" si="3"/>
        <v>FERROL-SAN CIBRAO</v>
      </c>
      <c r="B50" s="41">
        <f t="shared" si="4"/>
        <v>28422</v>
      </c>
      <c r="C50" s="41">
        <f t="shared" si="5"/>
        <v>37045</v>
      </c>
      <c r="D50" s="41">
        <f t="shared" si="6"/>
        <v>23</v>
      </c>
      <c r="E50" s="42" t="str">
        <f t="shared" si="2"/>
        <v>GIJON</v>
      </c>
      <c r="F50" s="42">
        <f t="shared" si="7"/>
        <v>405215</v>
      </c>
      <c r="G50" s="42">
        <f t="shared" si="8"/>
        <v>358583</v>
      </c>
    </row>
    <row r="51" spans="1:7" x14ac:dyDescent="0.25">
      <c r="A51" s="42" t="str">
        <f t="shared" si="3"/>
        <v>GIJON</v>
      </c>
      <c r="B51" s="41">
        <f t="shared" si="4"/>
        <v>405215</v>
      </c>
      <c r="C51" s="41">
        <f t="shared" si="5"/>
        <v>358583</v>
      </c>
      <c r="D51" s="41">
        <f t="shared" si="6"/>
        <v>13</v>
      </c>
      <c r="E51" s="42" t="str">
        <f t="shared" si="2"/>
        <v>PASAIA</v>
      </c>
      <c r="F51" s="42">
        <f t="shared" si="7"/>
        <v>296548</v>
      </c>
      <c r="G51" s="42">
        <f t="shared" si="8"/>
        <v>322371</v>
      </c>
    </row>
    <row r="52" spans="1:7" x14ac:dyDescent="0.25">
      <c r="A52" s="42" t="str">
        <f t="shared" si="3"/>
        <v>HUELVA</v>
      </c>
      <c r="B52" s="41">
        <f t="shared" si="4"/>
        <v>99587</v>
      </c>
      <c r="C52" s="41">
        <f t="shared" si="5"/>
        <v>75314</v>
      </c>
      <c r="D52" s="41">
        <f t="shared" si="6"/>
        <v>20</v>
      </c>
      <c r="E52" s="42" t="str">
        <f t="shared" si="2"/>
        <v>MALAGA</v>
      </c>
      <c r="F52" s="42">
        <f t="shared" si="7"/>
        <v>288966</v>
      </c>
      <c r="G52" s="42">
        <f t="shared" si="8"/>
        <v>274920</v>
      </c>
    </row>
    <row r="53" spans="1:7" x14ac:dyDescent="0.25">
      <c r="A53" s="42" t="str">
        <f t="shared" si="3"/>
        <v>LAS PALMAS</v>
      </c>
      <c r="B53" s="41">
        <f t="shared" si="4"/>
        <v>1550914</v>
      </c>
      <c r="C53" s="41">
        <f t="shared" si="5"/>
        <v>1577547</v>
      </c>
      <c r="D53" s="41">
        <f t="shared" si="6"/>
        <v>6</v>
      </c>
      <c r="E53" s="42" t="str">
        <f t="shared" si="2"/>
        <v>CASTELLON</v>
      </c>
      <c r="F53" s="42">
        <f t="shared" si="7"/>
        <v>275031</v>
      </c>
      <c r="G53" s="42">
        <f t="shared" si="8"/>
        <v>197243</v>
      </c>
    </row>
    <row r="54" spans="1:7" x14ac:dyDescent="0.25">
      <c r="A54" s="42" t="str">
        <f t="shared" si="3"/>
        <v>MALAGA</v>
      </c>
      <c r="B54" s="41">
        <f t="shared" si="4"/>
        <v>288966</v>
      </c>
      <c r="C54" s="41">
        <f t="shared" si="5"/>
        <v>274920</v>
      </c>
      <c r="D54" s="41">
        <f t="shared" si="6"/>
        <v>15</v>
      </c>
      <c r="E54" s="42" t="str">
        <f t="shared" si="2"/>
        <v>ALMERIA</v>
      </c>
      <c r="F54" s="42">
        <f t="shared" si="7"/>
        <v>228222</v>
      </c>
      <c r="G54" s="42">
        <f t="shared" si="8"/>
        <v>276801</v>
      </c>
    </row>
    <row r="55" spans="1:7" x14ac:dyDescent="0.25">
      <c r="A55" s="42" t="str">
        <f t="shared" si="3"/>
        <v>MARIN Y RIA DE PONTEVEDRA</v>
      </c>
      <c r="B55" s="41">
        <f t="shared" si="4"/>
        <v>0</v>
      </c>
      <c r="C55" s="41">
        <f t="shared" si="5"/>
        <v>0</v>
      </c>
      <c r="D55" s="41">
        <f t="shared" si="6"/>
        <v>28</v>
      </c>
      <c r="E55" s="42" t="str">
        <f t="shared" si="2"/>
        <v>SEVILLA</v>
      </c>
      <c r="F55" s="42">
        <f t="shared" ref="F55:F65" si="9">LOOKUP(E55,$A$38:$A$65,$B$38:$B$65)</f>
        <v>127291</v>
      </c>
      <c r="G55" s="42">
        <f t="shared" si="8"/>
        <v>117677</v>
      </c>
    </row>
    <row r="56" spans="1:7" x14ac:dyDescent="0.25">
      <c r="A56" s="42" t="str">
        <f t="shared" si="3"/>
        <v>MELILLA</v>
      </c>
      <c r="B56" s="41">
        <f t="shared" si="4"/>
        <v>412828</v>
      </c>
      <c r="C56" s="41">
        <f t="shared" si="5"/>
        <v>389716</v>
      </c>
      <c r="D56" s="41">
        <f t="shared" si="6"/>
        <v>12</v>
      </c>
      <c r="E56" s="42" t="str">
        <f t="shared" si="2"/>
        <v>TARRAGONA</v>
      </c>
      <c r="F56" s="42">
        <f t="shared" si="9"/>
        <v>105234</v>
      </c>
      <c r="G56" s="42">
        <f t="shared" si="8"/>
        <v>68909</v>
      </c>
    </row>
    <row r="57" spans="1:7" x14ac:dyDescent="0.25">
      <c r="A57" s="42" t="str">
        <f t="shared" si="3"/>
        <v>MOTRIL</v>
      </c>
      <c r="B57" s="41">
        <f t="shared" si="4"/>
        <v>95986</v>
      </c>
      <c r="C57" s="41">
        <f t="shared" si="5"/>
        <v>45699</v>
      </c>
      <c r="D57" s="41">
        <f t="shared" si="6"/>
        <v>21</v>
      </c>
      <c r="E57" s="42" t="str">
        <f t="shared" si="2"/>
        <v>HUELVA</v>
      </c>
      <c r="F57" s="42">
        <f t="shared" si="9"/>
        <v>99587</v>
      </c>
      <c r="G57" s="42">
        <f t="shared" si="8"/>
        <v>75314</v>
      </c>
    </row>
    <row r="58" spans="1:7" x14ac:dyDescent="0.25">
      <c r="A58" s="42" t="str">
        <f t="shared" si="3"/>
        <v>PASAIA</v>
      </c>
      <c r="B58" s="41">
        <f t="shared" si="4"/>
        <v>296548</v>
      </c>
      <c r="C58" s="41">
        <f t="shared" si="5"/>
        <v>322371</v>
      </c>
      <c r="D58" s="41">
        <f t="shared" si="6"/>
        <v>14</v>
      </c>
      <c r="E58" s="42" t="str">
        <f t="shared" si="2"/>
        <v>MOTRIL</v>
      </c>
      <c r="F58" s="42">
        <f t="shared" si="9"/>
        <v>95986</v>
      </c>
      <c r="G58" s="42">
        <f t="shared" si="8"/>
        <v>45699</v>
      </c>
    </row>
    <row r="59" spans="1:7" x14ac:dyDescent="0.25">
      <c r="A59" s="42" t="str">
        <f t="shared" si="3"/>
        <v>SANTA CRUZ DE TENERIFE</v>
      </c>
      <c r="B59" s="41">
        <f t="shared" si="4"/>
        <v>1736721</v>
      </c>
      <c r="C59" s="41">
        <f t="shared" si="5"/>
        <v>2002704</v>
      </c>
      <c r="D59" s="41">
        <f t="shared" si="6"/>
        <v>5</v>
      </c>
      <c r="E59" s="42" t="str">
        <f t="shared" si="2"/>
        <v>ALICANTE</v>
      </c>
      <c r="F59" s="42">
        <f t="shared" si="9"/>
        <v>57488</v>
      </c>
      <c r="G59" s="42">
        <f t="shared" si="8"/>
        <v>16487</v>
      </c>
    </row>
    <row r="60" spans="1:7" x14ac:dyDescent="0.25">
      <c r="A60" s="42" t="str">
        <f t="shared" si="3"/>
        <v>SANTANDER</v>
      </c>
      <c r="B60" s="41">
        <f t="shared" si="4"/>
        <v>696564</v>
      </c>
      <c r="C60" s="41">
        <f t="shared" si="5"/>
        <v>743684</v>
      </c>
      <c r="D60" s="41">
        <f t="shared" si="6"/>
        <v>7</v>
      </c>
      <c r="E60" s="42" t="str">
        <f t="shared" si="2"/>
        <v>FERROL-SAN CIBRAO</v>
      </c>
      <c r="F60" s="42">
        <f t="shared" si="9"/>
        <v>28422</v>
      </c>
      <c r="G60" s="42">
        <f t="shared" si="8"/>
        <v>37045</v>
      </c>
    </row>
    <row r="61" spans="1:7" x14ac:dyDescent="0.25">
      <c r="A61" s="42" t="str">
        <f t="shared" si="3"/>
        <v>SEVILLA</v>
      </c>
      <c r="B61" s="41">
        <f t="shared" si="4"/>
        <v>127291</v>
      </c>
      <c r="C61" s="41">
        <f t="shared" si="5"/>
        <v>117677</v>
      </c>
      <c r="D61" s="41">
        <f t="shared" si="6"/>
        <v>18</v>
      </c>
      <c r="E61" s="42" t="str">
        <f t="shared" si="2"/>
        <v>CARTAGENA</v>
      </c>
      <c r="F61" s="42">
        <f t="shared" si="9"/>
        <v>4366</v>
      </c>
      <c r="G61" s="42">
        <f t="shared" si="8"/>
        <v>17</v>
      </c>
    </row>
    <row r="62" spans="1:7" x14ac:dyDescent="0.25">
      <c r="A62" s="42" t="str">
        <f t="shared" si="3"/>
        <v>TARRAGONA</v>
      </c>
      <c r="B62" s="41">
        <f t="shared" si="4"/>
        <v>105234</v>
      </c>
      <c r="C62" s="41">
        <f t="shared" si="5"/>
        <v>68909</v>
      </c>
      <c r="D62" s="41">
        <f t="shared" si="6"/>
        <v>19</v>
      </c>
      <c r="E62" s="42" t="str">
        <f t="shared" si="2"/>
        <v>AVILES</v>
      </c>
      <c r="F62" s="42">
        <f t="shared" si="9"/>
        <v>2455</v>
      </c>
      <c r="G62" s="42">
        <f t="shared" si="8"/>
        <v>0</v>
      </c>
    </row>
    <row r="63" spans="1:7" x14ac:dyDescent="0.25">
      <c r="A63" s="42" t="str">
        <f t="shared" si="3"/>
        <v>VALENCIA</v>
      </c>
      <c r="B63" s="41">
        <f t="shared" si="4"/>
        <v>3653572</v>
      </c>
      <c r="C63" s="41">
        <f t="shared" si="5"/>
        <v>3594024</v>
      </c>
      <c r="D63" s="41">
        <f t="shared" si="6"/>
        <v>4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613397</v>
      </c>
      <c r="C64" s="41">
        <f t="shared" si="5"/>
        <v>534725</v>
      </c>
      <c r="D64" s="41">
        <f t="shared" si="6"/>
        <v>8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0</v>
      </c>
      <c r="C65" s="41">
        <f t="shared" si="5"/>
        <v>1000</v>
      </c>
      <c r="D65" s="41">
        <f t="shared" si="6"/>
        <v>28</v>
      </c>
      <c r="E65" s="42" t="str">
        <f t="shared" si="2"/>
        <v>A CORUÑA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86</v>
      </c>
    </row>
    <row r="2" spans="1:12" s="2" customFormat="1" ht="21" x14ac:dyDescent="0.35"/>
    <row r="5" spans="1:12" x14ac:dyDescent="0.25">
      <c r="A5" s="69" t="s">
        <v>73</v>
      </c>
      <c r="B5" s="67" t="str">
        <f>'Resumen general'!D6</f>
        <v>Mes Julio</v>
      </c>
      <c r="C5" s="68"/>
      <c r="D5" s="67" t="str">
        <f>'Resumen general'!F6</f>
        <v>Acumulado desde Enero</v>
      </c>
      <c r="E5" s="68"/>
      <c r="F5" s="68"/>
      <c r="L5" s="39">
        <f>'Resumen general'!I4</f>
        <v>41529</v>
      </c>
    </row>
    <row r="6" spans="1:12" x14ac:dyDescent="0.25">
      <c r="A6" s="70"/>
      <c r="B6" s="7">
        <f>'Resumen general'!D7</f>
        <v>2012</v>
      </c>
      <c r="C6" s="7">
        <f>'Resumen general'!E7</f>
        <v>2013</v>
      </c>
      <c r="D6" s="7">
        <f>'Resumen general'!F7</f>
        <v>2012</v>
      </c>
      <c r="E6" s="7">
        <f>'Resumen general'!G7</f>
        <v>2013</v>
      </c>
      <c r="F6" s="7" t="s">
        <v>43</v>
      </c>
    </row>
    <row r="7" spans="1:12" x14ac:dyDescent="0.25">
      <c r="A7" s="8" t="s">
        <v>44</v>
      </c>
      <c r="B7" s="35">
        <v>534</v>
      </c>
      <c r="C7" s="35">
        <v>618</v>
      </c>
      <c r="D7" s="35">
        <v>2870</v>
      </c>
      <c r="E7" s="35">
        <v>2921</v>
      </c>
      <c r="F7" s="10">
        <f>((E7*100)/D7)-100</f>
        <v>1.7770034843205593</v>
      </c>
      <c r="G7" s="1"/>
      <c r="H7" s="1"/>
      <c r="I7" s="1"/>
    </row>
    <row r="8" spans="1:12" x14ac:dyDescent="0.25">
      <c r="A8" s="11" t="s">
        <v>45</v>
      </c>
      <c r="B8" s="36">
        <v>13410</v>
      </c>
      <c r="C8" s="36">
        <v>12055</v>
      </c>
      <c r="D8" s="36">
        <v>99106</v>
      </c>
      <c r="E8" s="36">
        <v>87598</v>
      </c>
      <c r="F8" s="13">
        <f t="shared" ref="F8:F35" si="0">((E8*100)/D8)-100</f>
        <v>-11.611809577623958</v>
      </c>
      <c r="G8" s="1"/>
      <c r="H8" s="1"/>
      <c r="I8" s="1"/>
    </row>
    <row r="9" spans="1:12" x14ac:dyDescent="0.25">
      <c r="A9" s="8" t="s">
        <v>46</v>
      </c>
      <c r="B9" s="35">
        <v>387</v>
      </c>
      <c r="C9" s="35">
        <v>833</v>
      </c>
      <c r="D9" s="35">
        <v>3412.25</v>
      </c>
      <c r="E9" s="35">
        <v>4179</v>
      </c>
      <c r="F9" s="10">
        <f t="shared" si="0"/>
        <v>22.470510660121619</v>
      </c>
      <c r="G9" s="1"/>
      <c r="H9" s="1"/>
      <c r="I9" s="1"/>
    </row>
    <row r="10" spans="1:12" x14ac:dyDescent="0.25">
      <c r="A10" s="11" t="s">
        <v>47</v>
      </c>
      <c r="B10" s="36">
        <v>2</v>
      </c>
      <c r="C10" s="36">
        <v>0</v>
      </c>
      <c r="D10" s="36">
        <v>4</v>
      </c>
      <c r="E10" s="36">
        <v>2</v>
      </c>
      <c r="F10" s="17">
        <f t="shared" si="0"/>
        <v>-50</v>
      </c>
      <c r="G10" s="1"/>
      <c r="H10" s="1"/>
      <c r="I10" s="1"/>
    </row>
    <row r="11" spans="1:12" x14ac:dyDescent="0.25">
      <c r="A11" s="8" t="s">
        <v>48</v>
      </c>
      <c r="B11" s="35">
        <v>331084</v>
      </c>
      <c r="C11" s="35">
        <v>353884</v>
      </c>
      <c r="D11" s="35">
        <v>2291483</v>
      </c>
      <c r="E11" s="35">
        <v>2407654</v>
      </c>
      <c r="F11" s="10">
        <f t="shared" si="0"/>
        <v>5.0696863123139053</v>
      </c>
      <c r="G11" s="1"/>
      <c r="H11" s="1"/>
      <c r="I11" s="1"/>
    </row>
    <row r="12" spans="1:12" x14ac:dyDescent="0.25">
      <c r="A12" s="11" t="s">
        <v>49</v>
      </c>
      <c r="B12" s="36">
        <v>9835.5</v>
      </c>
      <c r="C12" s="36">
        <v>6911.5</v>
      </c>
      <c r="D12" s="36">
        <v>54142.5</v>
      </c>
      <c r="E12" s="36">
        <v>52318.5</v>
      </c>
      <c r="F12" s="13">
        <f t="shared" si="0"/>
        <v>-3.3688876575702977</v>
      </c>
      <c r="G12" s="1"/>
      <c r="H12" s="1"/>
      <c r="I12" s="1"/>
    </row>
    <row r="13" spans="1:12" x14ac:dyDescent="0.25">
      <c r="A13" s="8" t="s">
        <v>50</v>
      </c>
      <c r="B13" s="35">
        <v>6307</v>
      </c>
      <c r="C13" s="35">
        <v>6608</v>
      </c>
      <c r="D13" s="35">
        <v>34720</v>
      </c>
      <c r="E13" s="35">
        <v>38093</v>
      </c>
      <c r="F13" s="10">
        <f t="shared" si="0"/>
        <v>9.7148617511520712</v>
      </c>
      <c r="G13" s="1"/>
      <c r="H13" s="1"/>
      <c r="I13" s="1"/>
    </row>
    <row r="14" spans="1:12" x14ac:dyDescent="0.25">
      <c r="A14" s="11" t="s">
        <v>51</v>
      </c>
      <c r="B14" s="36">
        <v>160034</v>
      </c>
      <c r="C14" s="36">
        <v>152117</v>
      </c>
      <c r="D14" s="36">
        <v>1009074.5</v>
      </c>
      <c r="E14" s="36">
        <v>962394</v>
      </c>
      <c r="F14" s="13">
        <f t="shared" si="0"/>
        <v>-4.6260707212401115</v>
      </c>
      <c r="G14" s="1"/>
      <c r="H14" s="1"/>
      <c r="I14" s="1"/>
    </row>
    <row r="15" spans="1:12" x14ac:dyDescent="0.25">
      <c r="A15" s="8" t="s">
        <v>52</v>
      </c>
      <c r="B15" s="35">
        <v>51820</v>
      </c>
      <c r="C15" s="35">
        <v>52368.25</v>
      </c>
      <c r="D15" s="35">
        <v>351353.75</v>
      </c>
      <c r="E15" s="35">
        <v>349386.25</v>
      </c>
      <c r="F15" s="10">
        <f t="shared" si="0"/>
        <v>-0.55997694631123807</v>
      </c>
      <c r="G15" s="1"/>
      <c r="H15" s="1"/>
      <c r="I15" s="1"/>
    </row>
    <row r="16" spans="1:12" x14ac:dyDescent="0.25">
      <c r="A16" s="11" t="s">
        <v>53</v>
      </c>
      <c r="B16" s="36">
        <v>6430</v>
      </c>
      <c r="C16" s="36">
        <v>7367</v>
      </c>
      <c r="D16" s="36">
        <v>40042</v>
      </c>
      <c r="E16" s="36">
        <v>45230</v>
      </c>
      <c r="F16" s="13">
        <f t="shared" si="0"/>
        <v>12.956395784426348</v>
      </c>
      <c r="G16" s="1"/>
      <c r="H16" s="1"/>
      <c r="I16" s="1"/>
    </row>
    <row r="17" spans="1:9" x14ac:dyDescent="0.25">
      <c r="A17" s="8" t="s">
        <v>54</v>
      </c>
      <c r="B17" s="35">
        <v>17255</v>
      </c>
      <c r="C17" s="35">
        <v>15676</v>
      </c>
      <c r="D17" s="35">
        <v>92128</v>
      </c>
      <c r="E17" s="35">
        <v>112835</v>
      </c>
      <c r="F17" s="10">
        <f t="shared" si="0"/>
        <v>22.476337269885377</v>
      </c>
      <c r="G17" s="1"/>
      <c r="H17" s="1"/>
      <c r="I17" s="1"/>
    </row>
    <row r="18" spans="1:9" x14ac:dyDescent="0.25">
      <c r="A18" s="11" t="s">
        <v>55</v>
      </c>
      <c r="B18" s="36">
        <v>1481</v>
      </c>
      <c r="C18" s="36">
        <v>1544</v>
      </c>
      <c r="D18" s="36">
        <v>9024</v>
      </c>
      <c r="E18" s="36">
        <v>10898</v>
      </c>
      <c r="F18" s="13">
        <f t="shared" si="0"/>
        <v>20.766843971631204</v>
      </c>
      <c r="G18" s="1"/>
      <c r="H18" s="1"/>
      <c r="I18" s="1"/>
    </row>
    <row r="19" spans="1:9" x14ac:dyDescent="0.25">
      <c r="A19" s="8" t="s">
        <v>56</v>
      </c>
      <c r="B19" s="35">
        <v>97</v>
      </c>
      <c r="C19" s="35">
        <v>92</v>
      </c>
      <c r="D19" s="35">
        <v>451</v>
      </c>
      <c r="E19" s="35">
        <v>573</v>
      </c>
      <c r="F19" s="10">
        <f t="shared" si="0"/>
        <v>27.050997782705096</v>
      </c>
      <c r="G19" s="1"/>
      <c r="H19" s="1"/>
      <c r="I19" s="1"/>
    </row>
    <row r="20" spans="1:9" x14ac:dyDescent="0.25">
      <c r="A20" s="11" t="s">
        <v>57</v>
      </c>
      <c r="B20" s="36">
        <v>3254</v>
      </c>
      <c r="C20" s="36">
        <v>5414</v>
      </c>
      <c r="D20" s="36">
        <v>26937</v>
      </c>
      <c r="E20" s="36">
        <v>36222</v>
      </c>
      <c r="F20" s="13">
        <f t="shared" si="0"/>
        <v>34.469317295912674</v>
      </c>
      <c r="G20" s="1"/>
      <c r="H20" s="1"/>
      <c r="I20" s="1"/>
    </row>
    <row r="21" spans="1:9" x14ac:dyDescent="0.25">
      <c r="A21" s="8" t="s">
        <v>58</v>
      </c>
      <c r="B21" s="35">
        <v>138</v>
      </c>
      <c r="C21" s="35">
        <v>108</v>
      </c>
      <c r="D21" s="35">
        <v>1158</v>
      </c>
      <c r="E21" s="35">
        <v>589</v>
      </c>
      <c r="F21" s="10">
        <f t="shared" si="0"/>
        <v>-49.13644214162349</v>
      </c>
      <c r="G21" s="1"/>
      <c r="H21" s="1"/>
      <c r="I21" s="1"/>
    </row>
    <row r="22" spans="1:9" x14ac:dyDescent="0.25">
      <c r="A22" s="11" t="s">
        <v>59</v>
      </c>
      <c r="B22" s="36">
        <v>105984</v>
      </c>
      <c r="C22" s="36">
        <v>87315</v>
      </c>
      <c r="D22" s="36">
        <v>724319</v>
      </c>
      <c r="E22" s="36">
        <v>603647</v>
      </c>
      <c r="F22" s="13">
        <f t="shared" si="0"/>
        <v>-16.660062762401651</v>
      </c>
      <c r="G22" s="1"/>
      <c r="H22" s="1"/>
      <c r="I22" s="1"/>
    </row>
    <row r="23" spans="1:9" x14ac:dyDescent="0.25">
      <c r="A23" s="8" t="s">
        <v>60</v>
      </c>
      <c r="B23" s="35">
        <v>24128</v>
      </c>
      <c r="C23" s="35">
        <v>37740</v>
      </c>
      <c r="D23" s="35">
        <v>270216</v>
      </c>
      <c r="E23" s="35">
        <v>131288</v>
      </c>
      <c r="F23" s="10">
        <f t="shared" si="0"/>
        <v>-51.413683867720636</v>
      </c>
      <c r="G23" s="1"/>
      <c r="H23" s="1"/>
      <c r="I23" s="1"/>
    </row>
    <row r="24" spans="1:9" x14ac:dyDescent="0.25">
      <c r="A24" s="11" t="s">
        <v>61</v>
      </c>
      <c r="B24" s="36">
        <v>3423</v>
      </c>
      <c r="C24" s="36">
        <v>1819</v>
      </c>
      <c r="D24" s="36">
        <v>23667</v>
      </c>
      <c r="E24" s="36">
        <v>17299</v>
      </c>
      <c r="F24" s="13">
        <f t="shared" si="0"/>
        <v>-26.90666328643259</v>
      </c>
      <c r="G24" s="1"/>
      <c r="H24" s="1"/>
      <c r="I24" s="1"/>
    </row>
    <row r="25" spans="1:9" x14ac:dyDescent="0.25">
      <c r="A25" s="8" t="s">
        <v>62</v>
      </c>
      <c r="B25" s="35">
        <v>3028</v>
      </c>
      <c r="C25" s="35">
        <v>2725</v>
      </c>
      <c r="D25" s="35">
        <v>19302</v>
      </c>
      <c r="E25" s="35">
        <v>20281</v>
      </c>
      <c r="F25" s="10">
        <f t="shared" si="0"/>
        <v>5.0720132628743073</v>
      </c>
      <c r="G25" s="1"/>
      <c r="H25" s="1"/>
      <c r="I25" s="1"/>
    </row>
    <row r="26" spans="1:9" x14ac:dyDescent="0.25">
      <c r="A26" s="11" t="s">
        <v>63</v>
      </c>
      <c r="B26" s="36">
        <v>625</v>
      </c>
      <c r="C26" s="36">
        <v>589</v>
      </c>
      <c r="D26" s="36">
        <v>4276</v>
      </c>
      <c r="E26" s="36">
        <v>3473</v>
      </c>
      <c r="F26" s="13">
        <f t="shared" si="0"/>
        <v>-18.779232927970071</v>
      </c>
      <c r="G26" s="1"/>
      <c r="H26" s="1"/>
      <c r="I26" s="1"/>
    </row>
    <row r="27" spans="1:9" x14ac:dyDescent="0.25">
      <c r="A27" s="8" t="s">
        <v>64</v>
      </c>
      <c r="B27" s="35">
        <v>0</v>
      </c>
      <c r="C27" s="35">
        <v>0</v>
      </c>
      <c r="D27" s="35">
        <v>0</v>
      </c>
      <c r="E27" s="35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65</v>
      </c>
      <c r="B28" s="36">
        <v>26935</v>
      </c>
      <c r="C28" s="36">
        <v>26411</v>
      </c>
      <c r="D28" s="36">
        <v>187717</v>
      </c>
      <c r="E28" s="36">
        <v>173815</v>
      </c>
      <c r="F28" s="13">
        <f t="shared" si="0"/>
        <v>-7.405828987252093</v>
      </c>
      <c r="G28" s="1"/>
      <c r="H28" s="1"/>
      <c r="I28" s="1"/>
    </row>
    <row r="29" spans="1:9" x14ac:dyDescent="0.25">
      <c r="A29" s="8" t="s">
        <v>66</v>
      </c>
      <c r="B29" s="35">
        <v>178</v>
      </c>
      <c r="C29" s="35">
        <v>117</v>
      </c>
      <c r="D29" s="35">
        <v>691</v>
      </c>
      <c r="E29" s="35">
        <v>768</v>
      </c>
      <c r="F29" s="10">
        <f t="shared" si="0"/>
        <v>11.143270622286536</v>
      </c>
      <c r="G29" s="1"/>
      <c r="H29" s="1"/>
      <c r="I29" s="1"/>
    </row>
    <row r="30" spans="1:9" x14ac:dyDescent="0.25">
      <c r="A30" s="11" t="s">
        <v>67</v>
      </c>
      <c r="B30" s="36">
        <v>12944</v>
      </c>
      <c r="C30" s="36">
        <v>12380</v>
      </c>
      <c r="D30" s="36">
        <v>90607</v>
      </c>
      <c r="E30" s="36">
        <v>79632</v>
      </c>
      <c r="F30" s="13">
        <f t="shared" si="0"/>
        <v>-12.112750670477993</v>
      </c>
      <c r="G30" s="1"/>
      <c r="H30" s="1"/>
      <c r="I30" s="1"/>
    </row>
    <row r="31" spans="1:9" x14ac:dyDescent="0.25">
      <c r="A31" s="8" t="s">
        <v>68</v>
      </c>
      <c r="B31" s="35">
        <v>15359</v>
      </c>
      <c r="C31" s="35">
        <v>12282</v>
      </c>
      <c r="D31" s="35">
        <v>117035</v>
      </c>
      <c r="E31" s="35">
        <v>88312</v>
      </c>
      <c r="F31" s="10">
        <f t="shared" si="0"/>
        <v>-24.542230956551464</v>
      </c>
      <c r="G31" s="1"/>
      <c r="H31" s="1"/>
      <c r="I31" s="1"/>
    </row>
    <row r="32" spans="1:9" x14ac:dyDescent="0.25">
      <c r="A32" s="11" t="s">
        <v>69</v>
      </c>
      <c r="B32" s="36">
        <v>385068</v>
      </c>
      <c r="C32" s="36">
        <v>366078</v>
      </c>
      <c r="D32" s="36">
        <v>2561479</v>
      </c>
      <c r="E32" s="36">
        <v>2570209</v>
      </c>
      <c r="F32" s="13">
        <f t="shared" si="0"/>
        <v>0.34081872230848376</v>
      </c>
      <c r="G32" s="1"/>
      <c r="H32" s="1"/>
      <c r="I32" s="1"/>
    </row>
    <row r="33" spans="1:9" x14ac:dyDescent="0.25">
      <c r="A33" s="8" t="s">
        <v>70</v>
      </c>
      <c r="B33" s="35">
        <v>17234.5</v>
      </c>
      <c r="C33" s="35">
        <v>21049.5</v>
      </c>
      <c r="D33" s="35">
        <v>116975</v>
      </c>
      <c r="E33" s="35">
        <v>123970.5</v>
      </c>
      <c r="F33" s="10">
        <f t="shared" si="0"/>
        <v>5.9803376789912335</v>
      </c>
      <c r="G33" s="1"/>
      <c r="H33" s="1"/>
      <c r="I33" s="1"/>
    </row>
    <row r="34" spans="1:9" x14ac:dyDescent="0.25">
      <c r="A34" s="11" t="s">
        <v>71</v>
      </c>
      <c r="B34" s="36">
        <v>2318</v>
      </c>
      <c r="C34" s="36">
        <v>3169</v>
      </c>
      <c r="D34" s="36">
        <v>14623</v>
      </c>
      <c r="E34" s="36">
        <v>18773</v>
      </c>
      <c r="F34" s="13">
        <f t="shared" si="0"/>
        <v>28.379949394789037</v>
      </c>
      <c r="G34" s="1"/>
      <c r="H34" s="1"/>
      <c r="I34" s="1"/>
    </row>
    <row r="35" spans="1:9" x14ac:dyDescent="0.25">
      <c r="A35" s="14" t="s">
        <v>72</v>
      </c>
      <c r="B35" s="15">
        <f>SUM(B7:B34)</f>
        <v>1199293</v>
      </c>
      <c r="C35" s="15">
        <f t="shared" ref="C35:E35" si="1">SUM(C7:C34)</f>
        <v>1187270.25</v>
      </c>
      <c r="D35" s="15">
        <f t="shared" si="1"/>
        <v>8146813</v>
      </c>
      <c r="E35" s="15">
        <f t="shared" si="1"/>
        <v>7942360.25</v>
      </c>
      <c r="F35" s="16">
        <f t="shared" si="0"/>
        <v>-2.5096040623492826</v>
      </c>
      <c r="G35" s="1"/>
      <c r="H35" s="1"/>
      <c r="I35" s="1"/>
    </row>
    <row r="37" spans="1:9" x14ac:dyDescent="0.25">
      <c r="A37" s="42"/>
      <c r="B37" s="42">
        <f>E6</f>
        <v>2013</v>
      </c>
      <c r="C37" s="42">
        <f>D6</f>
        <v>2012</v>
      </c>
      <c r="D37" s="42"/>
      <c r="E37" s="42"/>
      <c r="F37" s="42">
        <f>B37</f>
        <v>2013</v>
      </c>
      <c r="G37" s="42">
        <f>C37</f>
        <v>2012</v>
      </c>
    </row>
    <row r="38" spans="1:9" x14ac:dyDescent="0.25">
      <c r="A38" s="42" t="str">
        <f>A7</f>
        <v>A CORUÑA</v>
      </c>
      <c r="B38" s="41">
        <f>E7</f>
        <v>2921</v>
      </c>
      <c r="C38" s="41">
        <f>D7</f>
        <v>2870</v>
      </c>
      <c r="D38" s="41">
        <f>_xlfn.RANK.EQ(B38,$B$38:$B$65)+COUNTIF($B$38:$B$65,B38)-1</f>
        <v>23</v>
      </c>
      <c r="E38" s="42" t="str">
        <f t="shared" ref="E38:E65" si="2">INDEX($A$38:$B$65,MATCH(ROW()-37,$D$38:$D$65,0),1)</f>
        <v>VALENCIA</v>
      </c>
      <c r="F38" s="42">
        <f>LOOKUP(E38,$A$38:$A$65,$B$38:$B$65)</f>
        <v>2570209</v>
      </c>
      <c r="G38" s="42">
        <f>LOOKUP(E38,$A$38:$A$65,$C$38:$C$65)</f>
        <v>2561479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87598</v>
      </c>
      <c r="C39" s="41">
        <f t="shared" ref="C39:C65" si="5">D8</f>
        <v>99106</v>
      </c>
      <c r="D39" s="41">
        <f t="shared" ref="D39:D65" si="6">_xlfn.RANK.EQ(B39,$B$38:$B$65)+COUNTIF($B$38:$B$65,B39)-1</f>
        <v>11</v>
      </c>
      <c r="E39" s="42" t="str">
        <f t="shared" si="2"/>
        <v>BAHIA DE ALGECIRAS</v>
      </c>
      <c r="F39" s="42">
        <f t="shared" ref="F39:F54" si="7">LOOKUP(E39,$A$38:$A$65,$B$38:$B$65)</f>
        <v>2407654</v>
      </c>
      <c r="G39" s="42">
        <f t="shared" ref="G39:G65" si="8">LOOKUP(E39,$A$38:$A$65,$C$38:$C$65)</f>
        <v>2291483</v>
      </c>
    </row>
    <row r="40" spans="1:9" x14ac:dyDescent="0.25">
      <c r="A40" s="42" t="str">
        <f t="shared" si="3"/>
        <v>ALMERIA</v>
      </c>
      <c r="B40" s="41">
        <f t="shared" si="4"/>
        <v>4179</v>
      </c>
      <c r="C40" s="41">
        <f t="shared" si="5"/>
        <v>3412.25</v>
      </c>
      <c r="D40" s="41">
        <f t="shared" si="6"/>
        <v>21</v>
      </c>
      <c r="E40" s="42" t="str">
        <f t="shared" si="2"/>
        <v>BARCELONA</v>
      </c>
      <c r="F40" s="42">
        <f t="shared" si="7"/>
        <v>962394</v>
      </c>
      <c r="G40" s="42">
        <f t="shared" si="8"/>
        <v>1009074.5</v>
      </c>
    </row>
    <row r="41" spans="1:9" x14ac:dyDescent="0.25">
      <c r="A41" s="42" t="str">
        <f t="shared" si="3"/>
        <v>AVILES</v>
      </c>
      <c r="B41" s="41">
        <f t="shared" si="4"/>
        <v>2</v>
      </c>
      <c r="C41" s="41">
        <f t="shared" si="5"/>
        <v>4</v>
      </c>
      <c r="D41" s="41">
        <f t="shared" si="6"/>
        <v>27</v>
      </c>
      <c r="E41" s="42" t="str">
        <f t="shared" si="2"/>
        <v>LAS PALMAS</v>
      </c>
      <c r="F41" s="42">
        <f t="shared" si="7"/>
        <v>603647</v>
      </c>
      <c r="G41" s="42">
        <f t="shared" si="8"/>
        <v>724319</v>
      </c>
    </row>
    <row r="42" spans="1:9" x14ac:dyDescent="0.25">
      <c r="A42" s="42" t="str">
        <f t="shared" si="3"/>
        <v>BAHIA DE ALGECIRAS</v>
      </c>
      <c r="B42" s="41">
        <f t="shared" si="4"/>
        <v>2407654</v>
      </c>
      <c r="C42" s="41">
        <f t="shared" si="5"/>
        <v>2291483</v>
      </c>
      <c r="D42" s="41">
        <f t="shared" si="6"/>
        <v>2</v>
      </c>
      <c r="E42" s="42" t="str">
        <f t="shared" si="2"/>
        <v>BILBAO</v>
      </c>
      <c r="F42" s="42">
        <f t="shared" si="7"/>
        <v>349386.25</v>
      </c>
      <c r="G42" s="42">
        <f t="shared" si="8"/>
        <v>351353.75</v>
      </c>
    </row>
    <row r="43" spans="1:9" x14ac:dyDescent="0.25">
      <c r="A43" s="42" t="str">
        <f t="shared" si="3"/>
        <v>BAHIA DE CADIZ</v>
      </c>
      <c r="B43" s="41">
        <f t="shared" si="4"/>
        <v>52318.5</v>
      </c>
      <c r="C43" s="41">
        <f t="shared" si="5"/>
        <v>54142.5</v>
      </c>
      <c r="D43" s="41">
        <f t="shared" si="6"/>
        <v>13</v>
      </c>
      <c r="E43" s="42" t="str">
        <f t="shared" si="2"/>
        <v>SANTA CRUZ DE TENERIFE</v>
      </c>
      <c r="F43" s="42">
        <f t="shared" si="7"/>
        <v>173815</v>
      </c>
      <c r="G43" s="42">
        <f t="shared" si="8"/>
        <v>187717</v>
      </c>
    </row>
    <row r="44" spans="1:9" x14ac:dyDescent="0.25">
      <c r="A44" s="42" t="str">
        <f t="shared" si="3"/>
        <v>BALEARES</v>
      </c>
      <c r="B44" s="41">
        <f t="shared" si="4"/>
        <v>38093</v>
      </c>
      <c r="C44" s="41">
        <f t="shared" si="5"/>
        <v>34720</v>
      </c>
      <c r="D44" s="41">
        <f t="shared" si="6"/>
        <v>15</v>
      </c>
      <c r="E44" s="42" t="str">
        <f t="shared" si="2"/>
        <v>MALAGA</v>
      </c>
      <c r="F44" s="42">
        <f t="shared" si="7"/>
        <v>131288</v>
      </c>
      <c r="G44" s="42">
        <f t="shared" si="8"/>
        <v>270216</v>
      </c>
    </row>
    <row r="45" spans="1:9" x14ac:dyDescent="0.25">
      <c r="A45" s="42" t="str">
        <f t="shared" si="3"/>
        <v>BARCELONA</v>
      </c>
      <c r="B45" s="41">
        <f t="shared" si="4"/>
        <v>962394</v>
      </c>
      <c r="C45" s="41">
        <f t="shared" si="5"/>
        <v>1009074.5</v>
      </c>
      <c r="D45" s="41">
        <f t="shared" si="6"/>
        <v>3</v>
      </c>
      <c r="E45" s="42" t="str">
        <f t="shared" si="2"/>
        <v>VIGO</v>
      </c>
      <c r="F45" s="42">
        <f t="shared" si="7"/>
        <v>123970.5</v>
      </c>
      <c r="G45" s="42">
        <f t="shared" si="8"/>
        <v>116975</v>
      </c>
    </row>
    <row r="46" spans="1:9" x14ac:dyDescent="0.25">
      <c r="A46" s="42" t="str">
        <f t="shared" si="3"/>
        <v>BILBAO</v>
      </c>
      <c r="B46" s="41">
        <f t="shared" si="4"/>
        <v>349386.25</v>
      </c>
      <c r="C46" s="41">
        <f t="shared" si="5"/>
        <v>351353.75</v>
      </c>
      <c r="D46" s="41">
        <f t="shared" si="6"/>
        <v>5</v>
      </c>
      <c r="E46" s="42" t="str">
        <f t="shared" si="2"/>
        <v>CASTELLON</v>
      </c>
      <c r="F46" s="42">
        <f t="shared" si="7"/>
        <v>112835</v>
      </c>
      <c r="G46" s="42">
        <f t="shared" si="8"/>
        <v>92128</v>
      </c>
    </row>
    <row r="47" spans="1:9" x14ac:dyDescent="0.25">
      <c r="A47" s="42" t="str">
        <f t="shared" si="3"/>
        <v>CARTAGENA</v>
      </c>
      <c r="B47" s="41">
        <f t="shared" si="4"/>
        <v>45230</v>
      </c>
      <c r="C47" s="41">
        <f t="shared" si="5"/>
        <v>40042</v>
      </c>
      <c r="D47" s="41">
        <f t="shared" si="6"/>
        <v>14</v>
      </c>
      <c r="E47" s="42" t="str">
        <f t="shared" si="2"/>
        <v>TARRAGONA</v>
      </c>
      <c r="F47" s="42">
        <f t="shared" si="7"/>
        <v>88312</v>
      </c>
      <c r="G47" s="42">
        <f t="shared" si="8"/>
        <v>117035</v>
      </c>
    </row>
    <row r="48" spans="1:9" x14ac:dyDescent="0.25">
      <c r="A48" s="42" t="str">
        <f t="shared" si="3"/>
        <v>CASTELLON</v>
      </c>
      <c r="B48" s="41">
        <f t="shared" si="4"/>
        <v>112835</v>
      </c>
      <c r="C48" s="41">
        <f t="shared" si="5"/>
        <v>92128</v>
      </c>
      <c r="D48" s="41">
        <f t="shared" si="6"/>
        <v>9</v>
      </c>
      <c r="E48" s="42" t="str">
        <f t="shared" si="2"/>
        <v>ALICANTE</v>
      </c>
      <c r="F48" s="42">
        <f t="shared" si="7"/>
        <v>87598</v>
      </c>
      <c r="G48" s="42">
        <f t="shared" si="8"/>
        <v>99106</v>
      </c>
    </row>
    <row r="49" spans="1:7" x14ac:dyDescent="0.25">
      <c r="A49" s="42" t="str">
        <f t="shared" si="3"/>
        <v>CEUTA</v>
      </c>
      <c r="B49" s="41">
        <f t="shared" si="4"/>
        <v>10898</v>
      </c>
      <c r="C49" s="41">
        <f t="shared" si="5"/>
        <v>9024</v>
      </c>
      <c r="D49" s="41">
        <f t="shared" si="6"/>
        <v>20</v>
      </c>
      <c r="E49" s="42" t="str">
        <f t="shared" si="2"/>
        <v>SEVILLA</v>
      </c>
      <c r="F49" s="42">
        <f t="shared" si="7"/>
        <v>79632</v>
      </c>
      <c r="G49" s="42">
        <f t="shared" si="8"/>
        <v>90607</v>
      </c>
    </row>
    <row r="50" spans="1:7" x14ac:dyDescent="0.25">
      <c r="A50" s="42" t="str">
        <f t="shared" si="3"/>
        <v>FERROL-SAN CIBRAO</v>
      </c>
      <c r="B50" s="41">
        <f t="shared" si="4"/>
        <v>573</v>
      </c>
      <c r="C50" s="41">
        <f t="shared" si="5"/>
        <v>451</v>
      </c>
      <c r="D50" s="41">
        <f t="shared" si="6"/>
        <v>26</v>
      </c>
      <c r="E50" s="42" t="str">
        <f t="shared" si="2"/>
        <v>BAHIA DE CADIZ</v>
      </c>
      <c r="F50" s="42">
        <f t="shared" si="7"/>
        <v>52318.5</v>
      </c>
      <c r="G50" s="42">
        <f t="shared" si="8"/>
        <v>54142.5</v>
      </c>
    </row>
    <row r="51" spans="1:7" x14ac:dyDescent="0.25">
      <c r="A51" s="42" t="str">
        <f t="shared" si="3"/>
        <v>GIJON</v>
      </c>
      <c r="B51" s="41">
        <f t="shared" si="4"/>
        <v>36222</v>
      </c>
      <c r="C51" s="41">
        <f t="shared" si="5"/>
        <v>26937</v>
      </c>
      <c r="D51" s="41">
        <f t="shared" si="6"/>
        <v>16</v>
      </c>
      <c r="E51" s="42" t="str">
        <f t="shared" si="2"/>
        <v>CARTAGENA</v>
      </c>
      <c r="F51" s="42">
        <f t="shared" si="7"/>
        <v>45230</v>
      </c>
      <c r="G51" s="42">
        <f t="shared" si="8"/>
        <v>40042</v>
      </c>
    </row>
    <row r="52" spans="1:7" x14ac:dyDescent="0.25">
      <c r="A52" s="42" t="str">
        <f t="shared" si="3"/>
        <v>HUELVA</v>
      </c>
      <c r="B52" s="41">
        <f t="shared" si="4"/>
        <v>589</v>
      </c>
      <c r="C52" s="41">
        <f t="shared" si="5"/>
        <v>1158</v>
      </c>
      <c r="D52" s="41">
        <f t="shared" si="6"/>
        <v>25</v>
      </c>
      <c r="E52" s="42" t="str">
        <f t="shared" si="2"/>
        <v>BALEARES</v>
      </c>
      <c r="F52" s="42">
        <f t="shared" si="7"/>
        <v>38093</v>
      </c>
      <c r="G52" s="42">
        <f t="shared" si="8"/>
        <v>34720</v>
      </c>
    </row>
    <row r="53" spans="1:7" x14ac:dyDescent="0.25">
      <c r="A53" s="42" t="str">
        <f t="shared" si="3"/>
        <v>LAS PALMAS</v>
      </c>
      <c r="B53" s="41">
        <f t="shared" si="4"/>
        <v>603647</v>
      </c>
      <c r="C53" s="41">
        <f t="shared" si="5"/>
        <v>724319</v>
      </c>
      <c r="D53" s="41">
        <f t="shared" si="6"/>
        <v>4</v>
      </c>
      <c r="E53" s="42" t="str">
        <f t="shared" si="2"/>
        <v>GIJON</v>
      </c>
      <c r="F53" s="42">
        <f t="shared" si="7"/>
        <v>36222</v>
      </c>
      <c r="G53" s="42">
        <f t="shared" si="8"/>
        <v>26937</v>
      </c>
    </row>
    <row r="54" spans="1:7" x14ac:dyDescent="0.25">
      <c r="A54" s="42" t="str">
        <f t="shared" si="3"/>
        <v>MALAGA</v>
      </c>
      <c r="B54" s="41">
        <f t="shared" si="4"/>
        <v>131288</v>
      </c>
      <c r="C54" s="41">
        <f t="shared" si="5"/>
        <v>270216</v>
      </c>
      <c r="D54" s="41">
        <f t="shared" si="6"/>
        <v>7</v>
      </c>
      <c r="E54" s="42" t="str">
        <f t="shared" si="2"/>
        <v>MELILLA</v>
      </c>
      <c r="F54" s="42">
        <f t="shared" si="7"/>
        <v>20281</v>
      </c>
      <c r="G54" s="42">
        <f t="shared" si="8"/>
        <v>19302</v>
      </c>
    </row>
    <row r="55" spans="1:7" x14ac:dyDescent="0.25">
      <c r="A55" s="42" t="str">
        <f t="shared" si="3"/>
        <v>MARIN Y RIA DE PONTEVEDRA</v>
      </c>
      <c r="B55" s="41">
        <f t="shared" si="4"/>
        <v>17299</v>
      </c>
      <c r="C55" s="41">
        <f t="shared" si="5"/>
        <v>23667</v>
      </c>
      <c r="D55" s="41">
        <f t="shared" si="6"/>
        <v>19</v>
      </c>
      <c r="E55" s="42" t="str">
        <f t="shared" si="2"/>
        <v>VILAGARCIA</v>
      </c>
      <c r="F55" s="42">
        <f t="shared" ref="F55:F65" si="9">LOOKUP(E55,$A$38:$A$65,$B$38:$B$65)</f>
        <v>18773</v>
      </c>
      <c r="G55" s="42">
        <f t="shared" si="8"/>
        <v>14623</v>
      </c>
    </row>
    <row r="56" spans="1:7" x14ac:dyDescent="0.25">
      <c r="A56" s="42" t="str">
        <f t="shared" si="3"/>
        <v>MELILLA</v>
      </c>
      <c r="B56" s="41">
        <f t="shared" si="4"/>
        <v>20281</v>
      </c>
      <c r="C56" s="41">
        <f t="shared" si="5"/>
        <v>19302</v>
      </c>
      <c r="D56" s="41">
        <f t="shared" si="6"/>
        <v>17</v>
      </c>
      <c r="E56" s="42" t="str">
        <f t="shared" si="2"/>
        <v>MARIN Y RIA DE PONTEVEDRA</v>
      </c>
      <c r="F56" s="42">
        <f t="shared" si="9"/>
        <v>17299</v>
      </c>
      <c r="G56" s="42">
        <f t="shared" si="8"/>
        <v>23667</v>
      </c>
    </row>
    <row r="57" spans="1:7" x14ac:dyDescent="0.25">
      <c r="A57" s="42" t="str">
        <f t="shared" si="3"/>
        <v>MOTRIL</v>
      </c>
      <c r="B57" s="41">
        <f t="shared" si="4"/>
        <v>3473</v>
      </c>
      <c r="C57" s="41">
        <f t="shared" si="5"/>
        <v>4276</v>
      </c>
      <c r="D57" s="41">
        <f t="shared" si="6"/>
        <v>22</v>
      </c>
      <c r="E57" s="42" t="str">
        <f t="shared" si="2"/>
        <v>CEUTA</v>
      </c>
      <c r="F57" s="42">
        <f t="shared" si="9"/>
        <v>10898</v>
      </c>
      <c r="G57" s="42">
        <f t="shared" si="8"/>
        <v>9024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str">
        <f t="shared" si="2"/>
        <v>ALMERIA</v>
      </c>
      <c r="F58" s="42">
        <f t="shared" si="9"/>
        <v>4179</v>
      </c>
      <c r="G58" s="42">
        <f t="shared" si="8"/>
        <v>3412.25</v>
      </c>
    </row>
    <row r="59" spans="1:7" x14ac:dyDescent="0.25">
      <c r="A59" s="42" t="str">
        <f t="shared" si="3"/>
        <v>SANTA CRUZ DE TENERIFE</v>
      </c>
      <c r="B59" s="41">
        <f t="shared" si="4"/>
        <v>173815</v>
      </c>
      <c r="C59" s="41">
        <f t="shared" si="5"/>
        <v>187717</v>
      </c>
      <c r="D59" s="41">
        <f t="shared" si="6"/>
        <v>6</v>
      </c>
      <c r="E59" s="42" t="str">
        <f t="shared" si="2"/>
        <v>MOTRIL</v>
      </c>
      <c r="F59" s="42">
        <f t="shared" si="9"/>
        <v>3473</v>
      </c>
      <c r="G59" s="42">
        <f t="shared" si="8"/>
        <v>4276</v>
      </c>
    </row>
    <row r="60" spans="1:7" x14ac:dyDescent="0.25">
      <c r="A60" s="42" t="str">
        <f t="shared" si="3"/>
        <v>SANTANDER</v>
      </c>
      <c r="B60" s="41">
        <f t="shared" si="4"/>
        <v>768</v>
      </c>
      <c r="C60" s="41">
        <f t="shared" si="5"/>
        <v>691</v>
      </c>
      <c r="D60" s="41">
        <f t="shared" si="6"/>
        <v>24</v>
      </c>
      <c r="E60" s="42" t="str">
        <f t="shared" si="2"/>
        <v>A CORUÑA</v>
      </c>
      <c r="F60" s="42">
        <f t="shared" si="9"/>
        <v>2921</v>
      </c>
      <c r="G60" s="42">
        <f t="shared" si="8"/>
        <v>2870</v>
      </c>
    </row>
    <row r="61" spans="1:7" x14ac:dyDescent="0.25">
      <c r="A61" s="42" t="str">
        <f t="shared" si="3"/>
        <v>SEVILLA</v>
      </c>
      <c r="B61" s="41">
        <f t="shared" si="4"/>
        <v>79632</v>
      </c>
      <c r="C61" s="41">
        <f t="shared" si="5"/>
        <v>90607</v>
      </c>
      <c r="D61" s="41">
        <f t="shared" si="6"/>
        <v>12</v>
      </c>
      <c r="E61" s="42" t="str">
        <f t="shared" si="2"/>
        <v>SANTANDER</v>
      </c>
      <c r="F61" s="42">
        <f t="shared" si="9"/>
        <v>768</v>
      </c>
      <c r="G61" s="42">
        <f t="shared" si="8"/>
        <v>691</v>
      </c>
    </row>
    <row r="62" spans="1:7" x14ac:dyDescent="0.25">
      <c r="A62" s="42" t="str">
        <f t="shared" si="3"/>
        <v>TARRAGONA</v>
      </c>
      <c r="B62" s="41">
        <f t="shared" si="4"/>
        <v>88312</v>
      </c>
      <c r="C62" s="41">
        <f t="shared" si="5"/>
        <v>117035</v>
      </c>
      <c r="D62" s="41">
        <f t="shared" si="6"/>
        <v>10</v>
      </c>
      <c r="E62" s="42" t="str">
        <f t="shared" si="2"/>
        <v>HUELVA</v>
      </c>
      <c r="F62" s="42">
        <f t="shared" si="9"/>
        <v>589</v>
      </c>
      <c r="G62" s="42">
        <f t="shared" si="8"/>
        <v>1158</v>
      </c>
    </row>
    <row r="63" spans="1:7" x14ac:dyDescent="0.25">
      <c r="A63" s="42" t="str">
        <f t="shared" si="3"/>
        <v>VALENCIA</v>
      </c>
      <c r="B63" s="41">
        <f t="shared" si="4"/>
        <v>2570209</v>
      </c>
      <c r="C63" s="41">
        <f t="shared" si="5"/>
        <v>2561479</v>
      </c>
      <c r="D63" s="41">
        <f t="shared" si="6"/>
        <v>1</v>
      </c>
      <c r="E63" s="42" t="str">
        <f t="shared" si="2"/>
        <v>FERROL-SAN CIBRAO</v>
      </c>
      <c r="F63" s="42">
        <f t="shared" si="9"/>
        <v>573</v>
      </c>
      <c r="G63" s="42">
        <f t="shared" si="8"/>
        <v>451</v>
      </c>
    </row>
    <row r="64" spans="1:7" x14ac:dyDescent="0.25">
      <c r="A64" s="42" t="str">
        <f t="shared" si="3"/>
        <v>VIGO</v>
      </c>
      <c r="B64" s="41">
        <f t="shared" si="4"/>
        <v>123970.5</v>
      </c>
      <c r="C64" s="41">
        <f t="shared" si="5"/>
        <v>116975</v>
      </c>
      <c r="D64" s="41">
        <f t="shared" si="6"/>
        <v>8</v>
      </c>
      <c r="E64" s="42" t="str">
        <f t="shared" si="2"/>
        <v>AVILES</v>
      </c>
      <c r="F64" s="42">
        <f t="shared" si="9"/>
        <v>2</v>
      </c>
      <c r="G64" s="42">
        <f t="shared" si="8"/>
        <v>4</v>
      </c>
    </row>
    <row r="65" spans="1:7" x14ac:dyDescent="0.25">
      <c r="A65" s="42" t="str">
        <f t="shared" si="3"/>
        <v>VILAGARCIA</v>
      </c>
      <c r="B65" s="41">
        <f t="shared" si="4"/>
        <v>18773</v>
      </c>
      <c r="C65" s="41">
        <f t="shared" si="5"/>
        <v>14623</v>
      </c>
      <c r="D65" s="41">
        <f t="shared" si="6"/>
        <v>18</v>
      </c>
      <c r="E65" s="42" t="str">
        <f t="shared" si="2"/>
        <v>PASAIA</v>
      </c>
      <c r="F65" s="42">
        <f t="shared" si="9"/>
        <v>0</v>
      </c>
      <c r="G65" s="42">
        <f t="shared" si="8"/>
        <v>0</v>
      </c>
    </row>
    <row r="66" spans="1:7" x14ac:dyDescent="0.25">
      <c r="A66" s="42"/>
      <c r="B66" s="42"/>
      <c r="C66" s="42"/>
      <c r="D66" s="42"/>
      <c r="E66" s="42"/>
      <c r="F66" s="42"/>
      <c r="G66" s="42"/>
    </row>
    <row r="67" spans="1:7" x14ac:dyDescent="0.25">
      <c r="A67" s="43"/>
      <c r="B67" s="44"/>
      <c r="C67" s="44"/>
      <c r="D67" s="44"/>
      <c r="E67" s="44"/>
      <c r="F67" s="40"/>
      <c r="G67" s="42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87</v>
      </c>
    </row>
    <row r="2" spans="1:12" s="2" customFormat="1" ht="21" x14ac:dyDescent="0.35"/>
    <row r="5" spans="1:12" x14ac:dyDescent="0.25">
      <c r="A5" s="69" t="s">
        <v>73</v>
      </c>
      <c r="B5" s="67" t="str">
        <f>'Resumen general'!D6</f>
        <v>Mes Julio</v>
      </c>
      <c r="C5" s="68"/>
      <c r="D5" s="67" t="str">
        <f>'Resumen general'!F6</f>
        <v>Acumulado desde Enero</v>
      </c>
      <c r="E5" s="68"/>
      <c r="F5" s="68"/>
      <c r="L5" s="39">
        <f>'Resumen general'!I4</f>
        <v>41529</v>
      </c>
    </row>
    <row r="6" spans="1:12" x14ac:dyDescent="0.25">
      <c r="A6" s="70"/>
      <c r="B6" s="7">
        <f>'Resumen general'!D7</f>
        <v>2012</v>
      </c>
      <c r="C6" s="7">
        <f>'Resumen general'!E7</f>
        <v>2013</v>
      </c>
      <c r="D6" s="7">
        <f>'Resumen general'!F7</f>
        <v>2012</v>
      </c>
      <c r="E6" s="7">
        <f>'Resumen general'!G7</f>
        <v>2013</v>
      </c>
      <c r="F6" s="7" t="s">
        <v>43</v>
      </c>
    </row>
    <row r="7" spans="1:12" x14ac:dyDescent="0.25">
      <c r="A7" s="8" t="s">
        <v>44</v>
      </c>
      <c r="B7" s="37">
        <v>0</v>
      </c>
      <c r="C7" s="37">
        <v>0</v>
      </c>
      <c r="D7" s="37">
        <v>0</v>
      </c>
      <c r="E7" s="37">
        <v>0</v>
      </c>
      <c r="F7" s="10" t="e">
        <f>((E7*100)/D7)-100</f>
        <v>#DIV/0!</v>
      </c>
      <c r="G7" s="1"/>
      <c r="H7" s="1"/>
      <c r="I7" s="1"/>
    </row>
    <row r="8" spans="1:12" x14ac:dyDescent="0.25">
      <c r="A8" s="11" t="s">
        <v>45</v>
      </c>
      <c r="B8" s="38">
        <v>51</v>
      </c>
      <c r="C8" s="38">
        <v>38</v>
      </c>
      <c r="D8" s="38">
        <v>2075</v>
      </c>
      <c r="E8" s="38">
        <v>721</v>
      </c>
      <c r="F8" s="13">
        <f t="shared" ref="F8:F35" si="0">((E8*100)/D8)-100</f>
        <v>-65.253012048192772</v>
      </c>
      <c r="G8" s="1"/>
      <c r="H8" s="1"/>
      <c r="I8" s="1"/>
    </row>
    <row r="9" spans="1:12" x14ac:dyDescent="0.25">
      <c r="A9" s="8" t="s">
        <v>46</v>
      </c>
      <c r="B9" s="37">
        <v>0</v>
      </c>
      <c r="C9" s="37">
        <v>0</v>
      </c>
      <c r="D9" s="37">
        <v>0</v>
      </c>
      <c r="E9" s="37">
        <v>0</v>
      </c>
      <c r="F9" s="18" t="e">
        <f t="shared" si="0"/>
        <v>#DIV/0!</v>
      </c>
      <c r="G9" s="1"/>
      <c r="H9" s="1"/>
      <c r="I9" s="1"/>
    </row>
    <row r="10" spans="1:12" x14ac:dyDescent="0.25">
      <c r="A10" s="11" t="s">
        <v>47</v>
      </c>
      <c r="B10" s="38">
        <v>0</v>
      </c>
      <c r="C10" s="38">
        <v>0</v>
      </c>
      <c r="D10" s="38">
        <v>0</v>
      </c>
      <c r="E10" s="38">
        <v>0</v>
      </c>
      <c r="F10" s="17" t="e">
        <f t="shared" si="0"/>
        <v>#DIV/0!</v>
      </c>
      <c r="G10" s="1"/>
      <c r="H10" s="1"/>
      <c r="I10" s="1"/>
    </row>
    <row r="11" spans="1:12" x14ac:dyDescent="0.25">
      <c r="A11" s="8" t="s">
        <v>48</v>
      </c>
      <c r="B11" s="37">
        <v>305500</v>
      </c>
      <c r="C11" s="37">
        <v>331431</v>
      </c>
      <c r="D11" s="37">
        <v>2118009</v>
      </c>
      <c r="E11" s="37">
        <v>2212730</v>
      </c>
      <c r="F11" s="10">
        <f t="shared" si="0"/>
        <v>4.4721717424241376</v>
      </c>
      <c r="G11" s="1"/>
      <c r="H11" s="1"/>
      <c r="I11" s="1"/>
    </row>
    <row r="12" spans="1:12" x14ac:dyDescent="0.25">
      <c r="A12" s="11" t="s">
        <v>49</v>
      </c>
      <c r="B12" s="38">
        <v>0</v>
      </c>
      <c r="C12" s="38">
        <v>0</v>
      </c>
      <c r="D12" s="38">
        <v>474</v>
      </c>
      <c r="E12" s="38">
        <v>0</v>
      </c>
      <c r="F12" s="13">
        <f t="shared" si="0"/>
        <v>-100</v>
      </c>
      <c r="G12" s="1"/>
      <c r="H12" s="1"/>
      <c r="I12" s="1"/>
    </row>
    <row r="13" spans="1:12" x14ac:dyDescent="0.25">
      <c r="A13" s="8" t="s">
        <v>50</v>
      </c>
      <c r="B13" s="37">
        <v>7</v>
      </c>
      <c r="C13" s="37">
        <v>3</v>
      </c>
      <c r="D13" s="37">
        <v>7</v>
      </c>
      <c r="E13" s="37">
        <v>7</v>
      </c>
      <c r="F13" s="10">
        <f t="shared" si="0"/>
        <v>0</v>
      </c>
      <c r="G13" s="1"/>
      <c r="H13" s="1"/>
      <c r="I13" s="1"/>
    </row>
    <row r="14" spans="1:12" x14ac:dyDescent="0.25">
      <c r="A14" s="11" t="s">
        <v>51</v>
      </c>
      <c r="B14" s="38">
        <v>38369</v>
      </c>
      <c r="C14" s="38">
        <v>23615</v>
      </c>
      <c r="D14" s="38">
        <v>281122.5</v>
      </c>
      <c r="E14" s="38">
        <v>160652.5</v>
      </c>
      <c r="F14" s="13">
        <f t="shared" si="0"/>
        <v>-42.853204563846724</v>
      </c>
      <c r="G14" s="1"/>
      <c r="H14" s="1"/>
      <c r="I14" s="1"/>
    </row>
    <row r="15" spans="1:12" x14ac:dyDescent="0.25">
      <c r="A15" s="8" t="s">
        <v>52</v>
      </c>
      <c r="B15" s="37">
        <v>22</v>
      </c>
      <c r="C15" s="37">
        <v>173</v>
      </c>
      <c r="D15" s="37">
        <v>774.5</v>
      </c>
      <c r="E15" s="37">
        <v>476.75</v>
      </c>
      <c r="F15" s="10">
        <f t="shared" si="0"/>
        <v>-38.444157520981278</v>
      </c>
      <c r="G15" s="1"/>
      <c r="H15" s="1"/>
      <c r="I15" s="1"/>
    </row>
    <row r="16" spans="1:12" x14ac:dyDescent="0.25">
      <c r="A16" s="11" t="s">
        <v>53</v>
      </c>
      <c r="B16" s="38">
        <v>0</v>
      </c>
      <c r="C16" s="38">
        <v>0</v>
      </c>
      <c r="D16" s="38">
        <v>0</v>
      </c>
      <c r="E16" s="38">
        <v>0</v>
      </c>
      <c r="F16" s="13" t="e">
        <f t="shared" si="0"/>
        <v>#DIV/0!</v>
      </c>
      <c r="G16" s="1"/>
      <c r="H16" s="1"/>
      <c r="I16" s="1"/>
    </row>
    <row r="17" spans="1:9" x14ac:dyDescent="0.25">
      <c r="A17" s="8" t="s">
        <v>54</v>
      </c>
      <c r="B17" s="37">
        <v>10</v>
      </c>
      <c r="C17" s="37">
        <v>11</v>
      </c>
      <c r="D17" s="37">
        <v>320</v>
      </c>
      <c r="E17" s="37">
        <v>1187</v>
      </c>
      <c r="F17" s="10">
        <f t="shared" si="0"/>
        <v>270.9375</v>
      </c>
      <c r="G17" s="1"/>
      <c r="H17" s="1"/>
      <c r="I17" s="1"/>
    </row>
    <row r="18" spans="1:9" x14ac:dyDescent="0.25">
      <c r="A18" s="11" t="s">
        <v>55</v>
      </c>
      <c r="B18" s="38">
        <v>0</v>
      </c>
      <c r="C18" s="38">
        <v>0</v>
      </c>
      <c r="D18" s="38">
        <v>0</v>
      </c>
      <c r="E18" s="38">
        <v>0</v>
      </c>
      <c r="F18" s="17" t="e">
        <f t="shared" si="0"/>
        <v>#DIV/0!</v>
      </c>
      <c r="G18" s="1"/>
      <c r="H18" s="1"/>
      <c r="I18" s="1"/>
    </row>
    <row r="19" spans="1:9" x14ac:dyDescent="0.25">
      <c r="A19" s="8" t="s">
        <v>56</v>
      </c>
      <c r="B19" s="37">
        <v>0</v>
      </c>
      <c r="C19" s="37">
        <v>0</v>
      </c>
      <c r="D19" s="37">
        <v>0</v>
      </c>
      <c r="E19" s="37">
        <v>0</v>
      </c>
      <c r="F19" s="18" t="e">
        <f t="shared" si="0"/>
        <v>#DIV/0!</v>
      </c>
      <c r="G19" s="1"/>
      <c r="H19" s="1"/>
      <c r="I19" s="1"/>
    </row>
    <row r="20" spans="1:9" x14ac:dyDescent="0.25">
      <c r="A20" s="11" t="s">
        <v>57</v>
      </c>
      <c r="B20" s="38">
        <v>0</v>
      </c>
      <c r="C20" s="38">
        <v>20</v>
      </c>
      <c r="D20" s="38">
        <v>0</v>
      </c>
      <c r="E20" s="38">
        <v>20</v>
      </c>
      <c r="F20" s="17" t="e">
        <f t="shared" si="0"/>
        <v>#DIV/0!</v>
      </c>
      <c r="G20" s="1"/>
      <c r="H20" s="1"/>
      <c r="I20" s="1"/>
    </row>
    <row r="21" spans="1:9" x14ac:dyDescent="0.25">
      <c r="A21" s="8" t="s">
        <v>58</v>
      </c>
      <c r="B21" s="37">
        <v>0</v>
      </c>
      <c r="C21" s="37">
        <v>0</v>
      </c>
      <c r="D21" s="37">
        <v>0</v>
      </c>
      <c r="E21" s="37">
        <v>0</v>
      </c>
      <c r="F21" s="18" t="e">
        <f t="shared" si="0"/>
        <v>#DIV/0!</v>
      </c>
      <c r="G21" s="1"/>
      <c r="H21" s="1"/>
      <c r="I21" s="1"/>
    </row>
    <row r="22" spans="1:9" x14ac:dyDescent="0.25">
      <c r="A22" s="11" t="s">
        <v>59</v>
      </c>
      <c r="B22" s="38">
        <v>70922</v>
      </c>
      <c r="C22" s="38">
        <v>50863</v>
      </c>
      <c r="D22" s="38">
        <v>478904</v>
      </c>
      <c r="E22" s="38">
        <v>367468</v>
      </c>
      <c r="F22" s="13">
        <f t="shared" si="0"/>
        <v>-23.268964134774407</v>
      </c>
      <c r="G22" s="1"/>
      <c r="H22" s="1"/>
      <c r="I22" s="1"/>
    </row>
    <row r="23" spans="1:9" x14ac:dyDescent="0.25">
      <c r="A23" s="8" t="s">
        <v>60</v>
      </c>
      <c r="B23" s="37">
        <v>20692</v>
      </c>
      <c r="C23" s="37">
        <v>34645</v>
      </c>
      <c r="D23" s="37">
        <v>248068</v>
      </c>
      <c r="E23" s="37">
        <v>112632</v>
      </c>
      <c r="F23" s="10">
        <f t="shared" si="0"/>
        <v>-54.596320363771227</v>
      </c>
      <c r="G23" s="1"/>
      <c r="H23" s="1"/>
      <c r="I23" s="1"/>
    </row>
    <row r="24" spans="1:9" x14ac:dyDescent="0.25">
      <c r="A24" s="11" t="s">
        <v>61</v>
      </c>
      <c r="B24" s="38">
        <v>323</v>
      </c>
      <c r="C24" s="38">
        <v>121</v>
      </c>
      <c r="D24" s="38">
        <v>2038</v>
      </c>
      <c r="E24" s="38">
        <v>1571</v>
      </c>
      <c r="F24" s="13">
        <f t="shared" si="0"/>
        <v>-22.914622178606479</v>
      </c>
      <c r="G24" s="1"/>
      <c r="H24" s="1"/>
      <c r="I24" s="1"/>
    </row>
    <row r="25" spans="1:9" x14ac:dyDescent="0.25">
      <c r="A25" s="8" t="s">
        <v>62</v>
      </c>
      <c r="B25" s="37">
        <v>0</v>
      </c>
      <c r="C25" s="37">
        <v>0</v>
      </c>
      <c r="D25" s="37">
        <v>0</v>
      </c>
      <c r="E25" s="37">
        <v>0</v>
      </c>
      <c r="F25" s="18" t="e">
        <f t="shared" si="0"/>
        <v>#DIV/0!</v>
      </c>
      <c r="G25" s="1"/>
      <c r="H25" s="1"/>
      <c r="I25" s="1"/>
    </row>
    <row r="26" spans="1:9" x14ac:dyDescent="0.25">
      <c r="A26" s="11" t="s">
        <v>63</v>
      </c>
      <c r="B26" s="38">
        <v>0</v>
      </c>
      <c r="C26" s="38">
        <v>0</v>
      </c>
      <c r="D26" s="38">
        <v>0</v>
      </c>
      <c r="E26" s="38">
        <v>0</v>
      </c>
      <c r="F26" s="13" t="e">
        <f t="shared" si="0"/>
        <v>#DIV/0!</v>
      </c>
      <c r="G26" s="1"/>
      <c r="H26" s="1"/>
      <c r="I26" s="1"/>
    </row>
    <row r="27" spans="1:9" x14ac:dyDescent="0.25">
      <c r="A27" s="8" t="s">
        <v>64</v>
      </c>
      <c r="B27" s="37">
        <v>0</v>
      </c>
      <c r="C27" s="37">
        <v>0</v>
      </c>
      <c r="D27" s="37">
        <v>0</v>
      </c>
      <c r="E27" s="37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65</v>
      </c>
      <c r="B28" s="38">
        <v>618</v>
      </c>
      <c r="C28" s="38">
        <v>188</v>
      </c>
      <c r="D28" s="38">
        <v>2830</v>
      </c>
      <c r="E28" s="38">
        <v>1680</v>
      </c>
      <c r="F28" s="13">
        <f t="shared" si="0"/>
        <v>-40.636042402826853</v>
      </c>
      <c r="G28" s="1"/>
      <c r="H28" s="1"/>
      <c r="I28" s="1"/>
    </row>
    <row r="29" spans="1:9" x14ac:dyDescent="0.25">
      <c r="A29" s="8" t="s">
        <v>66</v>
      </c>
      <c r="B29" s="37">
        <v>0</v>
      </c>
      <c r="C29" s="37">
        <v>0</v>
      </c>
      <c r="D29" s="37">
        <v>2</v>
      </c>
      <c r="E29" s="37">
        <v>0</v>
      </c>
      <c r="F29" s="18">
        <f t="shared" si="0"/>
        <v>-100</v>
      </c>
      <c r="G29" s="1"/>
      <c r="H29" s="1"/>
      <c r="I29" s="1"/>
    </row>
    <row r="30" spans="1:9" x14ac:dyDescent="0.25">
      <c r="A30" s="11" t="s">
        <v>67</v>
      </c>
      <c r="B30" s="38">
        <v>0</v>
      </c>
      <c r="C30" s="38">
        <v>0</v>
      </c>
      <c r="D30" s="38">
        <v>0</v>
      </c>
      <c r="E30" s="38">
        <v>0</v>
      </c>
      <c r="F30" s="17" t="e">
        <f t="shared" si="0"/>
        <v>#DIV/0!</v>
      </c>
      <c r="G30" s="1"/>
      <c r="H30" s="1"/>
      <c r="I30" s="1"/>
    </row>
    <row r="31" spans="1:9" x14ac:dyDescent="0.25">
      <c r="A31" s="8" t="s">
        <v>68</v>
      </c>
      <c r="B31" s="37">
        <v>9522</v>
      </c>
      <c r="C31" s="37">
        <v>6126</v>
      </c>
      <c r="D31" s="37">
        <v>68125</v>
      </c>
      <c r="E31" s="37">
        <v>44287</v>
      </c>
      <c r="F31" s="10">
        <f t="shared" si="0"/>
        <v>-34.991559633027521</v>
      </c>
      <c r="G31" s="1"/>
      <c r="H31" s="1"/>
      <c r="I31" s="1"/>
    </row>
    <row r="32" spans="1:9" x14ac:dyDescent="0.25">
      <c r="A32" s="11" t="s">
        <v>69</v>
      </c>
      <c r="B32" s="38">
        <v>200362</v>
      </c>
      <c r="C32" s="38">
        <v>175295</v>
      </c>
      <c r="D32" s="38">
        <v>1296087</v>
      </c>
      <c r="E32" s="38">
        <v>1295396</v>
      </c>
      <c r="F32" s="13">
        <f t="shared" si="0"/>
        <v>-5.3314322263858571E-2</v>
      </c>
      <c r="G32" s="1"/>
      <c r="H32" s="1"/>
      <c r="I32" s="1"/>
    </row>
    <row r="33" spans="1:9" x14ac:dyDescent="0.25">
      <c r="A33" s="8" t="s">
        <v>70</v>
      </c>
      <c r="B33" s="37">
        <v>339</v>
      </c>
      <c r="C33" s="37">
        <v>533</v>
      </c>
      <c r="D33" s="37">
        <v>4407</v>
      </c>
      <c r="E33" s="37">
        <v>5199</v>
      </c>
      <c r="F33" s="10">
        <f t="shared" si="0"/>
        <v>17.971409121851593</v>
      </c>
      <c r="G33" s="1"/>
      <c r="H33" s="1"/>
      <c r="I33" s="1"/>
    </row>
    <row r="34" spans="1:9" x14ac:dyDescent="0.25">
      <c r="A34" s="11" t="s">
        <v>71</v>
      </c>
      <c r="B34" s="38">
        <v>2</v>
      </c>
      <c r="C34" s="38">
        <v>0</v>
      </c>
      <c r="D34" s="38">
        <v>28</v>
      </c>
      <c r="E34" s="38">
        <v>0</v>
      </c>
      <c r="F34" s="13">
        <f t="shared" si="0"/>
        <v>-100</v>
      </c>
      <c r="G34" s="1"/>
      <c r="H34" s="1"/>
      <c r="I34" s="1"/>
    </row>
    <row r="35" spans="1:9" x14ac:dyDescent="0.25">
      <c r="A35" s="14" t="s">
        <v>72</v>
      </c>
      <c r="B35" s="15">
        <f>SUM(B7:B34)</f>
        <v>646739</v>
      </c>
      <c r="C35" s="15">
        <f t="shared" ref="C35:E35" si="1">SUM(C7:C34)</f>
        <v>623062</v>
      </c>
      <c r="D35" s="15">
        <f t="shared" si="1"/>
        <v>4503271</v>
      </c>
      <c r="E35" s="15">
        <f t="shared" si="1"/>
        <v>4204027.25</v>
      </c>
      <c r="F35" s="16">
        <f t="shared" si="0"/>
        <v>-6.6450309119748709</v>
      </c>
      <c r="G35" s="1"/>
      <c r="H35" s="1"/>
      <c r="I35" s="1"/>
    </row>
    <row r="37" spans="1:9" x14ac:dyDescent="0.25">
      <c r="A37" s="42"/>
      <c r="B37" s="42">
        <f>E6</f>
        <v>2013</v>
      </c>
      <c r="C37" s="42">
        <f>D6</f>
        <v>2012</v>
      </c>
      <c r="D37" s="42"/>
      <c r="E37" s="42"/>
      <c r="F37" s="42">
        <f>B37</f>
        <v>2013</v>
      </c>
      <c r="G37" s="42">
        <f>C37</f>
        <v>2012</v>
      </c>
    </row>
    <row r="38" spans="1:9" x14ac:dyDescent="0.25">
      <c r="A38" s="42" t="str">
        <f>A7</f>
        <v>A CORUÑA</v>
      </c>
      <c r="B38" s="41">
        <f>E7</f>
        <v>0</v>
      </c>
      <c r="C38" s="41">
        <f>D7</f>
        <v>0</v>
      </c>
      <c r="D38" s="41">
        <f>_xlfn.RANK.EQ(B38,$B$38:$B$65)+COUNTIF($B$38:$B$65,B38)-1</f>
        <v>28</v>
      </c>
      <c r="E38" s="42" t="str">
        <f t="shared" ref="E38:E65" si="2">INDEX($A$38:$B$65,MATCH(ROW()-37,$D$38:$D$65,0),1)</f>
        <v>BAHIA DE ALGECIRAS</v>
      </c>
      <c r="F38" s="42">
        <f>LOOKUP(E38,$A$38:$A$65,$B$38:$B$65)</f>
        <v>2212730</v>
      </c>
      <c r="G38" s="42">
        <f>LOOKUP(E38,$A$38:$A$65,$C$38:$C$65)</f>
        <v>2118009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721</v>
      </c>
      <c r="C39" s="41">
        <f t="shared" ref="C39:C65" si="5">D8</f>
        <v>2075</v>
      </c>
      <c r="D39" s="41">
        <f t="shared" ref="D39:D65" si="6">_xlfn.RANK.EQ(B39,$B$38:$B$65)+COUNTIF($B$38:$B$65,B39)-1</f>
        <v>11</v>
      </c>
      <c r="E39" s="42" t="str">
        <f t="shared" si="2"/>
        <v>VALENCIA</v>
      </c>
      <c r="F39" s="42">
        <f t="shared" ref="F39:F54" si="7">LOOKUP(E39,$A$38:$A$65,$B$38:$B$65)</f>
        <v>1295396</v>
      </c>
      <c r="G39" s="42">
        <f t="shared" ref="G39:G65" si="8">LOOKUP(E39,$A$38:$A$65,$C$38:$C$65)</f>
        <v>1296087</v>
      </c>
    </row>
    <row r="40" spans="1:9" x14ac:dyDescent="0.25">
      <c r="A40" s="42" t="str">
        <f t="shared" si="3"/>
        <v>ALMERIA</v>
      </c>
      <c r="B40" s="41">
        <f t="shared" si="4"/>
        <v>0</v>
      </c>
      <c r="C40" s="41">
        <f t="shared" si="5"/>
        <v>0</v>
      </c>
      <c r="D40" s="41">
        <f t="shared" si="6"/>
        <v>28</v>
      </c>
      <c r="E40" s="42" t="str">
        <f t="shared" si="2"/>
        <v>LAS PALMAS</v>
      </c>
      <c r="F40" s="42">
        <f t="shared" si="7"/>
        <v>367468</v>
      </c>
      <c r="G40" s="42">
        <f t="shared" si="8"/>
        <v>478904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0</v>
      </c>
      <c r="D41" s="41">
        <f t="shared" si="6"/>
        <v>28</v>
      </c>
      <c r="E41" s="42" t="str">
        <f t="shared" si="2"/>
        <v>BARCELONA</v>
      </c>
      <c r="F41" s="42">
        <f t="shared" si="7"/>
        <v>160652.5</v>
      </c>
      <c r="G41" s="42">
        <f t="shared" si="8"/>
        <v>281122.5</v>
      </c>
    </row>
    <row r="42" spans="1:9" x14ac:dyDescent="0.25">
      <c r="A42" s="42" t="str">
        <f t="shared" si="3"/>
        <v>BAHIA DE ALGECIRAS</v>
      </c>
      <c r="B42" s="41">
        <f t="shared" si="4"/>
        <v>2212730</v>
      </c>
      <c r="C42" s="41">
        <f t="shared" si="5"/>
        <v>2118009</v>
      </c>
      <c r="D42" s="41">
        <f t="shared" si="6"/>
        <v>1</v>
      </c>
      <c r="E42" s="42" t="str">
        <f t="shared" si="2"/>
        <v>MALAGA</v>
      </c>
      <c r="F42" s="42">
        <f t="shared" si="7"/>
        <v>112632</v>
      </c>
      <c r="G42" s="42">
        <f t="shared" si="8"/>
        <v>248068</v>
      </c>
    </row>
    <row r="43" spans="1:9" x14ac:dyDescent="0.25">
      <c r="A43" s="42" t="str">
        <f t="shared" si="3"/>
        <v>BAHIA DE CADIZ</v>
      </c>
      <c r="B43" s="41">
        <f t="shared" si="4"/>
        <v>0</v>
      </c>
      <c r="C43" s="41">
        <f t="shared" si="5"/>
        <v>474</v>
      </c>
      <c r="D43" s="41">
        <f t="shared" si="6"/>
        <v>28</v>
      </c>
      <c r="E43" s="42" t="str">
        <f t="shared" si="2"/>
        <v>TARRAGONA</v>
      </c>
      <c r="F43" s="42">
        <f t="shared" si="7"/>
        <v>44287</v>
      </c>
      <c r="G43" s="42">
        <f t="shared" si="8"/>
        <v>68125</v>
      </c>
    </row>
    <row r="44" spans="1:9" x14ac:dyDescent="0.25">
      <c r="A44" s="42" t="str">
        <f t="shared" si="3"/>
        <v>BALEARES</v>
      </c>
      <c r="B44" s="41">
        <f t="shared" si="4"/>
        <v>7</v>
      </c>
      <c r="C44" s="41">
        <f t="shared" si="5"/>
        <v>7</v>
      </c>
      <c r="D44" s="41">
        <f t="shared" si="6"/>
        <v>14</v>
      </c>
      <c r="E44" s="42" t="str">
        <f t="shared" si="2"/>
        <v>VIGO</v>
      </c>
      <c r="F44" s="42">
        <f t="shared" si="7"/>
        <v>5199</v>
      </c>
      <c r="G44" s="42">
        <f t="shared" si="8"/>
        <v>4407</v>
      </c>
    </row>
    <row r="45" spans="1:9" x14ac:dyDescent="0.25">
      <c r="A45" s="42" t="str">
        <f t="shared" si="3"/>
        <v>BARCELONA</v>
      </c>
      <c r="B45" s="41">
        <f t="shared" si="4"/>
        <v>160652.5</v>
      </c>
      <c r="C45" s="41">
        <f t="shared" si="5"/>
        <v>281122.5</v>
      </c>
      <c r="D45" s="41">
        <f t="shared" si="6"/>
        <v>4</v>
      </c>
      <c r="E45" s="42" t="str">
        <f t="shared" si="2"/>
        <v>SANTA CRUZ DE TENERIFE</v>
      </c>
      <c r="F45" s="42">
        <f t="shared" si="7"/>
        <v>1680</v>
      </c>
      <c r="G45" s="42">
        <f t="shared" si="8"/>
        <v>2830</v>
      </c>
    </row>
    <row r="46" spans="1:9" x14ac:dyDescent="0.25">
      <c r="A46" s="42" t="str">
        <f t="shared" si="3"/>
        <v>BILBAO</v>
      </c>
      <c r="B46" s="41">
        <f t="shared" si="4"/>
        <v>476.75</v>
      </c>
      <c r="C46" s="41">
        <f t="shared" si="5"/>
        <v>774.5</v>
      </c>
      <c r="D46" s="41">
        <f t="shared" si="6"/>
        <v>12</v>
      </c>
      <c r="E46" s="42" t="str">
        <f t="shared" si="2"/>
        <v>MARIN Y RIA DE PONTEVEDRA</v>
      </c>
      <c r="F46" s="42">
        <f t="shared" si="7"/>
        <v>1571</v>
      </c>
      <c r="G46" s="42">
        <f t="shared" si="8"/>
        <v>2038</v>
      </c>
    </row>
    <row r="47" spans="1:9" x14ac:dyDescent="0.25">
      <c r="A47" s="42" t="str">
        <f t="shared" si="3"/>
        <v>CARTAGENA</v>
      </c>
      <c r="B47" s="41">
        <f t="shared" si="4"/>
        <v>0</v>
      </c>
      <c r="C47" s="41">
        <f t="shared" si="5"/>
        <v>0</v>
      </c>
      <c r="D47" s="41">
        <f t="shared" si="6"/>
        <v>28</v>
      </c>
      <c r="E47" s="42" t="str">
        <f t="shared" si="2"/>
        <v>CASTELLON</v>
      </c>
      <c r="F47" s="42">
        <f t="shared" si="7"/>
        <v>1187</v>
      </c>
      <c r="G47" s="42">
        <f t="shared" si="8"/>
        <v>320</v>
      </c>
    </row>
    <row r="48" spans="1:9" x14ac:dyDescent="0.25">
      <c r="A48" s="42" t="str">
        <f t="shared" si="3"/>
        <v>CASTELLON</v>
      </c>
      <c r="B48" s="41">
        <f t="shared" si="4"/>
        <v>1187</v>
      </c>
      <c r="C48" s="41">
        <f t="shared" si="5"/>
        <v>320</v>
      </c>
      <c r="D48" s="41">
        <f t="shared" si="6"/>
        <v>10</v>
      </c>
      <c r="E48" s="42" t="str">
        <f t="shared" si="2"/>
        <v>ALICANTE</v>
      </c>
      <c r="F48" s="42">
        <f t="shared" si="7"/>
        <v>721</v>
      </c>
      <c r="G48" s="42">
        <f t="shared" si="8"/>
        <v>2075</v>
      </c>
    </row>
    <row r="49" spans="1:7" x14ac:dyDescent="0.25">
      <c r="A49" s="42" t="str">
        <f t="shared" si="3"/>
        <v>CEUTA</v>
      </c>
      <c r="B49" s="41">
        <f t="shared" si="4"/>
        <v>0</v>
      </c>
      <c r="C49" s="41">
        <f t="shared" si="5"/>
        <v>0</v>
      </c>
      <c r="D49" s="41">
        <f t="shared" si="6"/>
        <v>28</v>
      </c>
      <c r="E49" s="42" t="str">
        <f t="shared" si="2"/>
        <v>BILBAO</v>
      </c>
      <c r="F49" s="42">
        <f t="shared" si="7"/>
        <v>476.75</v>
      </c>
      <c r="G49" s="42">
        <f t="shared" si="8"/>
        <v>774.5</v>
      </c>
    </row>
    <row r="50" spans="1:7" x14ac:dyDescent="0.25">
      <c r="A50" s="42" t="str">
        <f t="shared" si="3"/>
        <v>FERROL-SAN CIBRAO</v>
      </c>
      <c r="B50" s="41">
        <f t="shared" si="4"/>
        <v>0</v>
      </c>
      <c r="C50" s="41">
        <f t="shared" si="5"/>
        <v>0</v>
      </c>
      <c r="D50" s="41">
        <f t="shared" si="6"/>
        <v>28</v>
      </c>
      <c r="E50" s="42" t="str">
        <f t="shared" si="2"/>
        <v>GIJON</v>
      </c>
      <c r="F50" s="42">
        <f t="shared" si="7"/>
        <v>20</v>
      </c>
      <c r="G50" s="42">
        <f t="shared" si="8"/>
        <v>0</v>
      </c>
    </row>
    <row r="51" spans="1:7" x14ac:dyDescent="0.25">
      <c r="A51" s="42" t="str">
        <f t="shared" si="3"/>
        <v>GIJON</v>
      </c>
      <c r="B51" s="41">
        <f t="shared" si="4"/>
        <v>20</v>
      </c>
      <c r="C51" s="41">
        <f t="shared" si="5"/>
        <v>0</v>
      </c>
      <c r="D51" s="41">
        <f t="shared" si="6"/>
        <v>13</v>
      </c>
      <c r="E51" s="42" t="str">
        <f t="shared" si="2"/>
        <v>BALEARES</v>
      </c>
      <c r="F51" s="42">
        <f t="shared" si="7"/>
        <v>7</v>
      </c>
      <c r="G51" s="42">
        <f t="shared" si="8"/>
        <v>7</v>
      </c>
    </row>
    <row r="52" spans="1:7" x14ac:dyDescent="0.25">
      <c r="A52" s="42" t="str">
        <f t="shared" si="3"/>
        <v>HUELVA</v>
      </c>
      <c r="B52" s="41">
        <f t="shared" si="4"/>
        <v>0</v>
      </c>
      <c r="C52" s="41">
        <f t="shared" si="5"/>
        <v>0</v>
      </c>
      <c r="D52" s="41">
        <f t="shared" si="6"/>
        <v>28</v>
      </c>
      <c r="E52" s="42" t="e">
        <f t="shared" si="2"/>
        <v>#N/A</v>
      </c>
      <c r="F52" s="42" t="e">
        <f t="shared" si="7"/>
        <v>#N/A</v>
      </c>
      <c r="G52" s="42" t="e">
        <f t="shared" si="8"/>
        <v>#N/A</v>
      </c>
    </row>
    <row r="53" spans="1:7" x14ac:dyDescent="0.25">
      <c r="A53" s="42" t="str">
        <f t="shared" si="3"/>
        <v>LAS PALMAS</v>
      </c>
      <c r="B53" s="41">
        <f t="shared" si="4"/>
        <v>367468</v>
      </c>
      <c r="C53" s="41">
        <f t="shared" si="5"/>
        <v>478904</v>
      </c>
      <c r="D53" s="41">
        <f t="shared" si="6"/>
        <v>3</v>
      </c>
      <c r="E53" s="42" t="e">
        <f t="shared" si="2"/>
        <v>#N/A</v>
      </c>
      <c r="F53" s="42" t="e">
        <f t="shared" si="7"/>
        <v>#N/A</v>
      </c>
      <c r="G53" s="42" t="e">
        <f t="shared" si="8"/>
        <v>#N/A</v>
      </c>
    </row>
    <row r="54" spans="1:7" x14ac:dyDescent="0.25">
      <c r="A54" s="42" t="str">
        <f t="shared" si="3"/>
        <v>MALAGA</v>
      </c>
      <c r="B54" s="41">
        <f t="shared" si="4"/>
        <v>112632</v>
      </c>
      <c r="C54" s="41">
        <f t="shared" si="5"/>
        <v>248068</v>
      </c>
      <c r="D54" s="41">
        <f t="shared" si="6"/>
        <v>5</v>
      </c>
      <c r="E54" s="42" t="e">
        <f t="shared" si="2"/>
        <v>#N/A</v>
      </c>
      <c r="F54" s="42" t="e">
        <f t="shared" si="7"/>
        <v>#N/A</v>
      </c>
      <c r="G54" s="42" t="e">
        <f t="shared" si="8"/>
        <v>#N/A</v>
      </c>
    </row>
    <row r="55" spans="1:7" x14ac:dyDescent="0.25">
      <c r="A55" s="42" t="str">
        <f t="shared" si="3"/>
        <v>MARIN Y RIA DE PONTEVEDRA</v>
      </c>
      <c r="B55" s="41">
        <f t="shared" si="4"/>
        <v>1571</v>
      </c>
      <c r="C55" s="41">
        <f t="shared" si="5"/>
        <v>2038</v>
      </c>
      <c r="D55" s="41">
        <f t="shared" si="6"/>
        <v>9</v>
      </c>
      <c r="E55" s="42" t="e">
        <f t="shared" si="2"/>
        <v>#N/A</v>
      </c>
      <c r="F55" s="42" t="e">
        <f t="shared" ref="F55:F65" si="9">LOOKUP(E55,$A$38:$A$65,$B$38:$B$65)</f>
        <v>#N/A</v>
      </c>
      <c r="G55" s="42" t="e">
        <f t="shared" si="8"/>
        <v>#N/A</v>
      </c>
    </row>
    <row r="56" spans="1:7" x14ac:dyDescent="0.25">
      <c r="A56" s="42" t="str">
        <f t="shared" si="3"/>
        <v>MELILLA</v>
      </c>
      <c r="B56" s="41">
        <f t="shared" si="4"/>
        <v>0</v>
      </c>
      <c r="C56" s="41">
        <f t="shared" si="5"/>
        <v>0</v>
      </c>
      <c r="D56" s="41">
        <f t="shared" si="6"/>
        <v>28</v>
      </c>
      <c r="E56" s="42" t="e">
        <f t="shared" si="2"/>
        <v>#N/A</v>
      </c>
      <c r="F56" s="42" t="e">
        <f t="shared" si="9"/>
        <v>#N/A</v>
      </c>
      <c r="G56" s="42" t="e">
        <f t="shared" si="8"/>
        <v>#N/A</v>
      </c>
    </row>
    <row r="57" spans="1:7" x14ac:dyDescent="0.25">
      <c r="A57" s="42" t="str">
        <f t="shared" si="3"/>
        <v>MOTRIL</v>
      </c>
      <c r="B57" s="41">
        <f t="shared" si="4"/>
        <v>0</v>
      </c>
      <c r="C57" s="41">
        <f t="shared" si="5"/>
        <v>0</v>
      </c>
      <c r="D57" s="41">
        <f t="shared" si="6"/>
        <v>28</v>
      </c>
      <c r="E57" s="42" t="e">
        <f t="shared" si="2"/>
        <v>#N/A</v>
      </c>
      <c r="F57" s="42" t="e">
        <f t="shared" si="9"/>
        <v>#N/A</v>
      </c>
      <c r="G57" s="42" t="e">
        <f t="shared" si="8"/>
        <v>#N/A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e">
        <f t="shared" si="2"/>
        <v>#N/A</v>
      </c>
      <c r="F58" s="42" t="e">
        <f t="shared" si="9"/>
        <v>#N/A</v>
      </c>
      <c r="G58" s="42" t="e">
        <f t="shared" si="8"/>
        <v>#N/A</v>
      </c>
    </row>
    <row r="59" spans="1:7" x14ac:dyDescent="0.25">
      <c r="A59" s="42" t="str">
        <f t="shared" si="3"/>
        <v>SANTA CRUZ DE TENERIFE</v>
      </c>
      <c r="B59" s="41">
        <f t="shared" si="4"/>
        <v>1680</v>
      </c>
      <c r="C59" s="41">
        <f t="shared" si="5"/>
        <v>2830</v>
      </c>
      <c r="D59" s="41">
        <f t="shared" si="6"/>
        <v>8</v>
      </c>
      <c r="E59" s="42" t="e">
        <f t="shared" si="2"/>
        <v>#N/A</v>
      </c>
      <c r="F59" s="42" t="e">
        <f t="shared" si="9"/>
        <v>#N/A</v>
      </c>
      <c r="G59" s="42" t="e">
        <f t="shared" si="8"/>
        <v>#N/A</v>
      </c>
    </row>
    <row r="60" spans="1:7" x14ac:dyDescent="0.25">
      <c r="A60" s="42" t="str">
        <f t="shared" si="3"/>
        <v>SANTANDER</v>
      </c>
      <c r="B60" s="41">
        <f t="shared" si="4"/>
        <v>0</v>
      </c>
      <c r="C60" s="41">
        <f t="shared" si="5"/>
        <v>2</v>
      </c>
      <c r="D60" s="41">
        <f t="shared" si="6"/>
        <v>28</v>
      </c>
      <c r="E60" s="42" t="e">
        <f t="shared" si="2"/>
        <v>#N/A</v>
      </c>
      <c r="F60" s="42" t="e">
        <f t="shared" si="9"/>
        <v>#N/A</v>
      </c>
      <c r="G60" s="42" t="e">
        <f t="shared" si="8"/>
        <v>#N/A</v>
      </c>
    </row>
    <row r="61" spans="1:7" x14ac:dyDescent="0.25">
      <c r="A61" s="42" t="str">
        <f t="shared" si="3"/>
        <v>SEVILLA</v>
      </c>
      <c r="B61" s="41">
        <f t="shared" si="4"/>
        <v>0</v>
      </c>
      <c r="C61" s="41">
        <f t="shared" si="5"/>
        <v>0</v>
      </c>
      <c r="D61" s="41">
        <f t="shared" si="6"/>
        <v>28</v>
      </c>
      <c r="E61" s="42" t="e">
        <f t="shared" si="2"/>
        <v>#N/A</v>
      </c>
      <c r="F61" s="42" t="e">
        <f t="shared" si="9"/>
        <v>#N/A</v>
      </c>
      <c r="G61" s="42" t="e">
        <f t="shared" si="8"/>
        <v>#N/A</v>
      </c>
    </row>
    <row r="62" spans="1:7" x14ac:dyDescent="0.25">
      <c r="A62" s="42" t="str">
        <f t="shared" si="3"/>
        <v>TARRAGONA</v>
      </c>
      <c r="B62" s="41">
        <f t="shared" si="4"/>
        <v>44287</v>
      </c>
      <c r="C62" s="41">
        <f t="shared" si="5"/>
        <v>68125</v>
      </c>
      <c r="D62" s="41">
        <f t="shared" si="6"/>
        <v>6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1295396</v>
      </c>
      <c r="C63" s="41">
        <f t="shared" si="5"/>
        <v>1296087</v>
      </c>
      <c r="D63" s="41">
        <f t="shared" si="6"/>
        <v>2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5199</v>
      </c>
      <c r="C64" s="41">
        <f t="shared" si="5"/>
        <v>4407</v>
      </c>
      <c r="D64" s="41">
        <f t="shared" si="6"/>
        <v>7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0</v>
      </c>
      <c r="C65" s="41">
        <f t="shared" si="5"/>
        <v>28</v>
      </c>
      <c r="D65" s="41">
        <f t="shared" si="6"/>
        <v>28</v>
      </c>
      <c r="E65" s="42" t="str">
        <f t="shared" si="2"/>
        <v>A CORUÑA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7" bestFit="1" customWidth="1"/>
    <col min="7" max="7" width="11.5703125" bestFit="1" customWidth="1"/>
  </cols>
  <sheetData>
    <row r="1" spans="1:12" s="2" customFormat="1" ht="22.5" customHeight="1" x14ac:dyDescent="0.35">
      <c r="F1" s="3" t="s">
        <v>94</v>
      </c>
    </row>
    <row r="2" spans="1:12" s="2" customFormat="1" ht="21" x14ac:dyDescent="0.35"/>
    <row r="5" spans="1:12" x14ac:dyDescent="0.25">
      <c r="A5" s="69" t="s">
        <v>73</v>
      </c>
      <c r="B5" s="67" t="str">
        <f>'Resumen general'!D6</f>
        <v>Mes Julio</v>
      </c>
      <c r="C5" s="68"/>
      <c r="D5" s="67" t="s">
        <v>40</v>
      </c>
      <c r="E5" s="68"/>
      <c r="F5" s="68"/>
      <c r="L5" s="39">
        <f>'Resumen general'!I4</f>
        <v>41529</v>
      </c>
    </row>
    <row r="6" spans="1:12" x14ac:dyDescent="0.25">
      <c r="A6" s="70"/>
      <c r="B6" s="7">
        <f>'Resumen general'!D7</f>
        <v>2012</v>
      </c>
      <c r="C6" s="7">
        <f>'Resumen general'!E7</f>
        <v>2013</v>
      </c>
      <c r="D6" s="7">
        <f>'Resumen general'!F7</f>
        <v>2012</v>
      </c>
      <c r="E6" s="7">
        <f>'Resumen general'!G7</f>
        <v>2013</v>
      </c>
      <c r="F6" s="7" t="s">
        <v>43</v>
      </c>
    </row>
    <row r="7" spans="1:12" x14ac:dyDescent="0.25">
      <c r="A7" s="8" t="s">
        <v>44</v>
      </c>
      <c r="B7" s="9">
        <v>70</v>
      </c>
      <c r="C7" s="9">
        <v>121</v>
      </c>
      <c r="D7" s="9">
        <v>110</v>
      </c>
      <c r="E7" s="9">
        <v>479</v>
      </c>
      <c r="F7" s="10">
        <f>((E7*100)/D7)-100</f>
        <v>335.45454545454544</v>
      </c>
      <c r="G7" s="1"/>
      <c r="H7" s="1"/>
      <c r="I7" s="1"/>
    </row>
    <row r="8" spans="1:12" x14ac:dyDescent="0.25">
      <c r="A8" s="11" t="s">
        <v>45</v>
      </c>
      <c r="B8" s="12">
        <v>9270</v>
      </c>
      <c r="C8" s="12">
        <v>9434</v>
      </c>
      <c r="D8" s="12">
        <v>70212</v>
      </c>
      <c r="E8" s="12">
        <v>68992</v>
      </c>
      <c r="F8" s="13">
        <f t="shared" ref="F8:F35" si="0">((E8*100)/D8)-100</f>
        <v>-1.7375947131544507</v>
      </c>
      <c r="G8" s="1"/>
      <c r="H8" s="1"/>
      <c r="I8" s="1"/>
    </row>
    <row r="9" spans="1:12" x14ac:dyDescent="0.25">
      <c r="A9" s="8" t="s">
        <v>46</v>
      </c>
      <c r="B9" s="9">
        <v>219</v>
      </c>
      <c r="C9" s="9">
        <v>356</v>
      </c>
      <c r="D9" s="9">
        <v>2411.25</v>
      </c>
      <c r="E9" s="9">
        <v>2309</v>
      </c>
      <c r="F9" s="10">
        <f t="shared" si="0"/>
        <v>-4.2405391394504903</v>
      </c>
      <c r="G9" s="1"/>
      <c r="H9" s="1"/>
      <c r="I9" s="1"/>
    </row>
    <row r="10" spans="1:12" x14ac:dyDescent="0.25">
      <c r="A10" s="11" t="s">
        <v>47</v>
      </c>
      <c r="B10" s="12">
        <v>0</v>
      </c>
      <c r="C10" s="12">
        <v>0</v>
      </c>
      <c r="D10" s="12">
        <v>0</v>
      </c>
      <c r="E10" s="12">
        <v>0</v>
      </c>
      <c r="F10" s="17" t="e">
        <f t="shared" si="0"/>
        <v>#DIV/0!</v>
      </c>
      <c r="G10" s="1"/>
      <c r="H10" s="1"/>
      <c r="I10" s="1"/>
    </row>
    <row r="11" spans="1:12" x14ac:dyDescent="0.25">
      <c r="A11" s="8" t="s">
        <v>48</v>
      </c>
      <c r="B11" s="9">
        <v>1562</v>
      </c>
      <c r="C11" s="9">
        <v>0</v>
      </c>
      <c r="D11" s="9">
        <v>13826</v>
      </c>
      <c r="E11" s="9">
        <v>361</v>
      </c>
      <c r="F11" s="10">
        <f t="shared" si="0"/>
        <v>-97.388977289165339</v>
      </c>
      <c r="G11" s="1"/>
      <c r="H11" s="1"/>
      <c r="I11" s="1"/>
    </row>
    <row r="12" spans="1:12" x14ac:dyDescent="0.25">
      <c r="A12" s="11" t="s">
        <v>49</v>
      </c>
      <c r="B12" s="12">
        <v>4098</v>
      </c>
      <c r="C12" s="12">
        <v>2370</v>
      </c>
      <c r="D12" s="12">
        <v>20827.5</v>
      </c>
      <c r="E12" s="12">
        <v>18925.5</v>
      </c>
      <c r="F12" s="13">
        <f t="shared" si="0"/>
        <v>-9.1321570039611117</v>
      </c>
      <c r="G12" s="1"/>
      <c r="H12" s="1"/>
      <c r="I12" s="1"/>
    </row>
    <row r="13" spans="1:12" x14ac:dyDescent="0.25">
      <c r="A13" s="8" t="s">
        <v>50</v>
      </c>
      <c r="B13" s="9">
        <v>6300</v>
      </c>
      <c r="C13" s="9">
        <v>6605</v>
      </c>
      <c r="D13" s="9">
        <v>34711</v>
      </c>
      <c r="E13" s="9">
        <v>38061</v>
      </c>
      <c r="F13" s="10">
        <f t="shared" si="0"/>
        <v>9.6511192417389253</v>
      </c>
      <c r="G13" s="1"/>
      <c r="H13" s="1"/>
      <c r="I13" s="1"/>
    </row>
    <row r="14" spans="1:12" x14ac:dyDescent="0.25">
      <c r="A14" s="11" t="s">
        <v>51</v>
      </c>
      <c r="B14" s="12">
        <v>14879.5</v>
      </c>
      <c r="C14" s="12">
        <v>16270.5</v>
      </c>
      <c r="D14" s="12">
        <v>96752</v>
      </c>
      <c r="E14" s="12">
        <v>96413.5</v>
      </c>
      <c r="F14" s="13">
        <f t="shared" si="0"/>
        <v>-0.34986356871175417</v>
      </c>
      <c r="G14" s="1"/>
      <c r="H14" s="1"/>
      <c r="I14" s="1"/>
    </row>
    <row r="15" spans="1:12" x14ac:dyDescent="0.25">
      <c r="A15" s="8" t="s">
        <v>52</v>
      </c>
      <c r="B15" s="9">
        <v>5113.5</v>
      </c>
      <c r="C15" s="9">
        <v>5491.5</v>
      </c>
      <c r="D15" s="9">
        <v>37286.5</v>
      </c>
      <c r="E15" s="9">
        <v>38269.75</v>
      </c>
      <c r="F15" s="10">
        <f t="shared" si="0"/>
        <v>2.637013396269424</v>
      </c>
      <c r="G15" s="1"/>
      <c r="H15" s="1"/>
      <c r="I15" s="1"/>
    </row>
    <row r="16" spans="1:12" x14ac:dyDescent="0.25">
      <c r="A16" s="11" t="s">
        <v>53</v>
      </c>
      <c r="B16" s="12">
        <v>1571</v>
      </c>
      <c r="C16" s="12">
        <v>2402</v>
      </c>
      <c r="D16" s="12">
        <v>10079</v>
      </c>
      <c r="E16" s="12">
        <v>11422</v>
      </c>
      <c r="F16" s="13">
        <f t="shared" si="0"/>
        <v>13.324734596686184</v>
      </c>
      <c r="G16" s="1"/>
      <c r="H16" s="1"/>
      <c r="I16" s="1"/>
    </row>
    <row r="17" spans="1:9" x14ac:dyDescent="0.25">
      <c r="A17" s="8" t="s">
        <v>54</v>
      </c>
      <c r="B17" s="9">
        <v>108</v>
      </c>
      <c r="C17" s="9">
        <v>184</v>
      </c>
      <c r="D17" s="9">
        <v>3768</v>
      </c>
      <c r="E17" s="9">
        <v>1374</v>
      </c>
      <c r="F17" s="10">
        <f t="shared" si="0"/>
        <v>-63.535031847133759</v>
      </c>
      <c r="G17" s="1"/>
      <c r="H17" s="1"/>
      <c r="I17" s="1"/>
    </row>
    <row r="18" spans="1:9" x14ac:dyDescent="0.25">
      <c r="A18" s="11" t="s">
        <v>55</v>
      </c>
      <c r="B18" s="12">
        <v>1481</v>
      </c>
      <c r="C18" s="12">
        <v>1541</v>
      </c>
      <c r="D18" s="12">
        <v>8897</v>
      </c>
      <c r="E18" s="12">
        <v>10881</v>
      </c>
      <c r="F18" s="13">
        <f t="shared" si="0"/>
        <v>22.299651567944252</v>
      </c>
      <c r="G18" s="1"/>
      <c r="H18" s="1"/>
      <c r="I18" s="1"/>
    </row>
    <row r="19" spans="1:9" x14ac:dyDescent="0.25">
      <c r="A19" s="8" t="s">
        <v>56</v>
      </c>
      <c r="B19" s="9">
        <v>0</v>
      </c>
      <c r="C19" s="9">
        <v>0</v>
      </c>
      <c r="D19" s="9">
        <v>0</v>
      </c>
      <c r="E19" s="9">
        <v>40</v>
      </c>
      <c r="F19" s="18" t="e">
        <f t="shared" si="0"/>
        <v>#DIV/0!</v>
      </c>
      <c r="G19" s="1"/>
      <c r="H19" s="1"/>
      <c r="I19" s="1"/>
    </row>
    <row r="20" spans="1:9" x14ac:dyDescent="0.25">
      <c r="A20" s="11" t="s">
        <v>57</v>
      </c>
      <c r="B20" s="12">
        <v>587</v>
      </c>
      <c r="C20" s="12">
        <v>617</v>
      </c>
      <c r="D20" s="12">
        <v>5010</v>
      </c>
      <c r="E20" s="12">
        <v>5683</v>
      </c>
      <c r="F20" s="13">
        <f t="shared" si="0"/>
        <v>13.433133732534927</v>
      </c>
      <c r="G20" s="1"/>
      <c r="H20" s="1"/>
      <c r="I20" s="1"/>
    </row>
    <row r="21" spans="1:9" x14ac:dyDescent="0.25">
      <c r="A21" s="8" t="s">
        <v>58</v>
      </c>
      <c r="B21" s="9">
        <v>138</v>
      </c>
      <c r="C21" s="9">
        <v>108</v>
      </c>
      <c r="D21" s="9">
        <v>913</v>
      </c>
      <c r="E21" s="9">
        <v>589</v>
      </c>
      <c r="F21" s="10">
        <f t="shared" si="0"/>
        <v>-35.487404162102962</v>
      </c>
      <c r="G21" s="1"/>
      <c r="H21" s="1"/>
      <c r="I21" s="1"/>
    </row>
    <row r="22" spans="1:9" x14ac:dyDescent="0.25">
      <c r="A22" s="11" t="s">
        <v>59</v>
      </c>
      <c r="B22" s="12">
        <v>29090</v>
      </c>
      <c r="C22" s="12">
        <v>31301</v>
      </c>
      <c r="D22" s="12">
        <v>199021</v>
      </c>
      <c r="E22" s="12">
        <v>192320</v>
      </c>
      <c r="F22" s="13">
        <f t="shared" si="0"/>
        <v>-3.3669813738248706</v>
      </c>
      <c r="G22" s="1"/>
      <c r="H22" s="1"/>
      <c r="I22" s="1"/>
    </row>
    <row r="23" spans="1:9" x14ac:dyDescent="0.25">
      <c r="A23" s="8" t="s">
        <v>60</v>
      </c>
      <c r="B23" s="9">
        <v>1529</v>
      </c>
      <c r="C23" s="9">
        <v>1319</v>
      </c>
      <c r="D23" s="9">
        <v>8460</v>
      </c>
      <c r="E23" s="9">
        <v>7987</v>
      </c>
      <c r="F23" s="10">
        <f t="shared" si="0"/>
        <v>-5.591016548463358</v>
      </c>
      <c r="G23" s="1"/>
      <c r="H23" s="1"/>
      <c r="I23" s="1"/>
    </row>
    <row r="24" spans="1:9" x14ac:dyDescent="0.25">
      <c r="A24" s="11" t="s">
        <v>61</v>
      </c>
      <c r="B24" s="12">
        <v>634</v>
      </c>
      <c r="C24" s="12">
        <v>621</v>
      </c>
      <c r="D24" s="12">
        <v>3295</v>
      </c>
      <c r="E24" s="12">
        <v>3869</v>
      </c>
      <c r="F24" s="13">
        <f t="shared" si="0"/>
        <v>17.420333839150231</v>
      </c>
      <c r="G24" s="1"/>
      <c r="H24" s="1"/>
      <c r="I24" s="1"/>
    </row>
    <row r="25" spans="1:9" x14ac:dyDescent="0.25">
      <c r="A25" s="8" t="s">
        <v>62</v>
      </c>
      <c r="B25" s="9">
        <v>1860</v>
      </c>
      <c r="C25" s="9">
        <v>1899</v>
      </c>
      <c r="D25" s="9">
        <v>11773</v>
      </c>
      <c r="E25" s="9">
        <v>11689</v>
      </c>
      <c r="F25" s="10">
        <f t="shared" si="0"/>
        <v>-0.71349698462583433</v>
      </c>
      <c r="G25" s="1"/>
      <c r="H25" s="1"/>
      <c r="I25" s="1"/>
    </row>
    <row r="26" spans="1:9" x14ac:dyDescent="0.25">
      <c r="A26" s="11" t="s">
        <v>63</v>
      </c>
      <c r="B26" s="12">
        <v>176</v>
      </c>
      <c r="C26" s="12">
        <v>97</v>
      </c>
      <c r="D26" s="12">
        <v>1488</v>
      </c>
      <c r="E26" s="12">
        <v>505</v>
      </c>
      <c r="F26" s="13">
        <f t="shared" si="0"/>
        <v>-66.061827956989248</v>
      </c>
      <c r="G26" s="1"/>
      <c r="H26" s="1"/>
      <c r="I26" s="1"/>
    </row>
    <row r="27" spans="1:9" x14ac:dyDescent="0.25">
      <c r="A27" s="8" t="s">
        <v>64</v>
      </c>
      <c r="B27" s="9">
        <v>0</v>
      </c>
      <c r="C27" s="9">
        <v>0</v>
      </c>
      <c r="D27" s="9">
        <v>0</v>
      </c>
      <c r="E27" s="9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65</v>
      </c>
      <c r="B28" s="12">
        <v>23456</v>
      </c>
      <c r="C28" s="12">
        <v>23935</v>
      </c>
      <c r="D28" s="12">
        <v>163108</v>
      </c>
      <c r="E28" s="12">
        <v>154269</v>
      </c>
      <c r="F28" s="13">
        <f t="shared" si="0"/>
        <v>-5.4191088113397257</v>
      </c>
      <c r="G28" s="1"/>
      <c r="H28" s="1"/>
      <c r="I28" s="1"/>
    </row>
    <row r="29" spans="1:9" x14ac:dyDescent="0.25">
      <c r="A29" s="8" t="s">
        <v>66</v>
      </c>
      <c r="B29" s="9">
        <v>0</v>
      </c>
      <c r="C29" s="9">
        <v>0</v>
      </c>
      <c r="D29" s="9">
        <v>0</v>
      </c>
      <c r="E29" s="9">
        <v>0</v>
      </c>
      <c r="F29" s="18" t="e">
        <f t="shared" si="0"/>
        <v>#DIV/0!</v>
      </c>
      <c r="G29" s="1"/>
      <c r="H29" s="1"/>
      <c r="I29" s="1"/>
    </row>
    <row r="30" spans="1:9" x14ac:dyDescent="0.25">
      <c r="A30" s="11" t="s">
        <v>67</v>
      </c>
      <c r="B30" s="12">
        <v>11181</v>
      </c>
      <c r="C30" s="12">
        <v>11388</v>
      </c>
      <c r="D30" s="12">
        <v>77968</v>
      </c>
      <c r="E30" s="12">
        <v>71732</v>
      </c>
      <c r="F30" s="13">
        <f t="shared" si="0"/>
        <v>-7.9981530884465428</v>
      </c>
      <c r="G30" s="1"/>
      <c r="H30" s="1"/>
      <c r="I30" s="1"/>
    </row>
    <row r="31" spans="1:9" x14ac:dyDescent="0.25">
      <c r="A31" s="8" t="s">
        <v>68</v>
      </c>
      <c r="B31" s="9">
        <v>1960</v>
      </c>
      <c r="C31" s="9">
        <v>955</v>
      </c>
      <c r="D31" s="9">
        <v>13132</v>
      </c>
      <c r="E31" s="9">
        <v>9408</v>
      </c>
      <c r="F31" s="10">
        <f t="shared" si="0"/>
        <v>-28.358208955223887</v>
      </c>
      <c r="G31" s="1"/>
      <c r="H31" s="1"/>
      <c r="I31" s="1"/>
    </row>
    <row r="32" spans="1:9" x14ac:dyDescent="0.25">
      <c r="A32" s="11" t="s">
        <v>69</v>
      </c>
      <c r="B32" s="12">
        <v>15372</v>
      </c>
      <c r="C32" s="12">
        <v>12155</v>
      </c>
      <c r="D32" s="12">
        <v>89266</v>
      </c>
      <c r="E32" s="12">
        <v>78949</v>
      </c>
      <c r="F32" s="13">
        <f t="shared" si="0"/>
        <v>-11.557591916295124</v>
      </c>
      <c r="G32" s="1"/>
      <c r="H32" s="1"/>
      <c r="I32" s="1"/>
    </row>
    <row r="33" spans="1:9" x14ac:dyDescent="0.25">
      <c r="A33" s="8" t="s">
        <v>70</v>
      </c>
      <c r="B33" s="9">
        <v>1987</v>
      </c>
      <c r="C33" s="9">
        <v>3080</v>
      </c>
      <c r="D33" s="9">
        <v>12938</v>
      </c>
      <c r="E33" s="9">
        <v>15080</v>
      </c>
      <c r="F33" s="10">
        <f t="shared" si="0"/>
        <v>16.555881898284127</v>
      </c>
      <c r="G33" s="1"/>
      <c r="H33" s="1"/>
      <c r="I33" s="1"/>
    </row>
    <row r="34" spans="1:9" x14ac:dyDescent="0.25">
      <c r="A34" s="11" t="s">
        <v>71</v>
      </c>
      <c r="B34" s="12">
        <v>2276</v>
      </c>
      <c r="C34" s="12">
        <v>3030</v>
      </c>
      <c r="D34" s="12">
        <v>14046</v>
      </c>
      <c r="E34" s="12">
        <v>18165</v>
      </c>
      <c r="F34" s="13">
        <f t="shared" si="0"/>
        <v>29.325074754378477</v>
      </c>
      <c r="G34" s="1"/>
      <c r="H34" s="1"/>
      <c r="I34" s="1"/>
    </row>
    <row r="35" spans="1:9" x14ac:dyDescent="0.25">
      <c r="A35" s="14" t="s">
        <v>72</v>
      </c>
      <c r="B35" s="15">
        <f>SUM(B7:B34)</f>
        <v>134918</v>
      </c>
      <c r="C35" s="15">
        <f t="shared" ref="C35:E35" si="1">SUM(C7:C34)</f>
        <v>135280</v>
      </c>
      <c r="D35" s="15">
        <f t="shared" si="1"/>
        <v>899298.25</v>
      </c>
      <c r="E35" s="15">
        <f t="shared" si="1"/>
        <v>857772.75</v>
      </c>
      <c r="F35" s="16">
        <f t="shared" si="0"/>
        <v>-4.6175448467735833</v>
      </c>
      <c r="G35" s="1"/>
      <c r="H35" s="1"/>
      <c r="I35" s="1"/>
    </row>
    <row r="37" spans="1:9" x14ac:dyDescent="0.25">
      <c r="A37" s="42"/>
      <c r="B37" s="42">
        <f>E6</f>
        <v>2013</v>
      </c>
      <c r="C37" s="42">
        <f>D6</f>
        <v>2012</v>
      </c>
      <c r="D37" s="42"/>
      <c r="E37" s="42"/>
      <c r="F37" s="42">
        <f>B37</f>
        <v>2013</v>
      </c>
      <c r="G37" s="42">
        <f>C37</f>
        <v>2012</v>
      </c>
    </row>
    <row r="38" spans="1:9" x14ac:dyDescent="0.25">
      <c r="A38" s="42" t="str">
        <f>A7</f>
        <v>A CORUÑA</v>
      </c>
      <c r="B38" s="41">
        <f>E7</f>
        <v>479</v>
      </c>
      <c r="C38" s="41">
        <f>D7</f>
        <v>110</v>
      </c>
      <c r="D38" s="41">
        <f>_xlfn.RANK.EQ(B38,$B$38:$B$65)+COUNTIF($B$38:$B$65,B38)-1</f>
        <v>23</v>
      </c>
      <c r="E38" s="42" t="str">
        <f t="shared" ref="E38:E65" si="2">INDEX($A$38:$B$65,MATCH(ROW()-37,$D$38:$D$65,0),1)</f>
        <v>LAS PALMAS</v>
      </c>
      <c r="F38" s="42">
        <f>LOOKUP(E38,$A$38:$A$65,$B$38:$B$65)</f>
        <v>192320</v>
      </c>
      <c r="G38" s="42">
        <f>LOOKUP(E38,$A$38:$A$65,$C$38:$C$65)</f>
        <v>199021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68992</v>
      </c>
      <c r="C39" s="41">
        <f t="shared" ref="C39:C65" si="5">D8</f>
        <v>70212</v>
      </c>
      <c r="D39" s="41">
        <f t="shared" ref="D39:D65" si="6">_xlfn.RANK.EQ(B39,$B$38:$B$65)+COUNTIF($B$38:$B$65,B39)-1</f>
        <v>6</v>
      </c>
      <c r="E39" s="42" t="str">
        <f t="shared" si="2"/>
        <v>SANTA CRUZ DE TENERIFE</v>
      </c>
      <c r="F39" s="42">
        <f t="shared" ref="F39:F65" si="7">LOOKUP(E39,$A$38:$A$65,$B$38:$B$65)</f>
        <v>154269</v>
      </c>
      <c r="G39" s="42">
        <f t="shared" ref="G39:G65" si="8">LOOKUP(E39,$A$38:$A$65,$C$38:$C$65)</f>
        <v>163108</v>
      </c>
    </row>
    <row r="40" spans="1:9" x14ac:dyDescent="0.25">
      <c r="A40" s="42" t="str">
        <f t="shared" si="3"/>
        <v>ALMERIA</v>
      </c>
      <c r="B40" s="41">
        <f t="shared" si="4"/>
        <v>2309</v>
      </c>
      <c r="C40" s="41">
        <f t="shared" si="5"/>
        <v>2411.25</v>
      </c>
      <c r="D40" s="41">
        <f t="shared" si="6"/>
        <v>19</v>
      </c>
      <c r="E40" s="42" t="str">
        <f t="shared" si="2"/>
        <v>BARCELONA</v>
      </c>
      <c r="F40" s="42">
        <f t="shared" si="7"/>
        <v>96413.5</v>
      </c>
      <c r="G40" s="42">
        <f t="shared" si="8"/>
        <v>96752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0</v>
      </c>
      <c r="D41" s="41">
        <f t="shared" si="6"/>
        <v>28</v>
      </c>
      <c r="E41" s="42" t="str">
        <f t="shared" si="2"/>
        <v>VALENCIA</v>
      </c>
      <c r="F41" s="42">
        <f t="shared" si="7"/>
        <v>78949</v>
      </c>
      <c r="G41" s="42">
        <f t="shared" si="8"/>
        <v>89266</v>
      </c>
    </row>
    <row r="42" spans="1:9" x14ac:dyDescent="0.25">
      <c r="A42" s="42" t="str">
        <f t="shared" si="3"/>
        <v>BAHIA DE ALGECIRAS</v>
      </c>
      <c r="B42" s="41">
        <f t="shared" si="4"/>
        <v>361</v>
      </c>
      <c r="C42" s="41">
        <f t="shared" si="5"/>
        <v>13826</v>
      </c>
      <c r="D42" s="41">
        <f t="shared" si="6"/>
        <v>24</v>
      </c>
      <c r="E42" s="42" t="str">
        <f t="shared" si="2"/>
        <v>SEVILLA</v>
      </c>
      <c r="F42" s="42">
        <f t="shared" si="7"/>
        <v>71732</v>
      </c>
      <c r="G42" s="42">
        <f t="shared" si="8"/>
        <v>77968</v>
      </c>
    </row>
    <row r="43" spans="1:9" x14ac:dyDescent="0.25">
      <c r="A43" s="42" t="str">
        <f t="shared" si="3"/>
        <v>BAHIA DE CADIZ</v>
      </c>
      <c r="B43" s="41">
        <f t="shared" si="4"/>
        <v>18925.5</v>
      </c>
      <c r="C43" s="41">
        <f t="shared" si="5"/>
        <v>20827.5</v>
      </c>
      <c r="D43" s="41">
        <f t="shared" si="6"/>
        <v>9</v>
      </c>
      <c r="E43" s="42" t="str">
        <f t="shared" si="2"/>
        <v>ALICANTE</v>
      </c>
      <c r="F43" s="42">
        <f t="shared" si="7"/>
        <v>68992</v>
      </c>
      <c r="G43" s="42">
        <f t="shared" si="8"/>
        <v>70212</v>
      </c>
    </row>
    <row r="44" spans="1:9" x14ac:dyDescent="0.25">
      <c r="A44" s="42" t="str">
        <f t="shared" si="3"/>
        <v>BALEARES</v>
      </c>
      <c r="B44" s="41">
        <f t="shared" si="4"/>
        <v>38061</v>
      </c>
      <c r="C44" s="41">
        <f t="shared" si="5"/>
        <v>34711</v>
      </c>
      <c r="D44" s="41">
        <f t="shared" si="6"/>
        <v>8</v>
      </c>
      <c r="E44" s="42" t="str">
        <f t="shared" si="2"/>
        <v>BILBAO</v>
      </c>
      <c r="F44" s="42">
        <f t="shared" si="7"/>
        <v>38269.75</v>
      </c>
      <c r="G44" s="42">
        <f t="shared" si="8"/>
        <v>37286.5</v>
      </c>
    </row>
    <row r="45" spans="1:9" x14ac:dyDescent="0.25">
      <c r="A45" s="42" t="str">
        <f t="shared" si="3"/>
        <v>BARCELONA</v>
      </c>
      <c r="B45" s="41">
        <f t="shared" si="4"/>
        <v>96413.5</v>
      </c>
      <c r="C45" s="41">
        <f t="shared" si="5"/>
        <v>96752</v>
      </c>
      <c r="D45" s="41">
        <f t="shared" si="6"/>
        <v>3</v>
      </c>
      <c r="E45" s="42" t="str">
        <f t="shared" si="2"/>
        <v>BALEARES</v>
      </c>
      <c r="F45" s="42">
        <f t="shared" si="7"/>
        <v>38061</v>
      </c>
      <c r="G45" s="42">
        <f t="shared" si="8"/>
        <v>34711</v>
      </c>
    </row>
    <row r="46" spans="1:9" x14ac:dyDescent="0.25">
      <c r="A46" s="42" t="str">
        <f t="shared" si="3"/>
        <v>BILBAO</v>
      </c>
      <c r="B46" s="41">
        <f t="shared" si="4"/>
        <v>38269.75</v>
      </c>
      <c r="C46" s="41">
        <f t="shared" si="5"/>
        <v>37286.5</v>
      </c>
      <c r="D46" s="41">
        <f t="shared" si="6"/>
        <v>7</v>
      </c>
      <c r="E46" s="42" t="str">
        <f t="shared" si="2"/>
        <v>BAHIA DE CADIZ</v>
      </c>
      <c r="F46" s="42">
        <f t="shared" si="7"/>
        <v>18925.5</v>
      </c>
      <c r="G46" s="42">
        <f t="shared" si="8"/>
        <v>20827.5</v>
      </c>
    </row>
    <row r="47" spans="1:9" x14ac:dyDescent="0.25">
      <c r="A47" s="42" t="str">
        <f t="shared" si="3"/>
        <v>CARTAGENA</v>
      </c>
      <c r="B47" s="41">
        <f t="shared" si="4"/>
        <v>11422</v>
      </c>
      <c r="C47" s="41">
        <f t="shared" si="5"/>
        <v>10079</v>
      </c>
      <c r="D47" s="41">
        <f t="shared" si="6"/>
        <v>13</v>
      </c>
      <c r="E47" s="42" t="str">
        <f t="shared" si="2"/>
        <v>VILAGARCIA</v>
      </c>
      <c r="F47" s="42">
        <f t="shared" si="7"/>
        <v>18165</v>
      </c>
      <c r="G47" s="42">
        <f t="shared" si="8"/>
        <v>14046</v>
      </c>
    </row>
    <row r="48" spans="1:9" x14ac:dyDescent="0.25">
      <c r="A48" s="42" t="str">
        <f t="shared" si="3"/>
        <v>CASTELLON</v>
      </c>
      <c r="B48" s="41">
        <f t="shared" si="4"/>
        <v>1374</v>
      </c>
      <c r="C48" s="41">
        <f t="shared" si="5"/>
        <v>3768</v>
      </c>
      <c r="D48" s="41">
        <f t="shared" si="6"/>
        <v>20</v>
      </c>
      <c r="E48" s="42" t="str">
        <f t="shared" si="2"/>
        <v>VIGO</v>
      </c>
      <c r="F48" s="42">
        <f t="shared" si="7"/>
        <v>15080</v>
      </c>
      <c r="G48" s="42">
        <f t="shared" si="8"/>
        <v>12938</v>
      </c>
    </row>
    <row r="49" spans="1:7" x14ac:dyDescent="0.25">
      <c r="A49" s="42" t="str">
        <f t="shared" si="3"/>
        <v>CEUTA</v>
      </c>
      <c r="B49" s="41">
        <f t="shared" si="4"/>
        <v>10881</v>
      </c>
      <c r="C49" s="41">
        <f t="shared" si="5"/>
        <v>8897</v>
      </c>
      <c r="D49" s="41">
        <f t="shared" si="6"/>
        <v>14</v>
      </c>
      <c r="E49" s="42" t="str">
        <f t="shared" si="2"/>
        <v>MELILLA</v>
      </c>
      <c r="F49" s="42">
        <f t="shared" si="7"/>
        <v>11689</v>
      </c>
      <c r="G49" s="42">
        <f t="shared" si="8"/>
        <v>11773</v>
      </c>
    </row>
    <row r="50" spans="1:7" x14ac:dyDescent="0.25">
      <c r="A50" s="42" t="str">
        <f t="shared" si="3"/>
        <v>FERROL-SAN CIBRAO</v>
      </c>
      <c r="B50" s="41">
        <f t="shared" si="4"/>
        <v>40</v>
      </c>
      <c r="C50" s="41">
        <f t="shared" si="5"/>
        <v>0</v>
      </c>
      <c r="D50" s="41">
        <f t="shared" si="6"/>
        <v>25</v>
      </c>
      <c r="E50" s="42" t="str">
        <f t="shared" si="2"/>
        <v>CARTAGENA</v>
      </c>
      <c r="F50" s="42">
        <f t="shared" si="7"/>
        <v>11422</v>
      </c>
      <c r="G50" s="42">
        <f t="shared" si="8"/>
        <v>10079</v>
      </c>
    </row>
    <row r="51" spans="1:7" x14ac:dyDescent="0.25">
      <c r="A51" s="42" t="str">
        <f t="shared" si="3"/>
        <v>GIJON</v>
      </c>
      <c r="B51" s="41">
        <f t="shared" si="4"/>
        <v>5683</v>
      </c>
      <c r="C51" s="41">
        <f t="shared" si="5"/>
        <v>5010</v>
      </c>
      <c r="D51" s="41">
        <f t="shared" si="6"/>
        <v>17</v>
      </c>
      <c r="E51" s="42" t="str">
        <f t="shared" si="2"/>
        <v>CEUTA</v>
      </c>
      <c r="F51" s="42">
        <f t="shared" si="7"/>
        <v>10881</v>
      </c>
      <c r="G51" s="42">
        <f t="shared" si="8"/>
        <v>8897</v>
      </c>
    </row>
    <row r="52" spans="1:7" x14ac:dyDescent="0.25">
      <c r="A52" s="42" t="str">
        <f t="shared" si="3"/>
        <v>HUELVA</v>
      </c>
      <c r="B52" s="41">
        <f t="shared" si="4"/>
        <v>589</v>
      </c>
      <c r="C52" s="41">
        <f t="shared" si="5"/>
        <v>913</v>
      </c>
      <c r="D52" s="41">
        <f t="shared" si="6"/>
        <v>21</v>
      </c>
      <c r="E52" s="42" t="str">
        <f t="shared" si="2"/>
        <v>TARRAGONA</v>
      </c>
      <c r="F52" s="42">
        <f t="shared" si="7"/>
        <v>9408</v>
      </c>
      <c r="G52" s="42">
        <f t="shared" si="8"/>
        <v>13132</v>
      </c>
    </row>
    <row r="53" spans="1:7" x14ac:dyDescent="0.25">
      <c r="A53" s="42" t="str">
        <f t="shared" si="3"/>
        <v>LAS PALMAS</v>
      </c>
      <c r="B53" s="41">
        <f t="shared" si="4"/>
        <v>192320</v>
      </c>
      <c r="C53" s="41">
        <f t="shared" si="5"/>
        <v>199021</v>
      </c>
      <c r="D53" s="41">
        <f t="shared" si="6"/>
        <v>1</v>
      </c>
      <c r="E53" s="42" t="str">
        <f t="shared" si="2"/>
        <v>MALAGA</v>
      </c>
      <c r="F53" s="42">
        <f t="shared" si="7"/>
        <v>7987</v>
      </c>
      <c r="G53" s="42">
        <f t="shared" si="8"/>
        <v>8460</v>
      </c>
    </row>
    <row r="54" spans="1:7" x14ac:dyDescent="0.25">
      <c r="A54" s="42" t="str">
        <f t="shared" si="3"/>
        <v>MALAGA</v>
      </c>
      <c r="B54" s="41">
        <f t="shared" si="4"/>
        <v>7987</v>
      </c>
      <c r="C54" s="41">
        <f t="shared" si="5"/>
        <v>8460</v>
      </c>
      <c r="D54" s="41">
        <f t="shared" si="6"/>
        <v>16</v>
      </c>
      <c r="E54" s="42" t="str">
        <f t="shared" si="2"/>
        <v>GIJON</v>
      </c>
      <c r="F54" s="42">
        <f t="shared" si="7"/>
        <v>5683</v>
      </c>
      <c r="G54" s="42">
        <f t="shared" si="8"/>
        <v>5010</v>
      </c>
    </row>
    <row r="55" spans="1:7" x14ac:dyDescent="0.25">
      <c r="A55" s="42" t="str">
        <f t="shared" si="3"/>
        <v>MARIN Y RIA DE PONTEVEDRA</v>
      </c>
      <c r="B55" s="41">
        <f t="shared" si="4"/>
        <v>3869</v>
      </c>
      <c r="C55" s="41">
        <f t="shared" si="5"/>
        <v>3295</v>
      </c>
      <c r="D55" s="41">
        <f t="shared" si="6"/>
        <v>18</v>
      </c>
      <c r="E55" s="42" t="str">
        <f t="shared" si="2"/>
        <v>MARIN Y RIA DE PONTEVEDRA</v>
      </c>
      <c r="F55" s="42">
        <f t="shared" si="7"/>
        <v>3869</v>
      </c>
      <c r="G55" s="42">
        <f t="shared" si="8"/>
        <v>3295</v>
      </c>
    </row>
    <row r="56" spans="1:7" x14ac:dyDescent="0.25">
      <c r="A56" s="42" t="str">
        <f t="shared" si="3"/>
        <v>MELILLA</v>
      </c>
      <c r="B56" s="41">
        <f t="shared" si="4"/>
        <v>11689</v>
      </c>
      <c r="C56" s="41">
        <f t="shared" si="5"/>
        <v>11773</v>
      </c>
      <c r="D56" s="41">
        <f t="shared" si="6"/>
        <v>12</v>
      </c>
      <c r="E56" s="42" t="str">
        <f t="shared" si="2"/>
        <v>ALMERIA</v>
      </c>
      <c r="F56" s="42">
        <f t="shared" si="7"/>
        <v>2309</v>
      </c>
      <c r="G56" s="42">
        <f t="shared" si="8"/>
        <v>2411.25</v>
      </c>
    </row>
    <row r="57" spans="1:7" x14ac:dyDescent="0.25">
      <c r="A57" s="42" t="str">
        <f t="shared" si="3"/>
        <v>MOTRIL</v>
      </c>
      <c r="B57" s="41">
        <f t="shared" si="4"/>
        <v>505</v>
      </c>
      <c r="C57" s="41">
        <f t="shared" si="5"/>
        <v>1488</v>
      </c>
      <c r="D57" s="41">
        <f t="shared" si="6"/>
        <v>22</v>
      </c>
      <c r="E57" s="42" t="str">
        <f t="shared" si="2"/>
        <v>CASTELLON</v>
      </c>
      <c r="F57" s="42">
        <f t="shared" si="7"/>
        <v>1374</v>
      </c>
      <c r="G57" s="42">
        <f t="shared" si="8"/>
        <v>3768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str">
        <f t="shared" si="2"/>
        <v>HUELVA</v>
      </c>
      <c r="F58" s="42">
        <f t="shared" si="7"/>
        <v>589</v>
      </c>
      <c r="G58" s="42">
        <f t="shared" si="8"/>
        <v>913</v>
      </c>
    </row>
    <row r="59" spans="1:7" x14ac:dyDescent="0.25">
      <c r="A59" s="42" t="str">
        <f t="shared" si="3"/>
        <v>SANTA CRUZ DE TENERIFE</v>
      </c>
      <c r="B59" s="41">
        <f t="shared" si="4"/>
        <v>154269</v>
      </c>
      <c r="C59" s="41">
        <f t="shared" si="5"/>
        <v>163108</v>
      </c>
      <c r="D59" s="41">
        <f t="shared" si="6"/>
        <v>2</v>
      </c>
      <c r="E59" s="42" t="str">
        <f t="shared" si="2"/>
        <v>MOTRIL</v>
      </c>
      <c r="F59" s="42">
        <f t="shared" si="7"/>
        <v>505</v>
      </c>
      <c r="G59" s="42">
        <f t="shared" si="8"/>
        <v>1488</v>
      </c>
    </row>
    <row r="60" spans="1:7" x14ac:dyDescent="0.25">
      <c r="A60" s="42" t="str">
        <f t="shared" si="3"/>
        <v>SANTANDER</v>
      </c>
      <c r="B60" s="41">
        <f t="shared" si="4"/>
        <v>0</v>
      </c>
      <c r="C60" s="41">
        <f t="shared" si="5"/>
        <v>0</v>
      </c>
      <c r="D60" s="41">
        <f t="shared" si="6"/>
        <v>28</v>
      </c>
      <c r="E60" s="42" t="str">
        <f t="shared" si="2"/>
        <v>A CORUÑA</v>
      </c>
      <c r="F60" s="42">
        <f t="shared" si="7"/>
        <v>479</v>
      </c>
      <c r="G60" s="42">
        <f t="shared" si="8"/>
        <v>110</v>
      </c>
    </row>
    <row r="61" spans="1:7" x14ac:dyDescent="0.25">
      <c r="A61" s="42" t="str">
        <f t="shared" si="3"/>
        <v>SEVILLA</v>
      </c>
      <c r="B61" s="41">
        <f t="shared" si="4"/>
        <v>71732</v>
      </c>
      <c r="C61" s="41">
        <f t="shared" si="5"/>
        <v>77968</v>
      </c>
      <c r="D61" s="41">
        <f t="shared" si="6"/>
        <v>5</v>
      </c>
      <c r="E61" s="42" t="str">
        <f t="shared" si="2"/>
        <v>BAHIA DE ALGECIRAS</v>
      </c>
      <c r="F61" s="42">
        <f t="shared" si="7"/>
        <v>361</v>
      </c>
      <c r="G61" s="42">
        <f t="shared" si="8"/>
        <v>13826</v>
      </c>
    </row>
    <row r="62" spans="1:7" x14ac:dyDescent="0.25">
      <c r="A62" s="42" t="str">
        <f t="shared" si="3"/>
        <v>TARRAGONA</v>
      </c>
      <c r="B62" s="41">
        <f t="shared" si="4"/>
        <v>9408</v>
      </c>
      <c r="C62" s="41">
        <f t="shared" si="5"/>
        <v>13132</v>
      </c>
      <c r="D62" s="41">
        <f t="shared" si="6"/>
        <v>15</v>
      </c>
      <c r="E62" s="42" t="str">
        <f t="shared" si="2"/>
        <v>FERROL-SAN CIBRAO</v>
      </c>
      <c r="F62" s="42">
        <f t="shared" si="7"/>
        <v>40</v>
      </c>
      <c r="G62" s="42">
        <f t="shared" si="8"/>
        <v>0</v>
      </c>
    </row>
    <row r="63" spans="1:7" x14ac:dyDescent="0.25">
      <c r="A63" s="42" t="str">
        <f t="shared" si="3"/>
        <v>VALENCIA</v>
      </c>
      <c r="B63" s="41">
        <f t="shared" si="4"/>
        <v>78949</v>
      </c>
      <c r="C63" s="41">
        <f t="shared" si="5"/>
        <v>89266</v>
      </c>
      <c r="D63" s="41">
        <f t="shared" si="6"/>
        <v>4</v>
      </c>
      <c r="E63" s="42" t="e">
        <f t="shared" si="2"/>
        <v>#N/A</v>
      </c>
      <c r="F63" s="42" t="e">
        <f t="shared" si="7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15080</v>
      </c>
      <c r="C64" s="41">
        <f t="shared" si="5"/>
        <v>12938</v>
      </c>
      <c r="D64" s="41">
        <f t="shared" si="6"/>
        <v>11</v>
      </c>
      <c r="E64" s="42" t="e">
        <f t="shared" si="2"/>
        <v>#N/A</v>
      </c>
      <c r="F64" s="42" t="e">
        <f t="shared" si="7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18165</v>
      </c>
      <c r="C65" s="41">
        <f t="shared" si="5"/>
        <v>14046</v>
      </c>
      <c r="D65" s="41">
        <f t="shared" si="6"/>
        <v>10</v>
      </c>
      <c r="E65" s="42" t="str">
        <f t="shared" si="2"/>
        <v>AVILES</v>
      </c>
      <c r="F65" s="42">
        <f t="shared" si="7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A5:A6"/>
    <mergeCell ref="B5:C5"/>
    <mergeCell ref="D5:F5"/>
  </mergeCells>
  <pageMargins left="0.7" right="0.7" top="0.75" bottom="0.75" header="0.3" footer="0.3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7"/>
  <sheetViews>
    <sheetView workbookViewId="0">
      <selection activeCell="A7" sqref="A7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95</v>
      </c>
    </row>
    <row r="2" spans="1:12" s="2" customFormat="1" ht="21" x14ac:dyDescent="0.35"/>
    <row r="5" spans="1:12" x14ac:dyDescent="0.25">
      <c r="A5" s="69" t="s">
        <v>73</v>
      </c>
      <c r="B5" s="67" t="str">
        <f>'Resumen general'!D6</f>
        <v>Mes Julio</v>
      </c>
      <c r="C5" s="68"/>
      <c r="D5" s="67" t="s">
        <v>40</v>
      </c>
      <c r="E5" s="68"/>
      <c r="F5" s="68"/>
      <c r="L5" s="39">
        <f>'Resumen general'!I4</f>
        <v>41529</v>
      </c>
    </row>
    <row r="6" spans="1:12" x14ac:dyDescent="0.25">
      <c r="A6" s="70"/>
      <c r="B6" s="7">
        <f>'Resumen general'!D7</f>
        <v>2012</v>
      </c>
      <c r="C6" s="7">
        <f>'Resumen general'!E7</f>
        <v>2013</v>
      </c>
      <c r="D6" s="7">
        <f>'Resumen general'!F7</f>
        <v>2012</v>
      </c>
      <c r="E6" s="7">
        <f>'Resumen general'!G7</f>
        <v>2013</v>
      </c>
      <c r="F6" s="7" t="s">
        <v>43</v>
      </c>
    </row>
    <row r="7" spans="1:12" x14ac:dyDescent="0.25">
      <c r="A7" s="8" t="s">
        <v>44</v>
      </c>
      <c r="B7" s="9">
        <v>464</v>
      </c>
      <c r="C7" s="9">
        <v>497</v>
      </c>
      <c r="D7" s="9">
        <v>2760</v>
      </c>
      <c r="E7" s="9">
        <v>2442</v>
      </c>
      <c r="F7" s="10">
        <f>((E7*100)/D7)-100</f>
        <v>-11.521739130434781</v>
      </c>
      <c r="G7" s="1"/>
      <c r="H7" s="1"/>
      <c r="I7" s="1"/>
    </row>
    <row r="8" spans="1:12" x14ac:dyDescent="0.25">
      <c r="A8" s="11" t="s">
        <v>45</v>
      </c>
      <c r="B8" s="12">
        <v>4089</v>
      </c>
      <c r="C8" s="12">
        <v>2583</v>
      </c>
      <c r="D8" s="12">
        <v>26819</v>
      </c>
      <c r="E8" s="12">
        <v>17885</v>
      </c>
      <c r="F8" s="13">
        <f t="shared" ref="F8:F35" si="0">((E8*100)/D8)-100</f>
        <v>-33.312204034453188</v>
      </c>
      <c r="G8" s="1"/>
      <c r="H8" s="1"/>
      <c r="I8" s="1"/>
    </row>
    <row r="9" spans="1:12" x14ac:dyDescent="0.25">
      <c r="A9" s="8" t="s">
        <v>46</v>
      </c>
      <c r="B9" s="9">
        <v>168</v>
      </c>
      <c r="C9" s="9">
        <v>477</v>
      </c>
      <c r="D9" s="9">
        <v>1001</v>
      </c>
      <c r="E9" s="9">
        <v>1870</v>
      </c>
      <c r="F9" s="10">
        <f t="shared" si="0"/>
        <v>86.813186813186803</v>
      </c>
      <c r="G9" s="1"/>
      <c r="H9" s="1"/>
      <c r="I9" s="1"/>
    </row>
    <row r="10" spans="1:12" x14ac:dyDescent="0.25">
      <c r="A10" s="11" t="s">
        <v>47</v>
      </c>
      <c r="B10" s="12">
        <v>2</v>
      </c>
      <c r="C10" s="12">
        <v>0</v>
      </c>
      <c r="D10" s="12">
        <v>4</v>
      </c>
      <c r="E10" s="12">
        <v>2</v>
      </c>
      <c r="F10" s="17">
        <f t="shared" si="0"/>
        <v>-50</v>
      </c>
      <c r="G10" s="1"/>
      <c r="H10" s="1"/>
      <c r="I10" s="1"/>
    </row>
    <row r="11" spans="1:12" x14ac:dyDescent="0.25">
      <c r="A11" s="8" t="s">
        <v>48</v>
      </c>
      <c r="B11" s="9">
        <v>24022</v>
      </c>
      <c r="C11" s="9">
        <v>22453</v>
      </c>
      <c r="D11" s="9">
        <v>159648</v>
      </c>
      <c r="E11" s="9">
        <v>194563</v>
      </c>
      <c r="F11" s="10">
        <f t="shared" si="0"/>
        <v>21.869988975746637</v>
      </c>
      <c r="G11" s="1"/>
      <c r="H11" s="1"/>
      <c r="I11" s="1"/>
    </row>
    <row r="12" spans="1:12" x14ac:dyDescent="0.25">
      <c r="A12" s="11" t="s">
        <v>49</v>
      </c>
      <c r="B12" s="12">
        <v>5737.5</v>
      </c>
      <c r="C12" s="12">
        <v>4541.5</v>
      </c>
      <c r="D12" s="12">
        <v>32841</v>
      </c>
      <c r="E12" s="12">
        <v>33393</v>
      </c>
      <c r="F12" s="13">
        <f t="shared" si="0"/>
        <v>1.6808257970220097</v>
      </c>
      <c r="G12" s="1"/>
      <c r="H12" s="1"/>
      <c r="I12" s="1"/>
    </row>
    <row r="13" spans="1:12" x14ac:dyDescent="0.25">
      <c r="A13" s="8" t="s">
        <v>50</v>
      </c>
      <c r="B13" s="9">
        <v>0</v>
      </c>
      <c r="C13" s="9">
        <v>0</v>
      </c>
      <c r="D13" s="9">
        <v>2</v>
      </c>
      <c r="E13" s="9">
        <v>25</v>
      </c>
      <c r="F13" s="10">
        <f t="shared" si="0"/>
        <v>1150</v>
      </c>
      <c r="G13" s="1"/>
      <c r="H13" s="1"/>
      <c r="I13" s="1"/>
    </row>
    <row r="14" spans="1:12" x14ac:dyDescent="0.25">
      <c r="A14" s="11" t="s">
        <v>51</v>
      </c>
      <c r="B14" s="12">
        <v>106783.5</v>
      </c>
      <c r="C14" s="12">
        <v>112230.5</v>
      </c>
      <c r="D14" s="12">
        <v>631129</v>
      </c>
      <c r="E14" s="12">
        <v>705318</v>
      </c>
      <c r="F14" s="13">
        <f t="shared" si="0"/>
        <v>11.754966100432711</v>
      </c>
      <c r="G14" s="1"/>
      <c r="H14" s="1"/>
      <c r="I14" s="1"/>
    </row>
    <row r="15" spans="1:12" x14ac:dyDescent="0.25">
      <c r="A15" s="8" t="s">
        <v>52</v>
      </c>
      <c r="B15" s="9">
        <v>46684.5</v>
      </c>
      <c r="C15" s="9">
        <v>46703.75</v>
      </c>
      <c r="D15" s="9">
        <v>313292.75</v>
      </c>
      <c r="E15" s="9">
        <v>310639.75</v>
      </c>
      <c r="F15" s="10">
        <f t="shared" si="0"/>
        <v>-0.84681180780596321</v>
      </c>
      <c r="G15" s="1"/>
      <c r="H15" s="1"/>
      <c r="I15" s="1"/>
    </row>
    <row r="16" spans="1:12" x14ac:dyDescent="0.25">
      <c r="A16" s="11" t="s">
        <v>53</v>
      </c>
      <c r="B16" s="12">
        <v>4859</v>
      </c>
      <c r="C16" s="12">
        <v>4965</v>
      </c>
      <c r="D16" s="12">
        <v>29963</v>
      </c>
      <c r="E16" s="12">
        <v>33808</v>
      </c>
      <c r="F16" s="13">
        <f t="shared" si="0"/>
        <v>12.832493408537189</v>
      </c>
      <c r="G16" s="1"/>
      <c r="H16" s="1"/>
      <c r="I16" s="1"/>
    </row>
    <row r="17" spans="1:9" x14ac:dyDescent="0.25">
      <c r="A17" s="8" t="s">
        <v>54</v>
      </c>
      <c r="B17" s="9">
        <v>17137</v>
      </c>
      <c r="C17" s="9">
        <v>15481</v>
      </c>
      <c r="D17" s="9">
        <v>88040</v>
      </c>
      <c r="E17" s="9">
        <v>110274</v>
      </c>
      <c r="F17" s="10">
        <f t="shared" si="0"/>
        <v>25.254429804634256</v>
      </c>
      <c r="G17" s="1"/>
      <c r="H17" s="1"/>
      <c r="I17" s="1"/>
    </row>
    <row r="18" spans="1:9" x14ac:dyDescent="0.25">
      <c r="A18" s="11" t="s">
        <v>55</v>
      </c>
      <c r="B18" s="12">
        <v>0</v>
      </c>
      <c r="C18" s="12">
        <v>3</v>
      </c>
      <c r="D18" s="12">
        <v>127</v>
      </c>
      <c r="E18" s="12">
        <v>17</v>
      </c>
      <c r="F18" s="13">
        <f t="shared" si="0"/>
        <v>-86.614173228346459</v>
      </c>
      <c r="G18" s="1"/>
      <c r="H18" s="1"/>
      <c r="I18" s="1"/>
    </row>
    <row r="19" spans="1:9" x14ac:dyDescent="0.25">
      <c r="A19" s="8" t="s">
        <v>56</v>
      </c>
      <c r="B19" s="9">
        <v>97</v>
      </c>
      <c r="C19" s="9">
        <v>92</v>
      </c>
      <c r="D19" s="9">
        <v>451</v>
      </c>
      <c r="E19" s="9">
        <v>533</v>
      </c>
      <c r="F19" s="10">
        <f t="shared" si="0"/>
        <v>18.181818181818187</v>
      </c>
      <c r="G19" s="1"/>
      <c r="H19" s="1"/>
      <c r="I19" s="1"/>
    </row>
    <row r="20" spans="1:9" x14ac:dyDescent="0.25">
      <c r="A20" s="11" t="s">
        <v>57</v>
      </c>
      <c r="B20" s="12">
        <v>2667</v>
      </c>
      <c r="C20" s="12">
        <v>4777</v>
      </c>
      <c r="D20" s="12">
        <v>21927</v>
      </c>
      <c r="E20" s="12">
        <v>30519</v>
      </c>
      <c r="F20" s="13">
        <f t="shared" si="0"/>
        <v>39.184566972226037</v>
      </c>
      <c r="G20" s="1"/>
      <c r="H20" s="1"/>
      <c r="I20" s="1"/>
    </row>
    <row r="21" spans="1:9" x14ac:dyDescent="0.25">
      <c r="A21" s="8" t="s">
        <v>58</v>
      </c>
      <c r="B21" s="9">
        <v>0</v>
      </c>
      <c r="C21" s="9">
        <v>0</v>
      </c>
      <c r="D21" s="9">
        <v>243</v>
      </c>
      <c r="E21" s="9">
        <v>0</v>
      </c>
      <c r="F21" s="10">
        <f t="shared" si="0"/>
        <v>-100</v>
      </c>
      <c r="G21" s="1"/>
      <c r="H21" s="1"/>
      <c r="I21" s="1"/>
    </row>
    <row r="22" spans="1:9" x14ac:dyDescent="0.25">
      <c r="A22" s="11" t="s">
        <v>59</v>
      </c>
      <c r="B22" s="12">
        <v>5972</v>
      </c>
      <c r="C22" s="12">
        <v>5151</v>
      </c>
      <c r="D22" s="12">
        <v>46127</v>
      </c>
      <c r="E22" s="12">
        <v>43858</v>
      </c>
      <c r="F22" s="13">
        <f t="shared" si="0"/>
        <v>-4.9190279012292137</v>
      </c>
      <c r="G22" s="1"/>
      <c r="H22" s="1"/>
      <c r="I22" s="1"/>
    </row>
    <row r="23" spans="1:9" x14ac:dyDescent="0.25">
      <c r="A23" s="8" t="s">
        <v>60</v>
      </c>
      <c r="B23" s="9">
        <v>1907</v>
      </c>
      <c r="C23" s="9">
        <v>1776</v>
      </c>
      <c r="D23" s="9">
        <v>13688</v>
      </c>
      <c r="E23" s="9">
        <v>10669</v>
      </c>
      <c r="F23" s="10">
        <f t="shared" si="0"/>
        <v>-22.05581531268264</v>
      </c>
      <c r="G23" s="1"/>
      <c r="H23" s="1"/>
      <c r="I23" s="1"/>
    </row>
    <row r="24" spans="1:9" x14ac:dyDescent="0.25">
      <c r="A24" s="11" t="s">
        <v>61</v>
      </c>
      <c r="B24" s="12">
        <v>2466</v>
      </c>
      <c r="C24" s="12">
        <v>1077</v>
      </c>
      <c r="D24" s="12">
        <v>18334</v>
      </c>
      <c r="E24" s="12">
        <v>11859</v>
      </c>
      <c r="F24" s="13">
        <f t="shared" si="0"/>
        <v>-35.316897567361181</v>
      </c>
      <c r="G24" s="1"/>
      <c r="H24" s="1"/>
      <c r="I24" s="1"/>
    </row>
    <row r="25" spans="1:9" x14ac:dyDescent="0.25">
      <c r="A25" s="8" t="s">
        <v>62</v>
      </c>
      <c r="B25" s="9">
        <v>1168</v>
      </c>
      <c r="C25" s="9">
        <v>826</v>
      </c>
      <c r="D25" s="9">
        <v>7529</v>
      </c>
      <c r="E25" s="9">
        <v>8592</v>
      </c>
      <c r="F25" s="10">
        <f t="shared" si="0"/>
        <v>14.118740868641254</v>
      </c>
      <c r="G25" s="1"/>
      <c r="H25" s="1"/>
      <c r="I25" s="1"/>
    </row>
    <row r="26" spans="1:9" x14ac:dyDescent="0.25">
      <c r="A26" s="11" t="s">
        <v>63</v>
      </c>
      <c r="B26" s="12">
        <v>449</v>
      </c>
      <c r="C26" s="12">
        <v>492</v>
      </c>
      <c r="D26" s="12">
        <v>2788</v>
      </c>
      <c r="E26" s="12">
        <v>2968</v>
      </c>
      <c r="F26" s="13">
        <f t="shared" si="0"/>
        <v>6.4562410329985624</v>
      </c>
      <c r="G26" s="1"/>
      <c r="H26" s="1"/>
      <c r="I26" s="1"/>
    </row>
    <row r="27" spans="1:9" x14ac:dyDescent="0.25">
      <c r="A27" s="8" t="s">
        <v>64</v>
      </c>
      <c r="B27" s="9">
        <v>0</v>
      </c>
      <c r="C27" s="9">
        <v>0</v>
      </c>
      <c r="D27" s="9">
        <v>0</v>
      </c>
      <c r="E27" s="9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65</v>
      </c>
      <c r="B28" s="12">
        <v>2861</v>
      </c>
      <c r="C28" s="12">
        <v>2288</v>
      </c>
      <c r="D28" s="12">
        <v>21779</v>
      </c>
      <c r="E28" s="12">
        <v>17866</v>
      </c>
      <c r="F28" s="13">
        <f t="shared" si="0"/>
        <v>-17.966848799302085</v>
      </c>
      <c r="G28" s="1"/>
      <c r="H28" s="1"/>
      <c r="I28" s="1"/>
    </row>
    <row r="29" spans="1:9" x14ac:dyDescent="0.25">
      <c r="A29" s="8" t="s">
        <v>66</v>
      </c>
      <c r="B29" s="9">
        <v>178</v>
      </c>
      <c r="C29" s="9">
        <v>117</v>
      </c>
      <c r="D29" s="9">
        <v>689</v>
      </c>
      <c r="E29" s="9">
        <v>768</v>
      </c>
      <c r="F29" s="10">
        <f t="shared" si="0"/>
        <v>11.465892597968065</v>
      </c>
      <c r="G29" s="1"/>
      <c r="H29" s="1"/>
      <c r="I29" s="1"/>
    </row>
    <row r="30" spans="1:9" x14ac:dyDescent="0.25">
      <c r="A30" s="11" t="s">
        <v>67</v>
      </c>
      <c r="B30" s="12">
        <v>1763</v>
      </c>
      <c r="C30" s="12">
        <v>992</v>
      </c>
      <c r="D30" s="12">
        <v>12639</v>
      </c>
      <c r="E30" s="12">
        <v>7900</v>
      </c>
      <c r="F30" s="13">
        <f t="shared" si="0"/>
        <v>-37.495054988527571</v>
      </c>
      <c r="G30" s="1"/>
      <c r="H30" s="1"/>
      <c r="I30" s="1"/>
    </row>
    <row r="31" spans="1:9" x14ac:dyDescent="0.25">
      <c r="A31" s="8" t="s">
        <v>68</v>
      </c>
      <c r="B31" s="9">
        <v>3877</v>
      </c>
      <c r="C31" s="9">
        <v>5201</v>
      </c>
      <c r="D31" s="9">
        <v>35778</v>
      </c>
      <c r="E31" s="9">
        <v>34617</v>
      </c>
      <c r="F31" s="10">
        <f t="shared" si="0"/>
        <v>-3.2450109005534102</v>
      </c>
      <c r="G31" s="1"/>
      <c r="H31" s="1"/>
      <c r="I31" s="1"/>
    </row>
    <row r="32" spans="1:9" x14ac:dyDescent="0.25">
      <c r="A32" s="11" t="s">
        <v>69</v>
      </c>
      <c r="B32" s="12">
        <v>169334</v>
      </c>
      <c r="C32" s="12">
        <v>178628</v>
      </c>
      <c r="D32" s="12">
        <v>1176126</v>
      </c>
      <c r="E32" s="12">
        <v>1195864</v>
      </c>
      <c r="F32" s="13">
        <f t="shared" si="0"/>
        <v>1.6782215510923209</v>
      </c>
      <c r="G32" s="1"/>
      <c r="H32" s="1"/>
      <c r="I32" s="1"/>
    </row>
    <row r="33" spans="1:9" x14ac:dyDescent="0.25">
      <c r="A33" s="8" t="s">
        <v>70</v>
      </c>
      <c r="B33" s="9">
        <v>14908.5</v>
      </c>
      <c r="C33" s="9">
        <v>17436.5</v>
      </c>
      <c r="D33" s="9">
        <v>99630</v>
      </c>
      <c r="E33" s="9">
        <v>103691.5</v>
      </c>
      <c r="F33" s="10">
        <f t="shared" si="0"/>
        <v>4.076583358426177</v>
      </c>
      <c r="G33" s="1"/>
      <c r="H33" s="1"/>
      <c r="I33" s="1"/>
    </row>
    <row r="34" spans="1:9" x14ac:dyDescent="0.25">
      <c r="A34" s="11" t="s">
        <v>71</v>
      </c>
      <c r="B34" s="12">
        <v>40</v>
      </c>
      <c r="C34" s="12">
        <v>139</v>
      </c>
      <c r="D34" s="12">
        <v>549</v>
      </c>
      <c r="E34" s="12">
        <v>608</v>
      </c>
      <c r="F34" s="13">
        <f t="shared" si="0"/>
        <v>10.746812386156648</v>
      </c>
      <c r="G34" s="1"/>
      <c r="H34" s="1"/>
      <c r="I34" s="1"/>
    </row>
    <row r="35" spans="1:9" x14ac:dyDescent="0.25">
      <c r="A35" s="14" t="s">
        <v>72</v>
      </c>
      <c r="B35" s="15">
        <f>SUM(B7:B34)</f>
        <v>417634</v>
      </c>
      <c r="C35" s="15">
        <f t="shared" ref="C35:E35" si="1">SUM(C7:C34)</f>
        <v>428927.25</v>
      </c>
      <c r="D35" s="15">
        <f t="shared" si="1"/>
        <v>2743903.75</v>
      </c>
      <c r="E35" s="15">
        <f t="shared" si="1"/>
        <v>2880549.25</v>
      </c>
      <c r="F35" s="16">
        <f t="shared" si="0"/>
        <v>4.9799669540157936</v>
      </c>
      <c r="G35" s="1"/>
      <c r="H35" s="1"/>
      <c r="I35" s="1"/>
    </row>
    <row r="37" spans="1:9" x14ac:dyDescent="0.25">
      <c r="A37" s="42"/>
      <c r="B37" s="42">
        <f>E6</f>
        <v>2013</v>
      </c>
      <c r="C37" s="42">
        <f>D6</f>
        <v>2012</v>
      </c>
      <c r="D37" s="42"/>
      <c r="E37" s="42"/>
      <c r="F37" s="42">
        <f>B37</f>
        <v>2013</v>
      </c>
      <c r="G37" s="42">
        <f>C37</f>
        <v>2012</v>
      </c>
    </row>
    <row r="38" spans="1:9" x14ac:dyDescent="0.25">
      <c r="A38" s="42" t="str">
        <f>A7</f>
        <v>A CORUÑA</v>
      </c>
      <c r="B38" s="41">
        <f>E7</f>
        <v>2442</v>
      </c>
      <c r="C38" s="41">
        <f>D7</f>
        <v>2760</v>
      </c>
      <c r="D38" s="41">
        <f>_xlfn.RANK.EQ(B38,$B$38:$B$65)+COUNTIF($B$38:$B$65,B38)-1</f>
        <v>19</v>
      </c>
      <c r="E38" s="42" t="str">
        <f t="shared" ref="E38:E65" si="2">INDEX($A$38:$B$65,MATCH(ROW()-37,$D$38:$D$65,0),1)</f>
        <v>VALENCIA</v>
      </c>
      <c r="F38" s="42">
        <f>LOOKUP(E38,$A$38:$A$65,$B$38:$B$65)</f>
        <v>1195864</v>
      </c>
      <c r="G38" s="42">
        <f>LOOKUP(E38,$A$38:$A$65,$C$38:$C$65)</f>
        <v>1176126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17885</v>
      </c>
      <c r="C39" s="41">
        <f t="shared" ref="C39:C65" si="5">D8</f>
        <v>26819</v>
      </c>
      <c r="D39" s="41">
        <f t="shared" ref="D39:D65" si="6">_xlfn.RANK.EQ(B39,$B$38:$B$65)+COUNTIF($B$38:$B$65,B39)-1</f>
        <v>12</v>
      </c>
      <c r="E39" s="42" t="str">
        <f t="shared" si="2"/>
        <v>BARCELONA</v>
      </c>
      <c r="F39" s="42">
        <f t="shared" ref="F39:F65" si="7">LOOKUP(E39,$A$38:$A$65,$B$38:$B$65)</f>
        <v>705318</v>
      </c>
      <c r="G39" s="42">
        <f t="shared" ref="G39:G65" si="8">LOOKUP(E39,$A$38:$A$65,$C$38:$C$65)</f>
        <v>631129</v>
      </c>
    </row>
    <row r="40" spans="1:9" x14ac:dyDescent="0.25">
      <c r="A40" s="42" t="str">
        <f t="shared" si="3"/>
        <v>ALMERIA</v>
      </c>
      <c r="B40" s="41">
        <f t="shared" si="4"/>
        <v>1870</v>
      </c>
      <c r="C40" s="41">
        <f t="shared" si="5"/>
        <v>1001</v>
      </c>
      <c r="D40" s="41">
        <f t="shared" si="6"/>
        <v>20</v>
      </c>
      <c r="E40" s="42" t="str">
        <f t="shared" si="2"/>
        <v>BILBAO</v>
      </c>
      <c r="F40" s="42">
        <f t="shared" si="7"/>
        <v>310639.75</v>
      </c>
      <c r="G40" s="42">
        <f t="shared" si="8"/>
        <v>313292.75</v>
      </c>
    </row>
    <row r="41" spans="1:9" x14ac:dyDescent="0.25">
      <c r="A41" s="42" t="str">
        <f t="shared" si="3"/>
        <v>AVILES</v>
      </c>
      <c r="B41" s="41">
        <f t="shared" si="4"/>
        <v>2</v>
      </c>
      <c r="C41" s="41">
        <f t="shared" si="5"/>
        <v>4</v>
      </c>
      <c r="D41" s="41">
        <f t="shared" si="6"/>
        <v>26</v>
      </c>
      <c r="E41" s="42" t="str">
        <f t="shared" si="2"/>
        <v>BAHIA DE ALGECIRAS</v>
      </c>
      <c r="F41" s="42">
        <f t="shared" si="7"/>
        <v>194563</v>
      </c>
      <c r="G41" s="42">
        <f t="shared" si="8"/>
        <v>159648</v>
      </c>
    </row>
    <row r="42" spans="1:9" x14ac:dyDescent="0.25">
      <c r="A42" s="42" t="str">
        <f t="shared" si="3"/>
        <v>BAHIA DE ALGECIRAS</v>
      </c>
      <c r="B42" s="41">
        <f t="shared" si="4"/>
        <v>194563</v>
      </c>
      <c r="C42" s="41">
        <f t="shared" si="5"/>
        <v>159648</v>
      </c>
      <c r="D42" s="41">
        <f t="shared" si="6"/>
        <v>4</v>
      </c>
      <c r="E42" s="42" t="str">
        <f t="shared" si="2"/>
        <v>CASTELLON</v>
      </c>
      <c r="F42" s="42">
        <f t="shared" si="7"/>
        <v>110274</v>
      </c>
      <c r="G42" s="42">
        <f t="shared" si="8"/>
        <v>88040</v>
      </c>
    </row>
    <row r="43" spans="1:9" x14ac:dyDescent="0.25">
      <c r="A43" s="42" t="str">
        <f t="shared" si="3"/>
        <v>BAHIA DE CADIZ</v>
      </c>
      <c r="B43" s="41">
        <f t="shared" si="4"/>
        <v>33393</v>
      </c>
      <c r="C43" s="41">
        <f t="shared" si="5"/>
        <v>32841</v>
      </c>
      <c r="D43" s="41">
        <f t="shared" si="6"/>
        <v>10</v>
      </c>
      <c r="E43" s="42" t="str">
        <f t="shared" si="2"/>
        <v>VIGO</v>
      </c>
      <c r="F43" s="42">
        <f t="shared" si="7"/>
        <v>103691.5</v>
      </c>
      <c r="G43" s="42">
        <f t="shared" si="8"/>
        <v>99630</v>
      </c>
    </row>
    <row r="44" spans="1:9" x14ac:dyDescent="0.25">
      <c r="A44" s="42" t="str">
        <f t="shared" si="3"/>
        <v>BALEARES</v>
      </c>
      <c r="B44" s="41">
        <f t="shared" si="4"/>
        <v>25</v>
      </c>
      <c r="C44" s="41">
        <f t="shared" si="5"/>
        <v>2</v>
      </c>
      <c r="D44" s="41">
        <f t="shared" si="6"/>
        <v>24</v>
      </c>
      <c r="E44" s="42" t="str">
        <f t="shared" si="2"/>
        <v>LAS PALMAS</v>
      </c>
      <c r="F44" s="42">
        <f t="shared" si="7"/>
        <v>43858</v>
      </c>
      <c r="G44" s="42">
        <f t="shared" si="8"/>
        <v>46127</v>
      </c>
    </row>
    <row r="45" spans="1:9" x14ac:dyDescent="0.25">
      <c r="A45" s="42" t="str">
        <f t="shared" si="3"/>
        <v>BARCELONA</v>
      </c>
      <c r="B45" s="41">
        <f t="shared" si="4"/>
        <v>705318</v>
      </c>
      <c r="C45" s="41">
        <f t="shared" si="5"/>
        <v>631129</v>
      </c>
      <c r="D45" s="41">
        <f t="shared" si="6"/>
        <v>2</v>
      </c>
      <c r="E45" s="42" t="str">
        <f t="shared" si="2"/>
        <v>TARRAGONA</v>
      </c>
      <c r="F45" s="42">
        <f t="shared" si="7"/>
        <v>34617</v>
      </c>
      <c r="G45" s="42">
        <f t="shared" si="8"/>
        <v>35778</v>
      </c>
    </row>
    <row r="46" spans="1:9" x14ac:dyDescent="0.25">
      <c r="A46" s="42" t="str">
        <f t="shared" si="3"/>
        <v>BILBAO</v>
      </c>
      <c r="B46" s="41">
        <f t="shared" si="4"/>
        <v>310639.75</v>
      </c>
      <c r="C46" s="41">
        <f t="shared" si="5"/>
        <v>313292.75</v>
      </c>
      <c r="D46" s="41">
        <f t="shared" si="6"/>
        <v>3</v>
      </c>
      <c r="E46" s="42" t="str">
        <f t="shared" si="2"/>
        <v>CARTAGENA</v>
      </c>
      <c r="F46" s="42">
        <f t="shared" si="7"/>
        <v>33808</v>
      </c>
      <c r="G46" s="42">
        <f t="shared" si="8"/>
        <v>29963</v>
      </c>
    </row>
    <row r="47" spans="1:9" x14ac:dyDescent="0.25">
      <c r="A47" s="42" t="str">
        <f t="shared" si="3"/>
        <v>CARTAGENA</v>
      </c>
      <c r="B47" s="41">
        <f t="shared" si="4"/>
        <v>33808</v>
      </c>
      <c r="C47" s="41">
        <f t="shared" si="5"/>
        <v>29963</v>
      </c>
      <c r="D47" s="41">
        <f t="shared" si="6"/>
        <v>9</v>
      </c>
      <c r="E47" s="42" t="str">
        <f t="shared" si="2"/>
        <v>BAHIA DE CADIZ</v>
      </c>
      <c r="F47" s="42">
        <f t="shared" si="7"/>
        <v>33393</v>
      </c>
      <c r="G47" s="42">
        <f t="shared" si="8"/>
        <v>32841</v>
      </c>
    </row>
    <row r="48" spans="1:9" x14ac:dyDescent="0.25">
      <c r="A48" s="42" t="str">
        <f t="shared" si="3"/>
        <v>CASTELLON</v>
      </c>
      <c r="B48" s="41">
        <f t="shared" si="4"/>
        <v>110274</v>
      </c>
      <c r="C48" s="41">
        <f t="shared" si="5"/>
        <v>88040</v>
      </c>
      <c r="D48" s="41">
        <f t="shared" si="6"/>
        <v>5</v>
      </c>
      <c r="E48" s="42" t="str">
        <f t="shared" si="2"/>
        <v>GIJON</v>
      </c>
      <c r="F48" s="42">
        <f t="shared" si="7"/>
        <v>30519</v>
      </c>
      <c r="G48" s="42">
        <f t="shared" si="8"/>
        <v>21927</v>
      </c>
    </row>
    <row r="49" spans="1:7" x14ac:dyDescent="0.25">
      <c r="A49" s="42" t="str">
        <f t="shared" si="3"/>
        <v>CEUTA</v>
      </c>
      <c r="B49" s="41">
        <f t="shared" si="4"/>
        <v>17</v>
      </c>
      <c r="C49" s="41">
        <f t="shared" si="5"/>
        <v>127</v>
      </c>
      <c r="D49" s="41">
        <f t="shared" si="6"/>
        <v>25</v>
      </c>
      <c r="E49" s="42" t="str">
        <f t="shared" si="2"/>
        <v>ALICANTE</v>
      </c>
      <c r="F49" s="42">
        <f t="shared" si="7"/>
        <v>17885</v>
      </c>
      <c r="G49" s="42">
        <f t="shared" si="8"/>
        <v>26819</v>
      </c>
    </row>
    <row r="50" spans="1:7" x14ac:dyDescent="0.25">
      <c r="A50" s="42" t="str">
        <f t="shared" si="3"/>
        <v>FERROL-SAN CIBRAO</v>
      </c>
      <c r="B50" s="41">
        <f t="shared" si="4"/>
        <v>533</v>
      </c>
      <c r="C50" s="41">
        <f t="shared" si="5"/>
        <v>451</v>
      </c>
      <c r="D50" s="41">
        <f t="shared" si="6"/>
        <v>23</v>
      </c>
      <c r="E50" s="42" t="str">
        <f t="shared" si="2"/>
        <v>SANTA CRUZ DE TENERIFE</v>
      </c>
      <c r="F50" s="42">
        <f t="shared" si="7"/>
        <v>17866</v>
      </c>
      <c r="G50" s="42">
        <f t="shared" si="8"/>
        <v>21779</v>
      </c>
    </row>
    <row r="51" spans="1:7" x14ac:dyDescent="0.25">
      <c r="A51" s="42" t="str">
        <f t="shared" si="3"/>
        <v>GIJON</v>
      </c>
      <c r="B51" s="41">
        <f t="shared" si="4"/>
        <v>30519</v>
      </c>
      <c r="C51" s="41">
        <f t="shared" si="5"/>
        <v>21927</v>
      </c>
      <c r="D51" s="41">
        <f t="shared" si="6"/>
        <v>11</v>
      </c>
      <c r="E51" s="42" t="str">
        <f t="shared" si="2"/>
        <v>MARIN Y RIA DE PONTEVEDRA</v>
      </c>
      <c r="F51" s="42">
        <f t="shared" si="7"/>
        <v>11859</v>
      </c>
      <c r="G51" s="42">
        <f t="shared" si="8"/>
        <v>18334</v>
      </c>
    </row>
    <row r="52" spans="1:7" x14ac:dyDescent="0.25">
      <c r="A52" s="42" t="str">
        <f t="shared" si="3"/>
        <v>HUELVA</v>
      </c>
      <c r="B52" s="41">
        <f t="shared" si="4"/>
        <v>0</v>
      </c>
      <c r="C52" s="41">
        <f t="shared" si="5"/>
        <v>243</v>
      </c>
      <c r="D52" s="41">
        <f t="shared" si="6"/>
        <v>28</v>
      </c>
      <c r="E52" s="42" t="str">
        <f t="shared" si="2"/>
        <v>MALAGA</v>
      </c>
      <c r="F52" s="42">
        <f t="shared" si="7"/>
        <v>10669</v>
      </c>
      <c r="G52" s="42">
        <f t="shared" si="8"/>
        <v>13688</v>
      </c>
    </row>
    <row r="53" spans="1:7" x14ac:dyDescent="0.25">
      <c r="A53" s="42" t="str">
        <f t="shared" si="3"/>
        <v>LAS PALMAS</v>
      </c>
      <c r="B53" s="41">
        <f t="shared" si="4"/>
        <v>43858</v>
      </c>
      <c r="C53" s="41">
        <f t="shared" si="5"/>
        <v>46127</v>
      </c>
      <c r="D53" s="41">
        <f t="shared" si="6"/>
        <v>7</v>
      </c>
      <c r="E53" s="42" t="str">
        <f t="shared" si="2"/>
        <v>MELILLA</v>
      </c>
      <c r="F53" s="42">
        <f t="shared" si="7"/>
        <v>8592</v>
      </c>
      <c r="G53" s="42">
        <f t="shared" si="8"/>
        <v>7529</v>
      </c>
    </row>
    <row r="54" spans="1:7" x14ac:dyDescent="0.25">
      <c r="A54" s="42" t="str">
        <f t="shared" si="3"/>
        <v>MALAGA</v>
      </c>
      <c r="B54" s="41">
        <f t="shared" si="4"/>
        <v>10669</v>
      </c>
      <c r="C54" s="41">
        <f t="shared" si="5"/>
        <v>13688</v>
      </c>
      <c r="D54" s="41">
        <f t="shared" si="6"/>
        <v>15</v>
      </c>
      <c r="E54" s="42" t="str">
        <f t="shared" si="2"/>
        <v>SEVILLA</v>
      </c>
      <c r="F54" s="42">
        <f t="shared" si="7"/>
        <v>7900</v>
      </c>
      <c r="G54" s="42">
        <f t="shared" si="8"/>
        <v>12639</v>
      </c>
    </row>
    <row r="55" spans="1:7" x14ac:dyDescent="0.25">
      <c r="A55" s="42" t="str">
        <f t="shared" si="3"/>
        <v>MARIN Y RIA DE PONTEVEDRA</v>
      </c>
      <c r="B55" s="41">
        <f t="shared" si="4"/>
        <v>11859</v>
      </c>
      <c r="C55" s="41">
        <f t="shared" si="5"/>
        <v>18334</v>
      </c>
      <c r="D55" s="41">
        <f t="shared" si="6"/>
        <v>14</v>
      </c>
      <c r="E55" s="42" t="str">
        <f t="shared" si="2"/>
        <v>MOTRIL</v>
      </c>
      <c r="F55" s="42">
        <f t="shared" si="7"/>
        <v>2968</v>
      </c>
      <c r="G55" s="42">
        <f t="shared" si="8"/>
        <v>2788</v>
      </c>
    </row>
    <row r="56" spans="1:7" x14ac:dyDescent="0.25">
      <c r="A56" s="42" t="str">
        <f t="shared" si="3"/>
        <v>MELILLA</v>
      </c>
      <c r="B56" s="41">
        <f t="shared" si="4"/>
        <v>8592</v>
      </c>
      <c r="C56" s="41">
        <f t="shared" si="5"/>
        <v>7529</v>
      </c>
      <c r="D56" s="41">
        <f t="shared" si="6"/>
        <v>16</v>
      </c>
      <c r="E56" s="42" t="str">
        <f t="shared" si="2"/>
        <v>A CORUÑA</v>
      </c>
      <c r="F56" s="42">
        <f t="shared" si="7"/>
        <v>2442</v>
      </c>
      <c r="G56" s="42">
        <f t="shared" si="8"/>
        <v>2760</v>
      </c>
    </row>
    <row r="57" spans="1:7" x14ac:dyDescent="0.25">
      <c r="A57" s="42" t="str">
        <f t="shared" si="3"/>
        <v>MOTRIL</v>
      </c>
      <c r="B57" s="41">
        <f t="shared" si="4"/>
        <v>2968</v>
      </c>
      <c r="C57" s="41">
        <f t="shared" si="5"/>
        <v>2788</v>
      </c>
      <c r="D57" s="41">
        <f t="shared" si="6"/>
        <v>18</v>
      </c>
      <c r="E57" s="42" t="str">
        <f t="shared" si="2"/>
        <v>ALMERIA</v>
      </c>
      <c r="F57" s="42">
        <f t="shared" si="7"/>
        <v>1870</v>
      </c>
      <c r="G57" s="42">
        <f t="shared" si="8"/>
        <v>1001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str">
        <f t="shared" si="2"/>
        <v>SANTANDER</v>
      </c>
      <c r="F58" s="42">
        <f t="shared" si="7"/>
        <v>768</v>
      </c>
      <c r="G58" s="42">
        <f t="shared" si="8"/>
        <v>689</v>
      </c>
    </row>
    <row r="59" spans="1:7" x14ac:dyDescent="0.25">
      <c r="A59" s="42" t="str">
        <f t="shared" si="3"/>
        <v>SANTA CRUZ DE TENERIFE</v>
      </c>
      <c r="B59" s="41">
        <f t="shared" si="4"/>
        <v>17866</v>
      </c>
      <c r="C59" s="41">
        <f t="shared" si="5"/>
        <v>21779</v>
      </c>
      <c r="D59" s="41">
        <f t="shared" si="6"/>
        <v>13</v>
      </c>
      <c r="E59" s="42" t="str">
        <f t="shared" si="2"/>
        <v>VILAGARCIA</v>
      </c>
      <c r="F59" s="42">
        <f t="shared" si="7"/>
        <v>608</v>
      </c>
      <c r="G59" s="42">
        <f t="shared" si="8"/>
        <v>549</v>
      </c>
    </row>
    <row r="60" spans="1:7" x14ac:dyDescent="0.25">
      <c r="A60" s="42" t="str">
        <f t="shared" si="3"/>
        <v>SANTANDER</v>
      </c>
      <c r="B60" s="41">
        <f t="shared" si="4"/>
        <v>768</v>
      </c>
      <c r="C60" s="41">
        <f t="shared" si="5"/>
        <v>689</v>
      </c>
      <c r="D60" s="41">
        <f t="shared" si="6"/>
        <v>21</v>
      </c>
      <c r="E60" s="42" t="str">
        <f t="shared" si="2"/>
        <v>FERROL-SAN CIBRAO</v>
      </c>
      <c r="F60" s="42">
        <f t="shared" si="7"/>
        <v>533</v>
      </c>
      <c r="G60" s="42">
        <f t="shared" si="8"/>
        <v>451</v>
      </c>
    </row>
    <row r="61" spans="1:7" x14ac:dyDescent="0.25">
      <c r="A61" s="42" t="str">
        <f t="shared" si="3"/>
        <v>SEVILLA</v>
      </c>
      <c r="B61" s="41">
        <f t="shared" si="4"/>
        <v>7900</v>
      </c>
      <c r="C61" s="41">
        <f t="shared" si="5"/>
        <v>12639</v>
      </c>
      <c r="D61" s="41">
        <f t="shared" si="6"/>
        <v>17</v>
      </c>
      <c r="E61" s="42" t="str">
        <f t="shared" si="2"/>
        <v>BALEARES</v>
      </c>
      <c r="F61" s="42">
        <f t="shared" si="7"/>
        <v>25</v>
      </c>
      <c r="G61" s="42">
        <f t="shared" si="8"/>
        <v>2</v>
      </c>
    </row>
    <row r="62" spans="1:7" x14ac:dyDescent="0.25">
      <c r="A62" s="42" t="str">
        <f t="shared" si="3"/>
        <v>TARRAGONA</v>
      </c>
      <c r="B62" s="41">
        <f t="shared" si="4"/>
        <v>34617</v>
      </c>
      <c r="C62" s="41">
        <f t="shared" si="5"/>
        <v>35778</v>
      </c>
      <c r="D62" s="41">
        <f t="shared" si="6"/>
        <v>8</v>
      </c>
      <c r="E62" s="42" t="str">
        <f t="shared" si="2"/>
        <v>CEUTA</v>
      </c>
      <c r="F62" s="42">
        <f t="shared" si="7"/>
        <v>17</v>
      </c>
      <c r="G62" s="42">
        <f t="shared" si="8"/>
        <v>127</v>
      </c>
    </row>
    <row r="63" spans="1:7" x14ac:dyDescent="0.25">
      <c r="A63" s="42" t="str">
        <f t="shared" si="3"/>
        <v>VALENCIA</v>
      </c>
      <c r="B63" s="41">
        <f t="shared" si="4"/>
        <v>1195864</v>
      </c>
      <c r="C63" s="41">
        <f t="shared" si="5"/>
        <v>1176126</v>
      </c>
      <c r="D63" s="41">
        <f t="shared" si="6"/>
        <v>1</v>
      </c>
      <c r="E63" s="42" t="str">
        <f t="shared" si="2"/>
        <v>AVILES</v>
      </c>
      <c r="F63" s="42">
        <f t="shared" si="7"/>
        <v>2</v>
      </c>
      <c r="G63" s="42">
        <f t="shared" si="8"/>
        <v>4</v>
      </c>
    </row>
    <row r="64" spans="1:7" x14ac:dyDescent="0.25">
      <c r="A64" s="42" t="str">
        <f t="shared" si="3"/>
        <v>VIGO</v>
      </c>
      <c r="B64" s="41">
        <f t="shared" si="4"/>
        <v>103691.5</v>
      </c>
      <c r="C64" s="41">
        <f t="shared" si="5"/>
        <v>99630</v>
      </c>
      <c r="D64" s="41">
        <f t="shared" si="6"/>
        <v>6</v>
      </c>
      <c r="E64" s="42" t="e">
        <f t="shared" si="2"/>
        <v>#N/A</v>
      </c>
      <c r="F64" s="42" t="e">
        <f t="shared" si="7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608</v>
      </c>
      <c r="C65" s="41">
        <f t="shared" si="5"/>
        <v>549</v>
      </c>
      <c r="D65" s="41">
        <f t="shared" si="6"/>
        <v>22</v>
      </c>
      <c r="E65" s="42" t="str">
        <f t="shared" si="2"/>
        <v>HUELVA</v>
      </c>
      <c r="F65" s="42">
        <f t="shared" si="7"/>
        <v>0</v>
      </c>
      <c r="G65" s="42">
        <f t="shared" si="8"/>
        <v>243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A5:A6"/>
    <mergeCell ref="B5:C5"/>
    <mergeCell ref="D5:F5"/>
  </mergeCells>
  <pageMargins left="0.7" right="0.7" top="0.75" bottom="0.75" header="0.3" footer="0.3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96</v>
      </c>
    </row>
    <row r="2" spans="1:12" s="2" customFormat="1" ht="21" x14ac:dyDescent="0.35">
      <c r="F2" s="3"/>
    </row>
    <row r="5" spans="1:12" x14ac:dyDescent="0.25">
      <c r="A5" s="69" t="s">
        <v>73</v>
      </c>
      <c r="B5" s="67" t="str">
        <f>'Resumen general'!D6</f>
        <v>Mes Julio</v>
      </c>
      <c r="C5" s="68"/>
      <c r="D5" s="67" t="s">
        <v>40</v>
      </c>
      <c r="E5" s="68"/>
      <c r="F5" s="68"/>
      <c r="L5" s="39">
        <f>'Resumen general'!I4</f>
        <v>41529</v>
      </c>
    </row>
    <row r="6" spans="1:12" x14ac:dyDescent="0.25">
      <c r="A6" s="70"/>
      <c r="B6" s="7">
        <f>'Resumen general'!D7</f>
        <v>2012</v>
      </c>
      <c r="C6" s="7">
        <f>'Resumen general'!E7</f>
        <v>2013</v>
      </c>
      <c r="D6" s="7">
        <f>'Resumen general'!F7</f>
        <v>2012</v>
      </c>
      <c r="E6" s="7">
        <f>'Resumen general'!G7</f>
        <v>2013</v>
      </c>
      <c r="F6" s="7" t="s">
        <v>43</v>
      </c>
    </row>
    <row r="7" spans="1:12" x14ac:dyDescent="0.25">
      <c r="A7" s="8" t="s">
        <v>44</v>
      </c>
      <c r="B7" s="9">
        <v>534</v>
      </c>
      <c r="C7" s="9">
        <v>618</v>
      </c>
      <c r="D7" s="9">
        <v>2870</v>
      </c>
      <c r="E7" s="9">
        <v>2921</v>
      </c>
      <c r="F7" s="10">
        <f>((E7*100)/D7)-100</f>
        <v>1.7770034843205593</v>
      </c>
      <c r="G7" s="1"/>
      <c r="H7" s="1"/>
      <c r="I7" s="1"/>
    </row>
    <row r="8" spans="1:12" x14ac:dyDescent="0.25">
      <c r="A8" s="11" t="s">
        <v>45</v>
      </c>
      <c r="B8" s="12">
        <v>13359</v>
      </c>
      <c r="C8" s="12">
        <v>12017</v>
      </c>
      <c r="D8" s="12">
        <v>97031</v>
      </c>
      <c r="E8" s="12">
        <v>86877</v>
      </c>
      <c r="F8" s="13">
        <f t="shared" ref="F8:F35" si="0">((E8*100)/D8)-100</f>
        <v>-10.464696849460481</v>
      </c>
      <c r="G8" s="1"/>
      <c r="H8" s="1"/>
      <c r="I8" s="1"/>
    </row>
    <row r="9" spans="1:12" x14ac:dyDescent="0.25">
      <c r="A9" s="8" t="s">
        <v>46</v>
      </c>
      <c r="B9" s="9">
        <v>387</v>
      </c>
      <c r="C9" s="9">
        <v>833</v>
      </c>
      <c r="D9" s="9">
        <v>3412.25</v>
      </c>
      <c r="E9" s="9">
        <v>4179</v>
      </c>
      <c r="F9" s="10">
        <f t="shared" si="0"/>
        <v>22.470510660121619</v>
      </c>
      <c r="G9" s="1"/>
      <c r="H9" s="1"/>
      <c r="I9" s="1"/>
    </row>
    <row r="10" spans="1:12" x14ac:dyDescent="0.25">
      <c r="A10" s="11" t="s">
        <v>47</v>
      </c>
      <c r="B10" s="12">
        <v>2</v>
      </c>
      <c r="C10" s="12">
        <v>0</v>
      </c>
      <c r="D10" s="12">
        <v>4</v>
      </c>
      <c r="E10" s="12">
        <v>2</v>
      </c>
      <c r="F10" s="17">
        <f t="shared" si="0"/>
        <v>-50</v>
      </c>
      <c r="G10" s="1"/>
      <c r="H10" s="1"/>
      <c r="I10" s="1"/>
    </row>
    <row r="11" spans="1:12" x14ac:dyDescent="0.25">
      <c r="A11" s="8" t="s">
        <v>48</v>
      </c>
      <c r="B11" s="9">
        <v>25584</v>
      </c>
      <c r="C11" s="9">
        <v>22453</v>
      </c>
      <c r="D11" s="9">
        <v>173474</v>
      </c>
      <c r="E11" s="9">
        <v>194924</v>
      </c>
      <c r="F11" s="10">
        <f t="shared" si="0"/>
        <v>12.364965355038791</v>
      </c>
      <c r="G11" s="1"/>
      <c r="H11" s="1"/>
      <c r="I11" s="1"/>
    </row>
    <row r="12" spans="1:12" x14ac:dyDescent="0.25">
      <c r="A12" s="11" t="s">
        <v>49</v>
      </c>
      <c r="B12" s="12">
        <v>9835.5</v>
      </c>
      <c r="C12" s="12">
        <v>6911.5</v>
      </c>
      <c r="D12" s="12">
        <v>53668.5</v>
      </c>
      <c r="E12" s="12">
        <v>52318.5</v>
      </c>
      <c r="F12" s="13">
        <f t="shared" si="0"/>
        <v>-2.5154420190614672</v>
      </c>
      <c r="G12" s="1"/>
      <c r="H12" s="1"/>
      <c r="I12" s="1"/>
    </row>
    <row r="13" spans="1:12" x14ac:dyDescent="0.25">
      <c r="A13" s="8" t="s">
        <v>50</v>
      </c>
      <c r="B13" s="9">
        <v>6300</v>
      </c>
      <c r="C13" s="9">
        <v>6605</v>
      </c>
      <c r="D13" s="9">
        <v>34713</v>
      </c>
      <c r="E13" s="9">
        <v>38086</v>
      </c>
      <c r="F13" s="10">
        <f t="shared" si="0"/>
        <v>9.7168207876011934</v>
      </c>
      <c r="G13" s="1"/>
      <c r="H13" s="1"/>
      <c r="I13" s="1"/>
    </row>
    <row r="14" spans="1:12" x14ac:dyDescent="0.25">
      <c r="A14" s="11" t="s">
        <v>51</v>
      </c>
      <c r="B14" s="12">
        <v>121665</v>
      </c>
      <c r="C14" s="12">
        <v>128502</v>
      </c>
      <c r="D14" s="12">
        <v>727952</v>
      </c>
      <c r="E14" s="12">
        <v>801741.5</v>
      </c>
      <c r="F14" s="13">
        <f t="shared" si="0"/>
        <v>10.136588676176444</v>
      </c>
      <c r="G14" s="1"/>
      <c r="H14" s="1"/>
      <c r="I14" s="1"/>
    </row>
    <row r="15" spans="1:12" x14ac:dyDescent="0.25">
      <c r="A15" s="8" t="s">
        <v>52</v>
      </c>
      <c r="B15" s="9">
        <v>51798</v>
      </c>
      <c r="C15" s="9">
        <v>52195.25</v>
      </c>
      <c r="D15" s="9">
        <v>350579.25</v>
      </c>
      <c r="E15" s="9">
        <v>348909.5</v>
      </c>
      <c r="F15" s="10">
        <f t="shared" si="0"/>
        <v>-0.47628317990867686</v>
      </c>
      <c r="G15" s="1"/>
      <c r="H15" s="1"/>
      <c r="I15" s="1"/>
    </row>
    <row r="16" spans="1:12" x14ac:dyDescent="0.25">
      <c r="A16" s="11" t="s">
        <v>53</v>
      </c>
      <c r="B16" s="12">
        <v>6430</v>
      </c>
      <c r="C16" s="12">
        <v>7367</v>
      </c>
      <c r="D16" s="12">
        <v>40042</v>
      </c>
      <c r="E16" s="12">
        <v>45230</v>
      </c>
      <c r="F16" s="13">
        <f t="shared" si="0"/>
        <v>12.956395784426348</v>
      </c>
      <c r="G16" s="1"/>
      <c r="H16" s="1"/>
      <c r="I16" s="1"/>
    </row>
    <row r="17" spans="1:9" x14ac:dyDescent="0.25">
      <c r="A17" s="8" t="s">
        <v>54</v>
      </c>
      <c r="B17" s="9">
        <v>17245</v>
      </c>
      <c r="C17" s="9">
        <v>15665</v>
      </c>
      <c r="D17" s="9">
        <v>91808</v>
      </c>
      <c r="E17" s="9">
        <v>111648</v>
      </c>
      <c r="F17" s="10">
        <f t="shared" si="0"/>
        <v>21.610317183687698</v>
      </c>
      <c r="G17" s="1"/>
      <c r="H17" s="1"/>
      <c r="I17" s="1"/>
    </row>
    <row r="18" spans="1:9" x14ac:dyDescent="0.25">
      <c r="A18" s="11" t="s">
        <v>55</v>
      </c>
      <c r="B18" s="12">
        <v>1481</v>
      </c>
      <c r="C18" s="12">
        <v>1544</v>
      </c>
      <c r="D18" s="12">
        <v>9024</v>
      </c>
      <c r="E18" s="12">
        <v>10898</v>
      </c>
      <c r="F18" s="13">
        <f t="shared" si="0"/>
        <v>20.766843971631204</v>
      </c>
      <c r="G18" s="1"/>
      <c r="H18" s="1"/>
      <c r="I18" s="1"/>
    </row>
    <row r="19" spans="1:9" x14ac:dyDescent="0.25">
      <c r="A19" s="8" t="s">
        <v>56</v>
      </c>
      <c r="B19" s="9">
        <v>97</v>
      </c>
      <c r="C19" s="9">
        <v>92</v>
      </c>
      <c r="D19" s="9">
        <v>451</v>
      </c>
      <c r="E19" s="9">
        <v>573</v>
      </c>
      <c r="F19" s="10">
        <f t="shared" si="0"/>
        <v>27.050997782705096</v>
      </c>
      <c r="G19" s="1"/>
      <c r="H19" s="1"/>
      <c r="I19" s="1"/>
    </row>
    <row r="20" spans="1:9" x14ac:dyDescent="0.25">
      <c r="A20" s="11" t="s">
        <v>57</v>
      </c>
      <c r="B20" s="12">
        <v>3254</v>
      </c>
      <c r="C20" s="12">
        <v>5394</v>
      </c>
      <c r="D20" s="12">
        <v>26937</v>
      </c>
      <c r="E20" s="12">
        <v>36202</v>
      </c>
      <c r="F20" s="13">
        <f t="shared" si="0"/>
        <v>34.395069978097041</v>
      </c>
      <c r="G20" s="1"/>
      <c r="H20" s="1"/>
      <c r="I20" s="1"/>
    </row>
    <row r="21" spans="1:9" x14ac:dyDescent="0.25">
      <c r="A21" s="8" t="s">
        <v>58</v>
      </c>
      <c r="B21" s="9">
        <v>138</v>
      </c>
      <c r="C21" s="9">
        <v>108</v>
      </c>
      <c r="D21" s="9">
        <v>1158</v>
      </c>
      <c r="E21" s="9">
        <v>589</v>
      </c>
      <c r="F21" s="10">
        <f t="shared" si="0"/>
        <v>-49.13644214162349</v>
      </c>
      <c r="G21" s="1"/>
      <c r="H21" s="1"/>
      <c r="I21" s="1"/>
    </row>
    <row r="22" spans="1:9" x14ac:dyDescent="0.25">
      <c r="A22" s="11" t="s">
        <v>59</v>
      </c>
      <c r="B22" s="12">
        <v>35062</v>
      </c>
      <c r="C22" s="12">
        <v>36452</v>
      </c>
      <c r="D22" s="12">
        <v>245415</v>
      </c>
      <c r="E22" s="12">
        <v>236179</v>
      </c>
      <c r="F22" s="13">
        <f t="shared" si="0"/>
        <v>-3.763421143776867</v>
      </c>
      <c r="G22" s="1"/>
      <c r="H22" s="1"/>
      <c r="I22" s="1"/>
    </row>
    <row r="23" spans="1:9" x14ac:dyDescent="0.25">
      <c r="A23" s="8" t="s">
        <v>60</v>
      </c>
      <c r="B23" s="9">
        <v>3436</v>
      </c>
      <c r="C23" s="9">
        <v>3095</v>
      </c>
      <c r="D23" s="9">
        <v>22148</v>
      </c>
      <c r="E23" s="9">
        <v>18656</v>
      </c>
      <c r="F23" s="10">
        <f t="shared" si="0"/>
        <v>-15.766660646559515</v>
      </c>
      <c r="G23" s="1"/>
      <c r="H23" s="1"/>
      <c r="I23" s="1"/>
    </row>
    <row r="24" spans="1:9" x14ac:dyDescent="0.25">
      <c r="A24" s="11" t="s">
        <v>61</v>
      </c>
      <c r="B24" s="12">
        <v>3100</v>
      </c>
      <c r="C24" s="12">
        <v>1698</v>
      </c>
      <c r="D24" s="12">
        <v>21629</v>
      </c>
      <c r="E24" s="12">
        <v>15728</v>
      </c>
      <c r="F24" s="13">
        <f t="shared" si="0"/>
        <v>-27.282814739470155</v>
      </c>
      <c r="G24" s="1"/>
      <c r="H24" s="1"/>
      <c r="I24" s="1"/>
    </row>
    <row r="25" spans="1:9" x14ac:dyDescent="0.25">
      <c r="A25" s="8" t="s">
        <v>62</v>
      </c>
      <c r="B25" s="9">
        <v>3028</v>
      </c>
      <c r="C25" s="9">
        <v>2725</v>
      </c>
      <c r="D25" s="9">
        <v>19302</v>
      </c>
      <c r="E25" s="9">
        <v>20281</v>
      </c>
      <c r="F25" s="10">
        <f t="shared" si="0"/>
        <v>5.0720132628743073</v>
      </c>
      <c r="G25" s="1"/>
      <c r="H25" s="1"/>
      <c r="I25" s="1"/>
    </row>
    <row r="26" spans="1:9" x14ac:dyDescent="0.25">
      <c r="A26" s="11" t="s">
        <v>63</v>
      </c>
      <c r="B26" s="12">
        <v>625</v>
      </c>
      <c r="C26" s="12">
        <v>589</v>
      </c>
      <c r="D26" s="12">
        <v>4276</v>
      </c>
      <c r="E26" s="12">
        <v>3473</v>
      </c>
      <c r="F26" s="13">
        <f t="shared" si="0"/>
        <v>-18.779232927970071</v>
      </c>
      <c r="G26" s="1"/>
      <c r="H26" s="1"/>
      <c r="I26" s="1"/>
    </row>
    <row r="27" spans="1:9" x14ac:dyDescent="0.25">
      <c r="A27" s="8" t="s">
        <v>64</v>
      </c>
      <c r="B27" s="9">
        <v>0</v>
      </c>
      <c r="C27" s="9">
        <v>0</v>
      </c>
      <c r="D27" s="9">
        <v>0</v>
      </c>
      <c r="E27" s="9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65</v>
      </c>
      <c r="B28" s="12">
        <v>26317</v>
      </c>
      <c r="C28" s="12">
        <v>26223</v>
      </c>
      <c r="D28" s="12">
        <v>184887</v>
      </c>
      <c r="E28" s="12">
        <v>172135</v>
      </c>
      <c r="F28" s="13">
        <f t="shared" si="0"/>
        <v>-6.8971858486535069</v>
      </c>
      <c r="G28" s="1"/>
      <c r="H28" s="1"/>
      <c r="I28" s="1"/>
    </row>
    <row r="29" spans="1:9" x14ac:dyDescent="0.25">
      <c r="A29" s="8" t="s">
        <v>66</v>
      </c>
      <c r="B29" s="9">
        <v>178</v>
      </c>
      <c r="C29" s="9">
        <v>117</v>
      </c>
      <c r="D29" s="9">
        <v>689</v>
      </c>
      <c r="E29" s="9">
        <v>768</v>
      </c>
      <c r="F29" s="10">
        <f t="shared" si="0"/>
        <v>11.465892597968065</v>
      </c>
      <c r="G29" s="1"/>
      <c r="H29" s="1"/>
      <c r="I29" s="1"/>
    </row>
    <row r="30" spans="1:9" x14ac:dyDescent="0.25">
      <c r="A30" s="11" t="s">
        <v>67</v>
      </c>
      <c r="B30" s="12">
        <v>12944</v>
      </c>
      <c r="C30" s="12">
        <v>12380</v>
      </c>
      <c r="D30" s="12">
        <v>90607</v>
      </c>
      <c r="E30" s="12">
        <v>79632</v>
      </c>
      <c r="F30" s="13">
        <f t="shared" si="0"/>
        <v>-12.112750670477993</v>
      </c>
      <c r="G30" s="1"/>
      <c r="H30" s="1"/>
      <c r="I30" s="1"/>
    </row>
    <row r="31" spans="1:9" x14ac:dyDescent="0.25">
      <c r="A31" s="8" t="s">
        <v>68</v>
      </c>
      <c r="B31" s="9">
        <v>5837</v>
      </c>
      <c r="C31" s="9">
        <v>6156</v>
      </c>
      <c r="D31" s="9">
        <v>48910</v>
      </c>
      <c r="E31" s="9">
        <v>44025</v>
      </c>
      <c r="F31" s="10">
        <f t="shared" si="0"/>
        <v>-9.98773257002658</v>
      </c>
      <c r="G31" s="1"/>
      <c r="H31" s="1"/>
      <c r="I31" s="1"/>
    </row>
    <row r="32" spans="1:9" x14ac:dyDescent="0.25">
      <c r="A32" s="11" t="s">
        <v>69</v>
      </c>
      <c r="B32" s="12">
        <v>184706</v>
      </c>
      <c r="C32" s="12">
        <v>190783</v>
      </c>
      <c r="D32" s="12">
        <v>1265392</v>
      </c>
      <c r="E32" s="12">
        <v>1274813</v>
      </c>
      <c r="F32" s="13">
        <f t="shared" si="0"/>
        <v>0.74451237245058621</v>
      </c>
      <c r="G32" s="1"/>
      <c r="H32" s="1"/>
      <c r="I32" s="1"/>
    </row>
    <row r="33" spans="1:9" x14ac:dyDescent="0.25">
      <c r="A33" s="8" t="s">
        <v>70</v>
      </c>
      <c r="B33" s="9">
        <v>16895.5</v>
      </c>
      <c r="C33" s="9">
        <v>20516.5</v>
      </c>
      <c r="D33" s="9">
        <v>112568</v>
      </c>
      <c r="E33" s="9">
        <v>118771.5</v>
      </c>
      <c r="F33" s="10">
        <f t="shared" si="0"/>
        <v>5.5108911946556702</v>
      </c>
      <c r="G33" s="1"/>
      <c r="H33" s="1"/>
      <c r="I33" s="1"/>
    </row>
    <row r="34" spans="1:9" x14ac:dyDescent="0.25">
      <c r="A34" s="11" t="s">
        <v>71</v>
      </c>
      <c r="B34" s="12">
        <v>2316</v>
      </c>
      <c r="C34" s="12">
        <v>3169</v>
      </c>
      <c r="D34" s="12">
        <v>14595</v>
      </c>
      <c r="E34" s="12">
        <v>18773</v>
      </c>
      <c r="F34" s="13">
        <f t="shared" si="0"/>
        <v>28.626241863651927</v>
      </c>
      <c r="G34" s="1"/>
      <c r="H34" s="1"/>
      <c r="I34" s="1"/>
    </row>
    <row r="35" spans="1:9" x14ac:dyDescent="0.25">
      <c r="A35" s="14" t="s">
        <v>72</v>
      </c>
      <c r="B35" s="15">
        <f>SUM(B7:B34)</f>
        <v>552554</v>
      </c>
      <c r="C35" s="15">
        <f t="shared" ref="C35:E35" si="1">SUM(C7:C34)</f>
        <v>564208.25</v>
      </c>
      <c r="D35" s="15">
        <f t="shared" si="1"/>
        <v>3643542</v>
      </c>
      <c r="E35" s="15">
        <f t="shared" si="1"/>
        <v>3738333</v>
      </c>
      <c r="F35" s="16">
        <f t="shared" si="0"/>
        <v>2.6016167783986077</v>
      </c>
      <c r="G35" s="1"/>
      <c r="H35" s="1"/>
      <c r="I35" s="1"/>
    </row>
    <row r="37" spans="1:9" x14ac:dyDescent="0.25">
      <c r="A37" s="42"/>
      <c r="B37" s="42">
        <f>E6</f>
        <v>2013</v>
      </c>
      <c r="C37" s="42">
        <f>D6</f>
        <v>2012</v>
      </c>
      <c r="D37" s="42"/>
      <c r="E37" s="42"/>
      <c r="F37" s="42">
        <f>B37</f>
        <v>2013</v>
      </c>
      <c r="G37" s="42">
        <f>C37</f>
        <v>2012</v>
      </c>
    </row>
    <row r="38" spans="1:9" x14ac:dyDescent="0.25">
      <c r="A38" s="42" t="str">
        <f>A7</f>
        <v>A CORUÑA</v>
      </c>
      <c r="B38" s="41">
        <f>E7</f>
        <v>2921</v>
      </c>
      <c r="C38" s="41">
        <f>D7</f>
        <v>2870</v>
      </c>
      <c r="D38" s="41">
        <f>_xlfn.RANK.EQ(B38,$B$38:$B$65)+COUNTIF($B$38:$B$65,B38)-1</f>
        <v>23</v>
      </c>
      <c r="E38" s="42" t="str">
        <f t="shared" ref="E38:E65" si="2">INDEX($A$38:$B$65,MATCH(ROW()-37,$D$38:$D$65,0),1)</f>
        <v>VALENCIA</v>
      </c>
      <c r="F38" s="42">
        <f>LOOKUP(E38,$A$38:$A$65,$B$38:$B$65)</f>
        <v>1274813</v>
      </c>
      <c r="G38" s="42">
        <f>LOOKUP(E38,$A$38:$A$65,$C$38:$C$65)</f>
        <v>1265392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86877</v>
      </c>
      <c r="C39" s="41">
        <f t="shared" ref="C39:C65" si="5">D8</f>
        <v>97031</v>
      </c>
      <c r="D39" s="41">
        <f t="shared" ref="D39:D65" si="6">_xlfn.RANK.EQ(B39,$B$38:$B$65)+COUNTIF($B$38:$B$65,B39)-1</f>
        <v>9</v>
      </c>
      <c r="E39" s="42" t="str">
        <f t="shared" si="2"/>
        <v>BARCELONA</v>
      </c>
      <c r="F39" s="42">
        <f t="shared" ref="F39:F65" si="7">LOOKUP(E39,$A$38:$A$65,$B$38:$B$65)</f>
        <v>801741.5</v>
      </c>
      <c r="G39" s="42">
        <f t="shared" ref="G39:G65" si="8">LOOKUP(E39,$A$38:$A$65,$C$38:$C$65)</f>
        <v>727952</v>
      </c>
    </row>
    <row r="40" spans="1:9" x14ac:dyDescent="0.25">
      <c r="A40" s="42" t="str">
        <f t="shared" si="3"/>
        <v>ALMERIA</v>
      </c>
      <c r="B40" s="41">
        <f t="shared" si="4"/>
        <v>4179</v>
      </c>
      <c r="C40" s="41">
        <f t="shared" si="5"/>
        <v>3412.25</v>
      </c>
      <c r="D40" s="41">
        <f t="shared" si="6"/>
        <v>21</v>
      </c>
      <c r="E40" s="42" t="str">
        <f t="shared" si="2"/>
        <v>BILBAO</v>
      </c>
      <c r="F40" s="42">
        <f t="shared" si="7"/>
        <v>348909.5</v>
      </c>
      <c r="G40" s="42">
        <f t="shared" si="8"/>
        <v>350579.25</v>
      </c>
    </row>
    <row r="41" spans="1:9" x14ac:dyDescent="0.25">
      <c r="A41" s="42" t="str">
        <f t="shared" si="3"/>
        <v>AVILES</v>
      </c>
      <c r="B41" s="41">
        <f t="shared" si="4"/>
        <v>2</v>
      </c>
      <c r="C41" s="41">
        <f t="shared" si="5"/>
        <v>4</v>
      </c>
      <c r="D41" s="41">
        <f t="shared" si="6"/>
        <v>27</v>
      </c>
      <c r="E41" s="42" t="str">
        <f t="shared" si="2"/>
        <v>LAS PALMAS</v>
      </c>
      <c r="F41" s="42">
        <f t="shared" si="7"/>
        <v>236179</v>
      </c>
      <c r="G41" s="42">
        <f t="shared" si="8"/>
        <v>245415</v>
      </c>
    </row>
    <row r="42" spans="1:9" x14ac:dyDescent="0.25">
      <c r="A42" s="42" t="str">
        <f t="shared" si="3"/>
        <v>BAHIA DE ALGECIRAS</v>
      </c>
      <c r="B42" s="41">
        <f t="shared" si="4"/>
        <v>194924</v>
      </c>
      <c r="C42" s="41">
        <f t="shared" si="5"/>
        <v>173474</v>
      </c>
      <c r="D42" s="41">
        <f t="shared" si="6"/>
        <v>5</v>
      </c>
      <c r="E42" s="42" t="str">
        <f t="shared" si="2"/>
        <v>BAHIA DE ALGECIRAS</v>
      </c>
      <c r="F42" s="42">
        <f t="shared" si="7"/>
        <v>194924</v>
      </c>
      <c r="G42" s="42">
        <f t="shared" si="8"/>
        <v>173474</v>
      </c>
    </row>
    <row r="43" spans="1:9" x14ac:dyDescent="0.25">
      <c r="A43" s="42" t="str">
        <f t="shared" si="3"/>
        <v>BAHIA DE CADIZ</v>
      </c>
      <c r="B43" s="41">
        <f t="shared" si="4"/>
        <v>52318.5</v>
      </c>
      <c r="C43" s="41">
        <f t="shared" si="5"/>
        <v>53668.5</v>
      </c>
      <c r="D43" s="41">
        <f t="shared" si="6"/>
        <v>11</v>
      </c>
      <c r="E43" s="42" t="str">
        <f t="shared" si="2"/>
        <v>SANTA CRUZ DE TENERIFE</v>
      </c>
      <c r="F43" s="42">
        <f t="shared" si="7"/>
        <v>172135</v>
      </c>
      <c r="G43" s="42">
        <f t="shared" si="8"/>
        <v>184887</v>
      </c>
    </row>
    <row r="44" spans="1:9" x14ac:dyDescent="0.25">
      <c r="A44" s="42" t="str">
        <f t="shared" si="3"/>
        <v>BALEARES</v>
      </c>
      <c r="B44" s="41">
        <f t="shared" si="4"/>
        <v>38086</v>
      </c>
      <c r="C44" s="41">
        <f t="shared" si="5"/>
        <v>34713</v>
      </c>
      <c r="D44" s="41">
        <f t="shared" si="6"/>
        <v>14</v>
      </c>
      <c r="E44" s="42" t="str">
        <f t="shared" si="2"/>
        <v>VIGO</v>
      </c>
      <c r="F44" s="42">
        <f t="shared" si="7"/>
        <v>118771.5</v>
      </c>
      <c r="G44" s="42">
        <f t="shared" si="8"/>
        <v>112568</v>
      </c>
    </row>
    <row r="45" spans="1:9" x14ac:dyDescent="0.25">
      <c r="A45" s="42" t="str">
        <f t="shared" si="3"/>
        <v>BARCELONA</v>
      </c>
      <c r="B45" s="41">
        <f t="shared" si="4"/>
        <v>801741.5</v>
      </c>
      <c r="C45" s="41">
        <f t="shared" si="5"/>
        <v>727952</v>
      </c>
      <c r="D45" s="41">
        <f t="shared" si="6"/>
        <v>2</v>
      </c>
      <c r="E45" s="42" t="str">
        <f t="shared" si="2"/>
        <v>CASTELLON</v>
      </c>
      <c r="F45" s="42">
        <f t="shared" si="7"/>
        <v>111648</v>
      </c>
      <c r="G45" s="42">
        <f t="shared" si="8"/>
        <v>91808</v>
      </c>
    </row>
    <row r="46" spans="1:9" x14ac:dyDescent="0.25">
      <c r="A46" s="42" t="str">
        <f t="shared" si="3"/>
        <v>BILBAO</v>
      </c>
      <c r="B46" s="41">
        <f t="shared" si="4"/>
        <v>348909.5</v>
      </c>
      <c r="C46" s="41">
        <f t="shared" si="5"/>
        <v>350579.25</v>
      </c>
      <c r="D46" s="41">
        <f t="shared" si="6"/>
        <v>3</v>
      </c>
      <c r="E46" s="42" t="str">
        <f t="shared" si="2"/>
        <v>ALICANTE</v>
      </c>
      <c r="F46" s="42">
        <f t="shared" si="7"/>
        <v>86877</v>
      </c>
      <c r="G46" s="42">
        <f t="shared" si="8"/>
        <v>97031</v>
      </c>
    </row>
    <row r="47" spans="1:9" x14ac:dyDescent="0.25">
      <c r="A47" s="42" t="str">
        <f t="shared" si="3"/>
        <v>CARTAGENA</v>
      </c>
      <c r="B47" s="41">
        <f t="shared" si="4"/>
        <v>45230</v>
      </c>
      <c r="C47" s="41">
        <f t="shared" si="5"/>
        <v>40042</v>
      </c>
      <c r="D47" s="41">
        <f t="shared" si="6"/>
        <v>12</v>
      </c>
      <c r="E47" s="42" t="str">
        <f t="shared" si="2"/>
        <v>SEVILLA</v>
      </c>
      <c r="F47" s="42">
        <f t="shared" si="7"/>
        <v>79632</v>
      </c>
      <c r="G47" s="42">
        <f t="shared" si="8"/>
        <v>90607</v>
      </c>
    </row>
    <row r="48" spans="1:9" x14ac:dyDescent="0.25">
      <c r="A48" s="42" t="str">
        <f t="shared" si="3"/>
        <v>CASTELLON</v>
      </c>
      <c r="B48" s="41">
        <f t="shared" si="4"/>
        <v>111648</v>
      </c>
      <c r="C48" s="41">
        <f t="shared" si="5"/>
        <v>91808</v>
      </c>
      <c r="D48" s="41">
        <f t="shared" si="6"/>
        <v>8</v>
      </c>
      <c r="E48" s="42" t="str">
        <f t="shared" si="2"/>
        <v>BAHIA DE CADIZ</v>
      </c>
      <c r="F48" s="42">
        <f t="shared" si="7"/>
        <v>52318.5</v>
      </c>
      <c r="G48" s="42">
        <f t="shared" si="8"/>
        <v>53668.5</v>
      </c>
    </row>
    <row r="49" spans="1:7" x14ac:dyDescent="0.25">
      <c r="A49" s="42" t="str">
        <f t="shared" si="3"/>
        <v>CEUTA</v>
      </c>
      <c r="B49" s="41">
        <f t="shared" si="4"/>
        <v>10898</v>
      </c>
      <c r="C49" s="41">
        <f t="shared" si="5"/>
        <v>9024</v>
      </c>
      <c r="D49" s="41">
        <f t="shared" si="6"/>
        <v>20</v>
      </c>
      <c r="E49" s="42" t="str">
        <f t="shared" si="2"/>
        <v>CARTAGENA</v>
      </c>
      <c r="F49" s="42">
        <f t="shared" si="7"/>
        <v>45230</v>
      </c>
      <c r="G49" s="42">
        <f t="shared" si="8"/>
        <v>40042</v>
      </c>
    </row>
    <row r="50" spans="1:7" x14ac:dyDescent="0.25">
      <c r="A50" s="42" t="str">
        <f t="shared" si="3"/>
        <v>FERROL-SAN CIBRAO</v>
      </c>
      <c r="B50" s="41">
        <f t="shared" si="4"/>
        <v>573</v>
      </c>
      <c r="C50" s="41">
        <f t="shared" si="5"/>
        <v>451</v>
      </c>
      <c r="D50" s="41">
        <f t="shared" si="6"/>
        <v>26</v>
      </c>
      <c r="E50" s="42" t="str">
        <f t="shared" si="2"/>
        <v>TARRAGONA</v>
      </c>
      <c r="F50" s="42">
        <f t="shared" si="7"/>
        <v>44025</v>
      </c>
      <c r="G50" s="42">
        <f t="shared" si="8"/>
        <v>48910</v>
      </c>
    </row>
    <row r="51" spans="1:7" x14ac:dyDescent="0.25">
      <c r="A51" s="42" t="str">
        <f t="shared" si="3"/>
        <v>GIJON</v>
      </c>
      <c r="B51" s="41">
        <f t="shared" si="4"/>
        <v>36202</v>
      </c>
      <c r="C51" s="41">
        <f t="shared" si="5"/>
        <v>26937</v>
      </c>
      <c r="D51" s="41">
        <f t="shared" si="6"/>
        <v>15</v>
      </c>
      <c r="E51" s="42" t="str">
        <f t="shared" si="2"/>
        <v>BALEARES</v>
      </c>
      <c r="F51" s="42">
        <f t="shared" si="7"/>
        <v>38086</v>
      </c>
      <c r="G51" s="42">
        <f t="shared" si="8"/>
        <v>34713</v>
      </c>
    </row>
    <row r="52" spans="1:7" x14ac:dyDescent="0.25">
      <c r="A52" s="42" t="str">
        <f t="shared" si="3"/>
        <v>HUELVA</v>
      </c>
      <c r="B52" s="41">
        <f t="shared" si="4"/>
        <v>589</v>
      </c>
      <c r="C52" s="41">
        <f t="shared" si="5"/>
        <v>1158</v>
      </c>
      <c r="D52" s="41">
        <f t="shared" si="6"/>
        <v>25</v>
      </c>
      <c r="E52" s="42" t="str">
        <f t="shared" si="2"/>
        <v>GIJON</v>
      </c>
      <c r="F52" s="42">
        <f t="shared" si="7"/>
        <v>36202</v>
      </c>
      <c r="G52" s="42">
        <f t="shared" si="8"/>
        <v>26937</v>
      </c>
    </row>
    <row r="53" spans="1:7" x14ac:dyDescent="0.25">
      <c r="A53" s="42" t="str">
        <f t="shared" si="3"/>
        <v>LAS PALMAS</v>
      </c>
      <c r="B53" s="41">
        <f t="shared" si="4"/>
        <v>236179</v>
      </c>
      <c r="C53" s="41">
        <f t="shared" si="5"/>
        <v>245415</v>
      </c>
      <c r="D53" s="41">
        <f t="shared" si="6"/>
        <v>4</v>
      </c>
      <c r="E53" s="42" t="str">
        <f t="shared" si="2"/>
        <v>MELILLA</v>
      </c>
      <c r="F53" s="42">
        <f t="shared" si="7"/>
        <v>20281</v>
      </c>
      <c r="G53" s="42">
        <f t="shared" si="8"/>
        <v>19302</v>
      </c>
    </row>
    <row r="54" spans="1:7" x14ac:dyDescent="0.25">
      <c r="A54" s="42" t="str">
        <f t="shared" si="3"/>
        <v>MALAGA</v>
      </c>
      <c r="B54" s="41">
        <f t="shared" si="4"/>
        <v>18656</v>
      </c>
      <c r="C54" s="41">
        <f t="shared" si="5"/>
        <v>22148</v>
      </c>
      <c r="D54" s="41">
        <f t="shared" si="6"/>
        <v>18</v>
      </c>
      <c r="E54" s="42" t="str">
        <f t="shared" si="2"/>
        <v>VILAGARCIA</v>
      </c>
      <c r="F54" s="42">
        <f t="shared" si="7"/>
        <v>18773</v>
      </c>
      <c r="G54" s="42">
        <f t="shared" si="8"/>
        <v>14595</v>
      </c>
    </row>
    <row r="55" spans="1:7" x14ac:dyDescent="0.25">
      <c r="A55" s="42" t="str">
        <f t="shared" si="3"/>
        <v>MARIN Y RIA DE PONTEVEDRA</v>
      </c>
      <c r="B55" s="41">
        <f t="shared" si="4"/>
        <v>15728</v>
      </c>
      <c r="C55" s="41">
        <f t="shared" si="5"/>
        <v>21629</v>
      </c>
      <c r="D55" s="41">
        <f t="shared" si="6"/>
        <v>19</v>
      </c>
      <c r="E55" s="42" t="str">
        <f t="shared" si="2"/>
        <v>MALAGA</v>
      </c>
      <c r="F55" s="42">
        <f t="shared" si="7"/>
        <v>18656</v>
      </c>
      <c r="G55" s="42">
        <f t="shared" si="8"/>
        <v>22148</v>
      </c>
    </row>
    <row r="56" spans="1:7" x14ac:dyDescent="0.25">
      <c r="A56" s="42" t="str">
        <f t="shared" si="3"/>
        <v>MELILLA</v>
      </c>
      <c r="B56" s="41">
        <f t="shared" si="4"/>
        <v>20281</v>
      </c>
      <c r="C56" s="41">
        <f t="shared" si="5"/>
        <v>19302</v>
      </c>
      <c r="D56" s="41">
        <f t="shared" si="6"/>
        <v>16</v>
      </c>
      <c r="E56" s="42" t="str">
        <f t="shared" si="2"/>
        <v>MARIN Y RIA DE PONTEVEDRA</v>
      </c>
      <c r="F56" s="42">
        <f t="shared" si="7"/>
        <v>15728</v>
      </c>
      <c r="G56" s="42">
        <f t="shared" si="8"/>
        <v>21629</v>
      </c>
    </row>
    <row r="57" spans="1:7" x14ac:dyDescent="0.25">
      <c r="A57" s="42" t="str">
        <f t="shared" si="3"/>
        <v>MOTRIL</v>
      </c>
      <c r="B57" s="41">
        <f t="shared" si="4"/>
        <v>3473</v>
      </c>
      <c r="C57" s="41">
        <f t="shared" si="5"/>
        <v>4276</v>
      </c>
      <c r="D57" s="41">
        <f t="shared" si="6"/>
        <v>22</v>
      </c>
      <c r="E57" s="42" t="str">
        <f t="shared" si="2"/>
        <v>CEUTA</v>
      </c>
      <c r="F57" s="42">
        <f t="shared" si="7"/>
        <v>10898</v>
      </c>
      <c r="G57" s="42">
        <f t="shared" si="8"/>
        <v>9024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str">
        <f t="shared" si="2"/>
        <v>ALMERIA</v>
      </c>
      <c r="F58" s="42">
        <f t="shared" si="7"/>
        <v>4179</v>
      </c>
      <c r="G58" s="42">
        <f t="shared" si="8"/>
        <v>3412.25</v>
      </c>
    </row>
    <row r="59" spans="1:7" x14ac:dyDescent="0.25">
      <c r="A59" s="42" t="str">
        <f t="shared" si="3"/>
        <v>SANTA CRUZ DE TENERIFE</v>
      </c>
      <c r="B59" s="41">
        <f t="shared" si="4"/>
        <v>172135</v>
      </c>
      <c r="C59" s="41">
        <f t="shared" si="5"/>
        <v>184887</v>
      </c>
      <c r="D59" s="41">
        <f t="shared" si="6"/>
        <v>6</v>
      </c>
      <c r="E59" s="42" t="str">
        <f t="shared" si="2"/>
        <v>MOTRIL</v>
      </c>
      <c r="F59" s="42">
        <f t="shared" si="7"/>
        <v>3473</v>
      </c>
      <c r="G59" s="42">
        <f t="shared" si="8"/>
        <v>4276</v>
      </c>
    </row>
    <row r="60" spans="1:7" x14ac:dyDescent="0.25">
      <c r="A60" s="42" t="str">
        <f t="shared" si="3"/>
        <v>SANTANDER</v>
      </c>
      <c r="B60" s="41">
        <f t="shared" si="4"/>
        <v>768</v>
      </c>
      <c r="C60" s="41">
        <f t="shared" si="5"/>
        <v>689</v>
      </c>
      <c r="D60" s="41">
        <f t="shared" si="6"/>
        <v>24</v>
      </c>
      <c r="E60" s="42" t="str">
        <f t="shared" si="2"/>
        <v>A CORUÑA</v>
      </c>
      <c r="F60" s="42">
        <f t="shared" si="7"/>
        <v>2921</v>
      </c>
      <c r="G60" s="42">
        <f t="shared" si="8"/>
        <v>2870</v>
      </c>
    </row>
    <row r="61" spans="1:7" x14ac:dyDescent="0.25">
      <c r="A61" s="42" t="str">
        <f t="shared" si="3"/>
        <v>SEVILLA</v>
      </c>
      <c r="B61" s="41">
        <f t="shared" si="4"/>
        <v>79632</v>
      </c>
      <c r="C61" s="41">
        <f t="shared" si="5"/>
        <v>90607</v>
      </c>
      <c r="D61" s="41">
        <f t="shared" si="6"/>
        <v>10</v>
      </c>
      <c r="E61" s="42" t="str">
        <f t="shared" si="2"/>
        <v>SANTANDER</v>
      </c>
      <c r="F61" s="42">
        <f t="shared" si="7"/>
        <v>768</v>
      </c>
      <c r="G61" s="42">
        <f t="shared" si="8"/>
        <v>689</v>
      </c>
    </row>
    <row r="62" spans="1:7" x14ac:dyDescent="0.25">
      <c r="A62" s="42" t="str">
        <f t="shared" si="3"/>
        <v>TARRAGONA</v>
      </c>
      <c r="B62" s="41">
        <f t="shared" si="4"/>
        <v>44025</v>
      </c>
      <c r="C62" s="41">
        <f t="shared" si="5"/>
        <v>48910</v>
      </c>
      <c r="D62" s="41">
        <f t="shared" si="6"/>
        <v>13</v>
      </c>
      <c r="E62" s="42" t="str">
        <f t="shared" si="2"/>
        <v>HUELVA</v>
      </c>
      <c r="F62" s="42">
        <f t="shared" si="7"/>
        <v>589</v>
      </c>
      <c r="G62" s="42">
        <f t="shared" si="8"/>
        <v>1158</v>
      </c>
    </row>
    <row r="63" spans="1:7" x14ac:dyDescent="0.25">
      <c r="A63" s="42" t="str">
        <f t="shared" si="3"/>
        <v>VALENCIA</v>
      </c>
      <c r="B63" s="41">
        <f t="shared" si="4"/>
        <v>1274813</v>
      </c>
      <c r="C63" s="41">
        <f t="shared" si="5"/>
        <v>1265392</v>
      </c>
      <c r="D63" s="41">
        <f t="shared" si="6"/>
        <v>1</v>
      </c>
      <c r="E63" s="42" t="str">
        <f t="shared" si="2"/>
        <v>FERROL-SAN CIBRAO</v>
      </c>
      <c r="F63" s="42">
        <f t="shared" si="7"/>
        <v>573</v>
      </c>
      <c r="G63" s="42">
        <f t="shared" si="8"/>
        <v>451</v>
      </c>
    </row>
    <row r="64" spans="1:7" x14ac:dyDescent="0.25">
      <c r="A64" s="42" t="str">
        <f t="shared" si="3"/>
        <v>VIGO</v>
      </c>
      <c r="B64" s="41">
        <f t="shared" si="4"/>
        <v>118771.5</v>
      </c>
      <c r="C64" s="41">
        <f t="shared" si="5"/>
        <v>112568</v>
      </c>
      <c r="D64" s="41">
        <f t="shared" si="6"/>
        <v>7</v>
      </c>
      <c r="E64" s="42" t="str">
        <f t="shared" si="2"/>
        <v>AVILES</v>
      </c>
      <c r="F64" s="42">
        <f t="shared" si="7"/>
        <v>2</v>
      </c>
      <c r="G64" s="42">
        <f t="shared" si="8"/>
        <v>4</v>
      </c>
    </row>
    <row r="65" spans="1:7" x14ac:dyDescent="0.25">
      <c r="A65" s="42" t="str">
        <f t="shared" si="3"/>
        <v>VILAGARCIA</v>
      </c>
      <c r="B65" s="41">
        <f t="shared" si="4"/>
        <v>18773</v>
      </c>
      <c r="C65" s="41">
        <f t="shared" si="5"/>
        <v>14595</v>
      </c>
      <c r="D65" s="41">
        <f t="shared" si="6"/>
        <v>17</v>
      </c>
      <c r="E65" s="42" t="str">
        <f t="shared" si="2"/>
        <v>PASAIA</v>
      </c>
      <c r="F65" s="42">
        <f t="shared" si="7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A5:A6"/>
    <mergeCell ref="B5:C5"/>
    <mergeCell ref="D5:F5"/>
  </mergeCells>
  <pageMargins left="0.7" right="0.7" top="0.75" bottom="0.75" header="0.3" footer="0.3"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88</v>
      </c>
    </row>
    <row r="2" spans="1:12" s="2" customFormat="1" ht="21" x14ac:dyDescent="0.35"/>
    <row r="5" spans="1:12" x14ac:dyDescent="0.25">
      <c r="A5" s="69" t="s">
        <v>73</v>
      </c>
      <c r="B5" s="67" t="str">
        <f>'Resumen general'!D6</f>
        <v>Mes Julio</v>
      </c>
      <c r="C5" s="68"/>
      <c r="D5" s="67" t="str">
        <f>'Resumen general'!F6</f>
        <v>Acumulado desde Enero</v>
      </c>
      <c r="E5" s="68"/>
      <c r="F5" s="68"/>
      <c r="L5" s="39">
        <f>'Resumen general'!I4</f>
        <v>41529</v>
      </c>
    </row>
    <row r="6" spans="1:12" x14ac:dyDescent="0.25">
      <c r="A6" s="70"/>
      <c r="B6" s="7">
        <f>'Resumen general'!D7</f>
        <v>2012</v>
      </c>
      <c r="C6" s="7">
        <f>'Resumen general'!E7</f>
        <v>2013</v>
      </c>
      <c r="D6" s="7">
        <f>'Resumen general'!F7</f>
        <v>2012</v>
      </c>
      <c r="E6" s="7">
        <f>'Resumen general'!G7</f>
        <v>2013</v>
      </c>
      <c r="F6" s="7" t="s">
        <v>43</v>
      </c>
    </row>
    <row r="7" spans="1:12" x14ac:dyDescent="0.25">
      <c r="A7" s="8" t="s">
        <v>44</v>
      </c>
      <c r="B7" s="9">
        <v>15147</v>
      </c>
      <c r="C7" s="9">
        <v>10552</v>
      </c>
      <c r="D7" s="9">
        <v>86735</v>
      </c>
      <c r="E7" s="9">
        <v>68099</v>
      </c>
      <c r="F7" s="10">
        <f>((E7*100)/D7)-100</f>
        <v>-21.486135931284949</v>
      </c>
      <c r="G7" s="1"/>
      <c r="H7" s="1"/>
      <c r="I7" s="1"/>
    </row>
    <row r="8" spans="1:12" x14ac:dyDescent="0.25">
      <c r="A8" s="11" t="s">
        <v>45</v>
      </c>
      <c r="B8" s="12">
        <v>42781</v>
      </c>
      <c r="C8" s="12">
        <v>20698</v>
      </c>
      <c r="D8" s="12">
        <v>148723</v>
      </c>
      <c r="E8" s="12">
        <v>103262</v>
      </c>
      <c r="F8" s="13">
        <f t="shared" ref="F8:F35" si="0">((E8*100)/D8)-100</f>
        <v>-30.567565205112857</v>
      </c>
      <c r="G8" s="1"/>
      <c r="H8" s="1"/>
      <c r="I8" s="1"/>
    </row>
    <row r="9" spans="1:12" x14ac:dyDescent="0.25">
      <c r="A9" s="8" t="s">
        <v>46</v>
      </c>
      <c r="B9" s="9">
        <v>120428</v>
      </c>
      <c r="C9" s="9">
        <v>94301</v>
      </c>
      <c r="D9" s="9">
        <v>386709</v>
      </c>
      <c r="E9" s="9">
        <v>310952</v>
      </c>
      <c r="F9" s="10">
        <f t="shared" si="0"/>
        <v>-19.590182798952185</v>
      </c>
      <c r="G9" s="1"/>
      <c r="H9" s="1"/>
      <c r="I9" s="1"/>
    </row>
    <row r="10" spans="1:12" x14ac:dyDescent="0.25">
      <c r="A10" s="11" t="s">
        <v>47</v>
      </c>
      <c r="B10" s="12">
        <v>0</v>
      </c>
      <c r="C10" s="12">
        <v>0</v>
      </c>
      <c r="D10" s="12">
        <v>902</v>
      </c>
      <c r="E10" s="12">
        <v>655</v>
      </c>
      <c r="F10" s="17">
        <f t="shared" si="0"/>
        <v>-27.383592017738366</v>
      </c>
      <c r="G10" s="1"/>
      <c r="H10" s="1"/>
      <c r="I10" s="1"/>
    </row>
    <row r="11" spans="1:12" x14ac:dyDescent="0.25">
      <c r="A11" s="8" t="s">
        <v>48</v>
      </c>
      <c r="B11" s="9">
        <v>622471</v>
      </c>
      <c r="C11" s="9">
        <v>529761</v>
      </c>
      <c r="D11" s="9">
        <v>2568170</v>
      </c>
      <c r="E11" s="9">
        <v>2561431</v>
      </c>
      <c r="F11" s="10">
        <f t="shared" si="0"/>
        <v>-0.26240474734927943</v>
      </c>
      <c r="G11" s="1"/>
      <c r="H11" s="1"/>
      <c r="I11" s="1"/>
    </row>
    <row r="12" spans="1:12" x14ac:dyDescent="0.25">
      <c r="A12" s="11" t="s">
        <v>49</v>
      </c>
      <c r="B12" s="12">
        <v>21552</v>
      </c>
      <c r="C12" s="12">
        <v>25580</v>
      </c>
      <c r="D12" s="12">
        <v>172855</v>
      </c>
      <c r="E12" s="12">
        <v>186159</v>
      </c>
      <c r="F12" s="13">
        <f t="shared" si="0"/>
        <v>7.6966243383182444</v>
      </c>
      <c r="G12" s="1"/>
      <c r="H12" s="1"/>
      <c r="I12" s="1"/>
    </row>
    <row r="13" spans="1:12" x14ac:dyDescent="0.25">
      <c r="A13" s="8" t="s">
        <v>50</v>
      </c>
      <c r="B13" s="9">
        <v>821854</v>
      </c>
      <c r="C13" s="9">
        <v>914527</v>
      </c>
      <c r="D13" s="9">
        <v>2708333</v>
      </c>
      <c r="E13" s="9">
        <v>3054548</v>
      </c>
      <c r="F13" s="10">
        <f t="shared" si="0"/>
        <v>12.783324650255338</v>
      </c>
      <c r="G13" s="1"/>
      <c r="H13" s="1"/>
      <c r="I13" s="1"/>
    </row>
    <row r="14" spans="1:12" x14ac:dyDescent="0.25">
      <c r="A14" s="11" t="s">
        <v>51</v>
      </c>
      <c r="B14" s="12">
        <v>443875</v>
      </c>
      <c r="C14" s="12">
        <v>468396</v>
      </c>
      <c r="D14" s="12">
        <v>1763130</v>
      </c>
      <c r="E14" s="12">
        <v>1900385</v>
      </c>
      <c r="F14" s="13">
        <f t="shared" si="0"/>
        <v>7.7847351017792192</v>
      </c>
      <c r="G14" s="1"/>
      <c r="H14" s="1"/>
      <c r="I14" s="1"/>
    </row>
    <row r="15" spans="1:12" x14ac:dyDescent="0.25">
      <c r="A15" s="8" t="s">
        <v>52</v>
      </c>
      <c r="B15" s="9">
        <v>23842</v>
      </c>
      <c r="C15" s="9">
        <v>10830</v>
      </c>
      <c r="D15" s="9">
        <v>66888</v>
      </c>
      <c r="E15" s="9">
        <v>57570</v>
      </c>
      <c r="F15" s="10">
        <f t="shared" si="0"/>
        <v>-13.930749910297806</v>
      </c>
      <c r="G15" s="1"/>
      <c r="H15" s="1"/>
      <c r="I15" s="1"/>
    </row>
    <row r="16" spans="1:12" x14ac:dyDescent="0.25">
      <c r="A16" s="11" t="s">
        <v>53</v>
      </c>
      <c r="B16" s="12">
        <v>4589</v>
      </c>
      <c r="C16" s="12">
        <v>21867</v>
      </c>
      <c r="D16" s="12">
        <v>38108</v>
      </c>
      <c r="E16" s="12">
        <v>67085</v>
      </c>
      <c r="F16" s="13">
        <f t="shared" si="0"/>
        <v>76.039151884118809</v>
      </c>
      <c r="G16" s="1"/>
      <c r="H16" s="1"/>
      <c r="I16" s="1"/>
    </row>
    <row r="17" spans="1:9" x14ac:dyDescent="0.25">
      <c r="A17" s="8" t="s">
        <v>54</v>
      </c>
      <c r="B17" s="9">
        <v>0</v>
      </c>
      <c r="C17" s="9">
        <v>0</v>
      </c>
      <c r="D17" s="9">
        <v>509</v>
      </c>
      <c r="E17" s="9">
        <v>325</v>
      </c>
      <c r="F17" s="10">
        <f t="shared" si="0"/>
        <v>-36.149312377210215</v>
      </c>
      <c r="G17" s="1"/>
      <c r="H17" s="1"/>
      <c r="I17" s="1"/>
    </row>
    <row r="18" spans="1:9" x14ac:dyDescent="0.25">
      <c r="A18" s="11" t="s">
        <v>55</v>
      </c>
      <c r="B18" s="12">
        <v>214354</v>
      </c>
      <c r="C18" s="12">
        <v>171104</v>
      </c>
      <c r="D18" s="12">
        <v>1072583</v>
      </c>
      <c r="E18" s="12">
        <v>1026110</v>
      </c>
      <c r="F18" s="13">
        <f t="shared" si="0"/>
        <v>-4.3328115399927043</v>
      </c>
      <c r="G18" s="1"/>
      <c r="H18" s="1"/>
      <c r="I18" s="1"/>
    </row>
    <row r="19" spans="1:9" x14ac:dyDescent="0.25">
      <c r="A19" s="8" t="s">
        <v>56</v>
      </c>
      <c r="B19" s="9">
        <v>2</v>
      </c>
      <c r="C19" s="9">
        <v>0</v>
      </c>
      <c r="D19" s="9">
        <v>2109</v>
      </c>
      <c r="E19" s="9">
        <v>3130</v>
      </c>
      <c r="F19" s="10">
        <f t="shared" si="0"/>
        <v>48.411569464201051</v>
      </c>
      <c r="G19" s="1"/>
      <c r="H19" s="1"/>
      <c r="I19" s="1"/>
    </row>
    <row r="20" spans="1:9" x14ac:dyDescent="0.25">
      <c r="A20" s="11" t="s">
        <v>57</v>
      </c>
      <c r="B20" s="12">
        <v>9073</v>
      </c>
      <c r="C20" s="12">
        <v>8339</v>
      </c>
      <c r="D20" s="12">
        <v>31474</v>
      </c>
      <c r="E20" s="12">
        <v>34712</v>
      </c>
      <c r="F20" s="13">
        <f t="shared" si="0"/>
        <v>10.28785664357882</v>
      </c>
      <c r="G20" s="1"/>
      <c r="H20" s="1"/>
      <c r="I20" s="1"/>
    </row>
    <row r="21" spans="1:9" x14ac:dyDescent="0.25">
      <c r="A21" s="8" t="s">
        <v>58</v>
      </c>
      <c r="B21" s="9">
        <v>2398</v>
      </c>
      <c r="C21" s="9">
        <v>1835</v>
      </c>
      <c r="D21" s="9">
        <v>12553</v>
      </c>
      <c r="E21" s="9">
        <v>14484</v>
      </c>
      <c r="F21" s="10">
        <f t="shared" si="0"/>
        <v>15.382777025412253</v>
      </c>
      <c r="G21" s="1"/>
      <c r="H21" s="1"/>
      <c r="I21" s="1"/>
    </row>
    <row r="22" spans="1:9" x14ac:dyDescent="0.25">
      <c r="A22" s="11" t="s">
        <v>59</v>
      </c>
      <c r="B22" s="12">
        <v>125257</v>
      </c>
      <c r="C22" s="12">
        <v>170886</v>
      </c>
      <c r="D22" s="12">
        <v>988196</v>
      </c>
      <c r="E22" s="12">
        <v>1120476</v>
      </c>
      <c r="F22" s="13">
        <f t="shared" si="0"/>
        <v>13.38600844366907</v>
      </c>
      <c r="G22" s="1"/>
      <c r="H22" s="1"/>
      <c r="I22" s="1"/>
    </row>
    <row r="23" spans="1:9" x14ac:dyDescent="0.25">
      <c r="A23" s="8" t="s">
        <v>60</v>
      </c>
      <c r="B23" s="9">
        <v>80538</v>
      </c>
      <c r="C23" s="9">
        <v>42763</v>
      </c>
      <c r="D23" s="9">
        <v>467121</v>
      </c>
      <c r="E23" s="9">
        <v>313017</v>
      </c>
      <c r="F23" s="10">
        <f t="shared" si="0"/>
        <v>-32.990167429852221</v>
      </c>
      <c r="G23" s="1"/>
      <c r="H23" s="1"/>
      <c r="I23" s="1"/>
    </row>
    <row r="24" spans="1:9" x14ac:dyDescent="0.25">
      <c r="A24" s="11" t="s">
        <v>61</v>
      </c>
      <c r="B24" s="12">
        <v>0</v>
      </c>
      <c r="C24" s="12">
        <v>0</v>
      </c>
      <c r="D24" s="12">
        <v>0</v>
      </c>
      <c r="E24" s="12">
        <v>0</v>
      </c>
      <c r="F24" s="17" t="e">
        <f t="shared" si="0"/>
        <v>#DIV/0!</v>
      </c>
      <c r="G24" s="1"/>
      <c r="H24" s="1"/>
      <c r="I24" s="1"/>
    </row>
    <row r="25" spans="1:9" x14ac:dyDescent="0.25">
      <c r="A25" s="8" t="s">
        <v>62</v>
      </c>
      <c r="B25" s="9">
        <v>126721</v>
      </c>
      <c r="C25" s="9">
        <v>95957</v>
      </c>
      <c r="D25" s="9">
        <v>439790</v>
      </c>
      <c r="E25" s="9">
        <v>371544</v>
      </c>
      <c r="F25" s="10">
        <f t="shared" si="0"/>
        <v>-15.517860797198665</v>
      </c>
      <c r="G25" s="1"/>
      <c r="H25" s="1"/>
      <c r="I25" s="1"/>
    </row>
    <row r="26" spans="1:9" x14ac:dyDescent="0.25">
      <c r="A26" s="11" t="s">
        <v>63</v>
      </c>
      <c r="B26" s="12">
        <v>54634</v>
      </c>
      <c r="C26" s="12">
        <v>48605</v>
      </c>
      <c r="D26" s="12">
        <v>141777</v>
      </c>
      <c r="E26" s="12">
        <v>146420</v>
      </c>
      <c r="F26" s="13">
        <f t="shared" si="0"/>
        <v>3.274861225727733</v>
      </c>
      <c r="G26" s="1"/>
      <c r="H26" s="1"/>
      <c r="I26" s="1"/>
    </row>
    <row r="27" spans="1:9" x14ac:dyDescent="0.25">
      <c r="A27" s="8" t="s">
        <v>64</v>
      </c>
      <c r="B27" s="9">
        <v>0</v>
      </c>
      <c r="C27" s="9">
        <v>0</v>
      </c>
      <c r="D27" s="9">
        <v>0</v>
      </c>
      <c r="E27" s="9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65</v>
      </c>
      <c r="B28" s="12">
        <v>376703</v>
      </c>
      <c r="C28" s="12">
        <v>439411</v>
      </c>
      <c r="D28" s="12">
        <v>2622787</v>
      </c>
      <c r="E28" s="12">
        <v>2888235</v>
      </c>
      <c r="F28" s="13">
        <f t="shared" si="0"/>
        <v>10.120837109532715</v>
      </c>
      <c r="G28" s="1"/>
      <c r="H28" s="1"/>
      <c r="I28" s="1"/>
    </row>
    <row r="29" spans="1:9" x14ac:dyDescent="0.25">
      <c r="A29" s="8" t="s">
        <v>66</v>
      </c>
      <c r="B29" s="9">
        <v>24899</v>
      </c>
      <c r="C29" s="9">
        <v>32464</v>
      </c>
      <c r="D29" s="9">
        <v>111131</v>
      </c>
      <c r="E29" s="9">
        <v>110125</v>
      </c>
      <c r="F29" s="10">
        <f t="shared" si="0"/>
        <v>-0.9052379624047262</v>
      </c>
      <c r="G29" s="1"/>
      <c r="H29" s="1"/>
      <c r="I29" s="1"/>
    </row>
    <row r="30" spans="1:9" x14ac:dyDescent="0.25">
      <c r="A30" s="11" t="s">
        <v>67</v>
      </c>
      <c r="B30" s="12">
        <v>1184</v>
      </c>
      <c r="C30" s="12">
        <v>1167</v>
      </c>
      <c r="D30" s="12">
        <v>7786</v>
      </c>
      <c r="E30" s="12">
        <v>10003</v>
      </c>
      <c r="F30" s="13">
        <f t="shared" si="0"/>
        <v>28.474184433598765</v>
      </c>
      <c r="G30" s="1"/>
      <c r="H30" s="1"/>
      <c r="I30" s="1"/>
    </row>
    <row r="31" spans="1:9" x14ac:dyDescent="0.25">
      <c r="A31" s="8" t="s">
        <v>68</v>
      </c>
      <c r="B31" s="9">
        <v>0</v>
      </c>
      <c r="C31" s="9">
        <v>0</v>
      </c>
      <c r="D31" s="9">
        <v>0</v>
      </c>
      <c r="E31" s="9">
        <v>172</v>
      </c>
      <c r="F31" s="10" t="e">
        <f t="shared" si="0"/>
        <v>#DIV/0!</v>
      </c>
      <c r="G31" s="1"/>
      <c r="H31" s="1"/>
      <c r="I31" s="1"/>
    </row>
    <row r="32" spans="1:9" x14ac:dyDescent="0.25">
      <c r="A32" s="11" t="s">
        <v>69</v>
      </c>
      <c r="B32" s="12">
        <v>96324</v>
      </c>
      <c r="C32" s="12">
        <v>100290</v>
      </c>
      <c r="D32" s="12">
        <v>405179</v>
      </c>
      <c r="E32" s="12">
        <v>401790</v>
      </c>
      <c r="F32" s="13">
        <f t="shared" si="0"/>
        <v>-0.8364204462719016</v>
      </c>
      <c r="G32" s="1"/>
      <c r="H32" s="1"/>
      <c r="I32" s="1"/>
    </row>
    <row r="33" spans="1:9" x14ac:dyDescent="0.25">
      <c r="A33" s="8" t="s">
        <v>70</v>
      </c>
      <c r="B33" s="9">
        <v>13269</v>
      </c>
      <c r="C33" s="9">
        <v>26152</v>
      </c>
      <c r="D33" s="9">
        <v>119794</v>
      </c>
      <c r="E33" s="9">
        <v>89290</v>
      </c>
      <c r="F33" s="10">
        <f t="shared" si="0"/>
        <v>-25.463712706813368</v>
      </c>
      <c r="G33" s="1"/>
      <c r="H33" s="1"/>
      <c r="I33" s="1"/>
    </row>
    <row r="34" spans="1:9" x14ac:dyDescent="0.25">
      <c r="A34" s="11" t="s">
        <v>71</v>
      </c>
      <c r="B34" s="12">
        <v>0</v>
      </c>
      <c r="C34" s="12">
        <v>0</v>
      </c>
      <c r="D34" s="12">
        <v>1078</v>
      </c>
      <c r="E34" s="12">
        <v>1021</v>
      </c>
      <c r="F34" s="13">
        <f t="shared" si="0"/>
        <v>-5.2875695732838608</v>
      </c>
      <c r="G34" s="1"/>
      <c r="H34" s="1"/>
      <c r="I34" s="1"/>
    </row>
    <row r="35" spans="1:9" x14ac:dyDescent="0.25">
      <c r="A35" s="14" t="s">
        <v>72</v>
      </c>
      <c r="B35" s="15">
        <f>SUM(B7:B34)</f>
        <v>3241895</v>
      </c>
      <c r="C35" s="15">
        <f t="shared" ref="C35:E35" si="1">SUM(C7:C34)</f>
        <v>3235485</v>
      </c>
      <c r="D35" s="15">
        <f t="shared" si="1"/>
        <v>14364420</v>
      </c>
      <c r="E35" s="15">
        <f t="shared" si="1"/>
        <v>14841000</v>
      </c>
      <c r="F35" s="16">
        <f t="shared" si="0"/>
        <v>3.317781017263485</v>
      </c>
      <c r="G35" s="1"/>
      <c r="H35" s="1"/>
      <c r="I35" s="1"/>
    </row>
    <row r="36" spans="1:9" x14ac:dyDescent="0.25">
      <c r="A36" s="42"/>
      <c r="B36" s="42"/>
      <c r="C36" s="42"/>
      <c r="D36" s="42"/>
      <c r="E36" s="42"/>
      <c r="F36" s="42"/>
      <c r="G36" s="42"/>
    </row>
    <row r="37" spans="1:9" x14ac:dyDescent="0.25">
      <c r="A37" s="42"/>
      <c r="B37" s="42">
        <f>E6</f>
        <v>2013</v>
      </c>
      <c r="C37" s="42">
        <f>D6</f>
        <v>2012</v>
      </c>
      <c r="D37" s="42"/>
      <c r="E37" s="42"/>
      <c r="F37" s="42">
        <f>B37</f>
        <v>2013</v>
      </c>
      <c r="G37" s="42">
        <f>C37</f>
        <v>2012</v>
      </c>
    </row>
    <row r="38" spans="1:9" x14ac:dyDescent="0.25">
      <c r="A38" s="42" t="str">
        <f>A7</f>
        <v>A CORUÑA</v>
      </c>
      <c r="B38" s="41">
        <f>E7</f>
        <v>68099</v>
      </c>
      <c r="C38" s="41">
        <f>D7</f>
        <v>86735</v>
      </c>
      <c r="D38" s="41">
        <f>_xlfn.RANK.EQ(B38,$B$38:$B$65)+COUNTIF($B$38:$B$65,B38)-1</f>
        <v>16</v>
      </c>
      <c r="E38" s="42" t="str">
        <f t="shared" ref="E38:E65" si="2">INDEX($A$38:$B$65,MATCH(ROW()-37,$D$38:$D$65,0),1)</f>
        <v>BALEARES</v>
      </c>
      <c r="F38" s="42">
        <f>LOOKUP(E38,$A$38:$A$65,$B$38:$B$65)</f>
        <v>3054548</v>
      </c>
      <c r="G38" s="42">
        <f>LOOKUP(E38,$A$38:$A$65,$C$38:$C$65)</f>
        <v>2708333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103262</v>
      </c>
      <c r="C39" s="41">
        <f t="shared" ref="C39:C65" si="5">D8</f>
        <v>148723</v>
      </c>
      <c r="D39" s="41">
        <f t="shared" ref="D39:D65" si="6">_xlfn.RANK.EQ(B39,$B$38:$B$65)+COUNTIF($B$38:$B$65,B39)-1</f>
        <v>14</v>
      </c>
      <c r="E39" s="42" t="str">
        <f t="shared" si="2"/>
        <v>SANTA CRUZ DE TENERIFE</v>
      </c>
      <c r="F39" s="42">
        <f t="shared" ref="F39:F54" si="7">LOOKUP(E39,$A$38:$A$65,$B$38:$B$65)</f>
        <v>2888235</v>
      </c>
      <c r="G39" s="42">
        <f t="shared" ref="G39:G65" si="8">LOOKUP(E39,$A$38:$A$65,$C$38:$C$65)</f>
        <v>2622787</v>
      </c>
    </row>
    <row r="40" spans="1:9" x14ac:dyDescent="0.25">
      <c r="A40" s="42" t="str">
        <f t="shared" si="3"/>
        <v>ALMERIA</v>
      </c>
      <c r="B40" s="41">
        <f t="shared" si="4"/>
        <v>310952</v>
      </c>
      <c r="C40" s="41">
        <f t="shared" si="5"/>
        <v>386709</v>
      </c>
      <c r="D40" s="41">
        <f t="shared" si="6"/>
        <v>10</v>
      </c>
      <c r="E40" s="42" t="str">
        <f t="shared" si="2"/>
        <v>BAHIA DE ALGECIRAS</v>
      </c>
      <c r="F40" s="42">
        <f t="shared" si="7"/>
        <v>2561431</v>
      </c>
      <c r="G40" s="42">
        <f t="shared" si="8"/>
        <v>2568170</v>
      </c>
    </row>
    <row r="41" spans="1:9" x14ac:dyDescent="0.25">
      <c r="A41" s="42" t="str">
        <f t="shared" si="3"/>
        <v>AVILES</v>
      </c>
      <c r="B41" s="41">
        <f t="shared" si="4"/>
        <v>655</v>
      </c>
      <c r="C41" s="41">
        <f t="shared" si="5"/>
        <v>902</v>
      </c>
      <c r="D41" s="41">
        <f t="shared" si="6"/>
        <v>24</v>
      </c>
      <c r="E41" s="42" t="str">
        <f t="shared" si="2"/>
        <v>BARCELONA</v>
      </c>
      <c r="F41" s="42">
        <f t="shared" si="7"/>
        <v>1900385</v>
      </c>
      <c r="G41" s="42">
        <f t="shared" si="8"/>
        <v>1763130</v>
      </c>
    </row>
    <row r="42" spans="1:9" x14ac:dyDescent="0.25">
      <c r="A42" s="42" t="str">
        <f t="shared" si="3"/>
        <v>BAHIA DE ALGECIRAS</v>
      </c>
      <c r="B42" s="41">
        <f t="shared" si="4"/>
        <v>2561431</v>
      </c>
      <c r="C42" s="41">
        <f t="shared" si="5"/>
        <v>2568170</v>
      </c>
      <c r="D42" s="41">
        <f t="shared" si="6"/>
        <v>3</v>
      </c>
      <c r="E42" s="42" t="str">
        <f t="shared" si="2"/>
        <v>LAS PALMAS</v>
      </c>
      <c r="F42" s="42">
        <f t="shared" si="7"/>
        <v>1120476</v>
      </c>
      <c r="G42" s="42">
        <f t="shared" si="8"/>
        <v>988196</v>
      </c>
    </row>
    <row r="43" spans="1:9" x14ac:dyDescent="0.25">
      <c r="A43" s="42" t="str">
        <f t="shared" si="3"/>
        <v>BAHIA DE CADIZ</v>
      </c>
      <c r="B43" s="41">
        <f t="shared" si="4"/>
        <v>186159</v>
      </c>
      <c r="C43" s="41">
        <f t="shared" si="5"/>
        <v>172855</v>
      </c>
      <c r="D43" s="41">
        <f t="shared" si="6"/>
        <v>11</v>
      </c>
      <c r="E43" s="42" t="str">
        <f t="shared" si="2"/>
        <v>CEUTA</v>
      </c>
      <c r="F43" s="42">
        <f t="shared" si="7"/>
        <v>1026110</v>
      </c>
      <c r="G43" s="42">
        <f t="shared" si="8"/>
        <v>1072583</v>
      </c>
    </row>
    <row r="44" spans="1:9" x14ac:dyDescent="0.25">
      <c r="A44" s="42" t="str">
        <f t="shared" si="3"/>
        <v>BALEARES</v>
      </c>
      <c r="B44" s="41">
        <f t="shared" si="4"/>
        <v>3054548</v>
      </c>
      <c r="C44" s="41">
        <f t="shared" si="5"/>
        <v>2708333</v>
      </c>
      <c r="D44" s="41">
        <f t="shared" si="6"/>
        <v>1</v>
      </c>
      <c r="E44" s="42" t="str">
        <f t="shared" si="2"/>
        <v>VALENCIA</v>
      </c>
      <c r="F44" s="42">
        <f t="shared" si="7"/>
        <v>401790</v>
      </c>
      <c r="G44" s="42">
        <f t="shared" si="8"/>
        <v>405179</v>
      </c>
    </row>
    <row r="45" spans="1:9" x14ac:dyDescent="0.25">
      <c r="A45" s="42" t="str">
        <f t="shared" si="3"/>
        <v>BARCELONA</v>
      </c>
      <c r="B45" s="41">
        <f t="shared" si="4"/>
        <v>1900385</v>
      </c>
      <c r="C45" s="41">
        <f t="shared" si="5"/>
        <v>1763130</v>
      </c>
      <c r="D45" s="41">
        <f t="shared" si="6"/>
        <v>4</v>
      </c>
      <c r="E45" s="42" t="str">
        <f t="shared" si="2"/>
        <v>MELILLA</v>
      </c>
      <c r="F45" s="42">
        <f t="shared" si="7"/>
        <v>371544</v>
      </c>
      <c r="G45" s="42">
        <f t="shared" si="8"/>
        <v>439790</v>
      </c>
    </row>
    <row r="46" spans="1:9" x14ac:dyDescent="0.25">
      <c r="A46" s="42" t="str">
        <f t="shared" si="3"/>
        <v>BILBAO</v>
      </c>
      <c r="B46" s="41">
        <f t="shared" si="4"/>
        <v>57570</v>
      </c>
      <c r="C46" s="41">
        <f t="shared" si="5"/>
        <v>66888</v>
      </c>
      <c r="D46" s="41">
        <f t="shared" si="6"/>
        <v>18</v>
      </c>
      <c r="E46" s="42" t="str">
        <f t="shared" si="2"/>
        <v>MALAGA</v>
      </c>
      <c r="F46" s="42">
        <f t="shared" si="7"/>
        <v>313017</v>
      </c>
      <c r="G46" s="42">
        <f t="shared" si="8"/>
        <v>467121</v>
      </c>
    </row>
    <row r="47" spans="1:9" x14ac:dyDescent="0.25">
      <c r="A47" s="42" t="str">
        <f t="shared" si="3"/>
        <v>CARTAGENA</v>
      </c>
      <c r="B47" s="41">
        <f t="shared" si="4"/>
        <v>67085</v>
      </c>
      <c r="C47" s="41">
        <f t="shared" si="5"/>
        <v>38108</v>
      </c>
      <c r="D47" s="41">
        <f t="shared" si="6"/>
        <v>17</v>
      </c>
      <c r="E47" s="42" t="str">
        <f t="shared" si="2"/>
        <v>ALMERIA</v>
      </c>
      <c r="F47" s="42">
        <f t="shared" si="7"/>
        <v>310952</v>
      </c>
      <c r="G47" s="42">
        <f t="shared" si="8"/>
        <v>386709</v>
      </c>
    </row>
    <row r="48" spans="1:9" x14ac:dyDescent="0.25">
      <c r="A48" s="42" t="str">
        <f t="shared" si="3"/>
        <v>CASTELLON</v>
      </c>
      <c r="B48" s="41">
        <f t="shared" si="4"/>
        <v>325</v>
      </c>
      <c r="C48" s="41">
        <f t="shared" si="5"/>
        <v>509</v>
      </c>
      <c r="D48" s="41">
        <f t="shared" si="6"/>
        <v>25</v>
      </c>
      <c r="E48" s="42" t="str">
        <f t="shared" si="2"/>
        <v>BAHIA DE CADIZ</v>
      </c>
      <c r="F48" s="42">
        <f t="shared" si="7"/>
        <v>186159</v>
      </c>
      <c r="G48" s="42">
        <f t="shared" si="8"/>
        <v>172855</v>
      </c>
    </row>
    <row r="49" spans="1:7" x14ac:dyDescent="0.25">
      <c r="A49" s="42" t="str">
        <f t="shared" si="3"/>
        <v>CEUTA</v>
      </c>
      <c r="B49" s="41">
        <f t="shared" si="4"/>
        <v>1026110</v>
      </c>
      <c r="C49" s="41">
        <f t="shared" si="5"/>
        <v>1072583</v>
      </c>
      <c r="D49" s="41">
        <f t="shared" si="6"/>
        <v>6</v>
      </c>
      <c r="E49" s="42" t="str">
        <f t="shared" si="2"/>
        <v>MOTRIL</v>
      </c>
      <c r="F49" s="42">
        <f t="shared" si="7"/>
        <v>146420</v>
      </c>
      <c r="G49" s="42">
        <f t="shared" si="8"/>
        <v>141777</v>
      </c>
    </row>
    <row r="50" spans="1:7" x14ac:dyDescent="0.25">
      <c r="A50" s="42" t="str">
        <f t="shared" si="3"/>
        <v>FERROL-SAN CIBRAO</v>
      </c>
      <c r="B50" s="41">
        <f t="shared" si="4"/>
        <v>3130</v>
      </c>
      <c r="C50" s="41">
        <f t="shared" si="5"/>
        <v>2109</v>
      </c>
      <c r="D50" s="41">
        <f t="shared" si="6"/>
        <v>22</v>
      </c>
      <c r="E50" s="42" t="str">
        <f t="shared" si="2"/>
        <v>SANTANDER</v>
      </c>
      <c r="F50" s="42">
        <f t="shared" si="7"/>
        <v>110125</v>
      </c>
      <c r="G50" s="42">
        <f t="shared" si="8"/>
        <v>111131</v>
      </c>
    </row>
    <row r="51" spans="1:7" x14ac:dyDescent="0.25">
      <c r="A51" s="42" t="str">
        <f t="shared" si="3"/>
        <v>GIJON</v>
      </c>
      <c r="B51" s="41">
        <f t="shared" si="4"/>
        <v>34712</v>
      </c>
      <c r="C51" s="41">
        <f t="shared" si="5"/>
        <v>31474</v>
      </c>
      <c r="D51" s="41">
        <f t="shared" si="6"/>
        <v>19</v>
      </c>
      <c r="E51" s="42" t="str">
        <f t="shared" si="2"/>
        <v>ALICANTE</v>
      </c>
      <c r="F51" s="42">
        <f t="shared" si="7"/>
        <v>103262</v>
      </c>
      <c r="G51" s="42">
        <f t="shared" si="8"/>
        <v>148723</v>
      </c>
    </row>
    <row r="52" spans="1:7" x14ac:dyDescent="0.25">
      <c r="A52" s="42" t="str">
        <f t="shared" si="3"/>
        <v>HUELVA</v>
      </c>
      <c r="B52" s="41">
        <f t="shared" si="4"/>
        <v>14484</v>
      </c>
      <c r="C52" s="41">
        <f t="shared" si="5"/>
        <v>12553</v>
      </c>
      <c r="D52" s="41">
        <f t="shared" si="6"/>
        <v>20</v>
      </c>
      <c r="E52" s="42" t="str">
        <f t="shared" si="2"/>
        <v>VIGO</v>
      </c>
      <c r="F52" s="42">
        <f t="shared" si="7"/>
        <v>89290</v>
      </c>
      <c r="G52" s="42">
        <f t="shared" si="8"/>
        <v>119794</v>
      </c>
    </row>
    <row r="53" spans="1:7" x14ac:dyDescent="0.25">
      <c r="A53" s="42" t="str">
        <f t="shared" si="3"/>
        <v>LAS PALMAS</v>
      </c>
      <c r="B53" s="41">
        <f t="shared" si="4"/>
        <v>1120476</v>
      </c>
      <c r="C53" s="41">
        <f t="shared" si="5"/>
        <v>988196</v>
      </c>
      <c r="D53" s="41">
        <f t="shared" si="6"/>
        <v>5</v>
      </c>
      <c r="E53" s="42" t="str">
        <f t="shared" si="2"/>
        <v>A CORUÑA</v>
      </c>
      <c r="F53" s="42">
        <f t="shared" si="7"/>
        <v>68099</v>
      </c>
      <c r="G53" s="42">
        <f t="shared" si="8"/>
        <v>86735</v>
      </c>
    </row>
    <row r="54" spans="1:7" x14ac:dyDescent="0.25">
      <c r="A54" s="42" t="str">
        <f t="shared" si="3"/>
        <v>MALAGA</v>
      </c>
      <c r="B54" s="41">
        <f t="shared" si="4"/>
        <v>313017</v>
      </c>
      <c r="C54" s="41">
        <f t="shared" si="5"/>
        <v>467121</v>
      </c>
      <c r="D54" s="41">
        <f t="shared" si="6"/>
        <v>9</v>
      </c>
      <c r="E54" s="42" t="str">
        <f t="shared" si="2"/>
        <v>CARTAGENA</v>
      </c>
      <c r="F54" s="42">
        <f t="shared" si="7"/>
        <v>67085</v>
      </c>
      <c r="G54" s="42">
        <f t="shared" si="8"/>
        <v>38108</v>
      </c>
    </row>
    <row r="55" spans="1:7" x14ac:dyDescent="0.25">
      <c r="A55" s="42" t="str">
        <f t="shared" si="3"/>
        <v>MARIN Y RIA DE PONTEVEDRA</v>
      </c>
      <c r="B55" s="41">
        <f t="shared" si="4"/>
        <v>0</v>
      </c>
      <c r="C55" s="41">
        <f t="shared" si="5"/>
        <v>0</v>
      </c>
      <c r="D55" s="41">
        <f t="shared" si="6"/>
        <v>28</v>
      </c>
      <c r="E55" s="42" t="str">
        <f t="shared" si="2"/>
        <v>BILBAO</v>
      </c>
      <c r="F55" s="42">
        <f t="shared" ref="F55:F65" si="9">LOOKUP(E55,$A$38:$A$65,$B$38:$B$65)</f>
        <v>57570</v>
      </c>
      <c r="G55" s="42">
        <f t="shared" si="8"/>
        <v>66888</v>
      </c>
    </row>
    <row r="56" spans="1:7" x14ac:dyDescent="0.25">
      <c r="A56" s="42" t="str">
        <f t="shared" si="3"/>
        <v>MELILLA</v>
      </c>
      <c r="B56" s="41">
        <f t="shared" si="4"/>
        <v>371544</v>
      </c>
      <c r="C56" s="41">
        <f t="shared" si="5"/>
        <v>439790</v>
      </c>
      <c r="D56" s="41">
        <f t="shared" si="6"/>
        <v>8</v>
      </c>
      <c r="E56" s="42" t="str">
        <f t="shared" si="2"/>
        <v>GIJON</v>
      </c>
      <c r="F56" s="42">
        <f t="shared" si="9"/>
        <v>34712</v>
      </c>
      <c r="G56" s="42">
        <f t="shared" si="8"/>
        <v>31474</v>
      </c>
    </row>
    <row r="57" spans="1:7" x14ac:dyDescent="0.25">
      <c r="A57" s="42" t="str">
        <f t="shared" si="3"/>
        <v>MOTRIL</v>
      </c>
      <c r="B57" s="41">
        <f t="shared" si="4"/>
        <v>146420</v>
      </c>
      <c r="C57" s="41">
        <f t="shared" si="5"/>
        <v>141777</v>
      </c>
      <c r="D57" s="41">
        <f t="shared" si="6"/>
        <v>12</v>
      </c>
      <c r="E57" s="42" t="str">
        <f t="shared" si="2"/>
        <v>HUELVA</v>
      </c>
      <c r="F57" s="42">
        <f t="shared" si="9"/>
        <v>14484</v>
      </c>
      <c r="G57" s="42">
        <f t="shared" si="8"/>
        <v>12553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str">
        <f t="shared" si="2"/>
        <v>SEVILLA</v>
      </c>
      <c r="F58" s="42">
        <f t="shared" si="9"/>
        <v>10003</v>
      </c>
      <c r="G58" s="42">
        <f t="shared" si="8"/>
        <v>7786</v>
      </c>
    </row>
    <row r="59" spans="1:7" x14ac:dyDescent="0.25">
      <c r="A59" s="42" t="str">
        <f t="shared" si="3"/>
        <v>SANTA CRUZ DE TENERIFE</v>
      </c>
      <c r="B59" s="41">
        <f t="shared" si="4"/>
        <v>2888235</v>
      </c>
      <c r="C59" s="41">
        <f t="shared" si="5"/>
        <v>2622787</v>
      </c>
      <c r="D59" s="41">
        <f t="shared" si="6"/>
        <v>2</v>
      </c>
      <c r="E59" s="42" t="str">
        <f t="shared" si="2"/>
        <v>FERROL-SAN CIBRAO</v>
      </c>
      <c r="F59" s="42">
        <f t="shared" si="9"/>
        <v>3130</v>
      </c>
      <c r="G59" s="42">
        <f t="shared" si="8"/>
        <v>2109</v>
      </c>
    </row>
    <row r="60" spans="1:7" x14ac:dyDescent="0.25">
      <c r="A60" s="42" t="str">
        <f t="shared" si="3"/>
        <v>SANTANDER</v>
      </c>
      <c r="B60" s="41">
        <f t="shared" si="4"/>
        <v>110125</v>
      </c>
      <c r="C60" s="41">
        <f t="shared" si="5"/>
        <v>111131</v>
      </c>
      <c r="D60" s="41">
        <f t="shared" si="6"/>
        <v>13</v>
      </c>
      <c r="E60" s="42" t="str">
        <f t="shared" si="2"/>
        <v>VILAGARCIA</v>
      </c>
      <c r="F60" s="42">
        <f t="shared" si="9"/>
        <v>1021</v>
      </c>
      <c r="G60" s="42">
        <f t="shared" si="8"/>
        <v>1078</v>
      </c>
    </row>
    <row r="61" spans="1:7" x14ac:dyDescent="0.25">
      <c r="A61" s="42" t="str">
        <f t="shared" si="3"/>
        <v>SEVILLA</v>
      </c>
      <c r="B61" s="41">
        <f t="shared" si="4"/>
        <v>10003</v>
      </c>
      <c r="C61" s="41">
        <f t="shared" si="5"/>
        <v>7786</v>
      </c>
      <c r="D61" s="41">
        <f t="shared" si="6"/>
        <v>21</v>
      </c>
      <c r="E61" s="42" t="str">
        <f t="shared" si="2"/>
        <v>AVILES</v>
      </c>
      <c r="F61" s="42">
        <f t="shared" si="9"/>
        <v>655</v>
      </c>
      <c r="G61" s="42">
        <f t="shared" si="8"/>
        <v>902</v>
      </c>
    </row>
    <row r="62" spans="1:7" x14ac:dyDescent="0.25">
      <c r="A62" s="42" t="str">
        <f t="shared" si="3"/>
        <v>TARRAGONA</v>
      </c>
      <c r="B62" s="41">
        <f t="shared" si="4"/>
        <v>172</v>
      </c>
      <c r="C62" s="41">
        <f t="shared" si="5"/>
        <v>0</v>
      </c>
      <c r="D62" s="41">
        <f t="shared" si="6"/>
        <v>26</v>
      </c>
      <c r="E62" s="42" t="str">
        <f t="shared" si="2"/>
        <v>CASTELLON</v>
      </c>
      <c r="F62" s="42">
        <f t="shared" si="9"/>
        <v>325</v>
      </c>
      <c r="G62" s="42">
        <f t="shared" si="8"/>
        <v>509</v>
      </c>
    </row>
    <row r="63" spans="1:7" x14ac:dyDescent="0.25">
      <c r="A63" s="42" t="str">
        <f t="shared" si="3"/>
        <v>VALENCIA</v>
      </c>
      <c r="B63" s="41">
        <f t="shared" si="4"/>
        <v>401790</v>
      </c>
      <c r="C63" s="41">
        <f t="shared" si="5"/>
        <v>405179</v>
      </c>
      <c r="D63" s="41">
        <f t="shared" si="6"/>
        <v>7</v>
      </c>
      <c r="E63" s="42" t="str">
        <f t="shared" si="2"/>
        <v>TARRAGONA</v>
      </c>
      <c r="F63" s="42">
        <f t="shared" si="9"/>
        <v>172</v>
      </c>
      <c r="G63" s="42">
        <f t="shared" si="8"/>
        <v>0</v>
      </c>
    </row>
    <row r="64" spans="1:7" x14ac:dyDescent="0.25">
      <c r="A64" s="42" t="str">
        <f t="shared" si="3"/>
        <v>VIGO</v>
      </c>
      <c r="B64" s="41">
        <f t="shared" si="4"/>
        <v>89290</v>
      </c>
      <c r="C64" s="41">
        <f t="shared" si="5"/>
        <v>119794</v>
      </c>
      <c r="D64" s="41">
        <f t="shared" si="6"/>
        <v>15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1021</v>
      </c>
      <c r="C65" s="41">
        <f t="shared" si="5"/>
        <v>1078</v>
      </c>
      <c r="D65" s="41">
        <f t="shared" si="6"/>
        <v>23</v>
      </c>
      <c r="E65" s="42" t="str">
        <f t="shared" si="2"/>
        <v>MARIN Y RIA DE PONTEVEDRA</v>
      </c>
      <c r="F65" s="42">
        <f t="shared" si="9"/>
        <v>0</v>
      </c>
      <c r="G65" s="42">
        <f t="shared" si="8"/>
        <v>0</v>
      </c>
    </row>
    <row r="66" spans="1:7" x14ac:dyDescent="0.25">
      <c r="A66" s="42"/>
      <c r="B66" s="42"/>
      <c r="C66" s="42"/>
      <c r="D66" s="42"/>
      <c r="E66" s="42"/>
      <c r="F66" s="42"/>
      <c r="G66" s="42"/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89</v>
      </c>
    </row>
    <row r="2" spans="1:12" s="2" customFormat="1" ht="21" x14ac:dyDescent="0.35"/>
    <row r="5" spans="1:12" x14ac:dyDescent="0.25">
      <c r="A5" s="69" t="s">
        <v>73</v>
      </c>
      <c r="B5" s="67" t="str">
        <f>'Resumen general'!D6</f>
        <v>Mes Julio</v>
      </c>
      <c r="C5" s="68"/>
      <c r="D5" s="67" t="str">
        <f>'Resumen general'!F6</f>
        <v>Acumulado desde Enero</v>
      </c>
      <c r="E5" s="68"/>
      <c r="F5" s="68"/>
      <c r="L5" s="39">
        <f>'Resumen general'!I4</f>
        <v>41529</v>
      </c>
    </row>
    <row r="6" spans="1:12" x14ac:dyDescent="0.25">
      <c r="A6" s="70"/>
      <c r="B6" s="7">
        <f>'Resumen general'!D7</f>
        <v>2012</v>
      </c>
      <c r="C6" s="7">
        <f>'Resumen general'!E7</f>
        <v>2013</v>
      </c>
      <c r="D6" s="7">
        <f>'Resumen general'!F7</f>
        <v>2012</v>
      </c>
      <c r="E6" s="7">
        <f>'Resumen general'!G7</f>
        <v>2013</v>
      </c>
      <c r="F6" s="7" t="s">
        <v>43</v>
      </c>
    </row>
    <row r="7" spans="1:12" x14ac:dyDescent="0.25">
      <c r="A7" s="8" t="s">
        <v>44</v>
      </c>
      <c r="B7" s="9">
        <v>15147</v>
      </c>
      <c r="C7" s="9">
        <v>10552</v>
      </c>
      <c r="D7" s="9">
        <v>86735</v>
      </c>
      <c r="E7" s="9">
        <v>68099</v>
      </c>
      <c r="F7" s="10">
        <f>((E7*100)/D7)-100</f>
        <v>-21.486135931284949</v>
      </c>
      <c r="G7" s="1"/>
      <c r="H7" s="1"/>
      <c r="I7" s="1"/>
    </row>
    <row r="8" spans="1:12" x14ac:dyDescent="0.25">
      <c r="A8" s="11" t="s">
        <v>45</v>
      </c>
      <c r="B8" s="12">
        <v>6319</v>
      </c>
      <c r="C8" s="12">
        <v>0</v>
      </c>
      <c r="D8" s="12">
        <v>38148</v>
      </c>
      <c r="E8" s="12">
        <v>18206</v>
      </c>
      <c r="F8" s="13">
        <f t="shared" ref="F8:F35" si="0">((E8*100)/D8)-100</f>
        <v>-52.275348642130652</v>
      </c>
      <c r="G8" s="1"/>
      <c r="H8" s="1"/>
      <c r="I8" s="1"/>
    </row>
    <row r="9" spans="1:12" x14ac:dyDescent="0.25">
      <c r="A9" s="8" t="s">
        <v>46</v>
      </c>
      <c r="B9" s="9">
        <v>297</v>
      </c>
      <c r="C9" s="9">
        <v>0</v>
      </c>
      <c r="D9" s="9">
        <v>11491</v>
      </c>
      <c r="E9" s="9">
        <v>8243</v>
      </c>
      <c r="F9" s="10">
        <f t="shared" si="0"/>
        <v>-28.265599164563568</v>
      </c>
      <c r="G9" s="1"/>
      <c r="H9" s="1"/>
      <c r="I9" s="1"/>
    </row>
    <row r="10" spans="1:12" x14ac:dyDescent="0.25">
      <c r="A10" s="11" t="s">
        <v>47</v>
      </c>
      <c r="B10" s="12">
        <v>0</v>
      </c>
      <c r="C10" s="12">
        <v>0</v>
      </c>
      <c r="D10" s="12">
        <v>902</v>
      </c>
      <c r="E10" s="12">
        <v>655</v>
      </c>
      <c r="F10" s="17">
        <f t="shared" si="0"/>
        <v>-27.383592017738366</v>
      </c>
      <c r="G10" s="1"/>
      <c r="H10" s="1"/>
      <c r="I10" s="1"/>
    </row>
    <row r="11" spans="1:12" x14ac:dyDescent="0.25">
      <c r="A11" s="8" t="s">
        <v>48</v>
      </c>
      <c r="B11" s="9">
        <v>0</v>
      </c>
      <c r="C11" s="9">
        <v>0</v>
      </c>
      <c r="D11" s="9">
        <v>0</v>
      </c>
      <c r="E11" s="9">
        <v>0</v>
      </c>
      <c r="F11" s="10" t="e">
        <f t="shared" si="0"/>
        <v>#DIV/0!</v>
      </c>
      <c r="G11" s="1"/>
      <c r="H11" s="1"/>
      <c r="I11" s="1"/>
    </row>
    <row r="12" spans="1:12" x14ac:dyDescent="0.25">
      <c r="A12" s="11" t="s">
        <v>49</v>
      </c>
      <c r="B12" s="12">
        <v>18804</v>
      </c>
      <c r="C12" s="12">
        <v>22234</v>
      </c>
      <c r="D12" s="12">
        <v>159896</v>
      </c>
      <c r="E12" s="12">
        <v>173399</v>
      </c>
      <c r="F12" s="13">
        <f t="shared" si="0"/>
        <v>8.4448641617051123</v>
      </c>
      <c r="G12" s="1"/>
      <c r="H12" s="1"/>
      <c r="I12" s="1"/>
    </row>
    <row r="13" spans="1:12" x14ac:dyDescent="0.25">
      <c r="A13" s="8" t="s">
        <v>50</v>
      </c>
      <c r="B13" s="9">
        <v>172526</v>
      </c>
      <c r="C13" s="9">
        <v>216178</v>
      </c>
      <c r="D13" s="9">
        <v>552005</v>
      </c>
      <c r="E13" s="9">
        <v>778486</v>
      </c>
      <c r="F13" s="10">
        <f t="shared" si="0"/>
        <v>41.028795029030533</v>
      </c>
      <c r="G13" s="1"/>
      <c r="H13" s="1"/>
      <c r="I13" s="1"/>
    </row>
    <row r="14" spans="1:12" x14ac:dyDescent="0.25">
      <c r="A14" s="11" t="s">
        <v>51</v>
      </c>
      <c r="B14" s="12">
        <v>294642</v>
      </c>
      <c r="C14" s="12">
        <v>312428</v>
      </c>
      <c r="D14" s="12">
        <v>1200069</v>
      </c>
      <c r="E14" s="12">
        <v>1346983</v>
      </c>
      <c r="F14" s="13">
        <f t="shared" si="0"/>
        <v>12.242129410892204</v>
      </c>
      <c r="G14" s="1"/>
      <c r="H14" s="1"/>
      <c r="I14" s="1"/>
    </row>
    <row r="15" spans="1:12" x14ac:dyDescent="0.25">
      <c r="A15" s="8" t="s">
        <v>52</v>
      </c>
      <c r="B15" s="9">
        <v>13098</v>
      </c>
      <c r="C15" s="9">
        <v>4146</v>
      </c>
      <c r="D15" s="9">
        <v>27257</v>
      </c>
      <c r="E15" s="9">
        <v>13770</v>
      </c>
      <c r="F15" s="10">
        <f t="shared" si="0"/>
        <v>-49.480867300143082</v>
      </c>
      <c r="G15" s="1"/>
      <c r="H15" s="1"/>
      <c r="I15" s="1"/>
    </row>
    <row r="16" spans="1:12" x14ac:dyDescent="0.25">
      <c r="A16" s="11" t="s">
        <v>53</v>
      </c>
      <c r="B16" s="12">
        <v>4589</v>
      </c>
      <c r="C16" s="12">
        <v>21867</v>
      </c>
      <c r="D16" s="12">
        <v>38108</v>
      </c>
      <c r="E16" s="12">
        <v>67085</v>
      </c>
      <c r="F16" s="13">
        <f t="shared" si="0"/>
        <v>76.039151884118809</v>
      </c>
      <c r="G16" s="1"/>
      <c r="H16" s="1"/>
      <c r="I16" s="1"/>
    </row>
    <row r="17" spans="1:9" x14ac:dyDescent="0.25">
      <c r="A17" s="8" t="s">
        <v>54</v>
      </c>
      <c r="B17" s="9">
        <v>0</v>
      </c>
      <c r="C17" s="9">
        <v>0</v>
      </c>
      <c r="D17" s="9">
        <v>509</v>
      </c>
      <c r="E17" s="9">
        <v>325</v>
      </c>
      <c r="F17" s="10">
        <f t="shared" si="0"/>
        <v>-36.149312377210215</v>
      </c>
      <c r="G17" s="1"/>
      <c r="H17" s="1"/>
      <c r="I17" s="1"/>
    </row>
    <row r="18" spans="1:9" x14ac:dyDescent="0.25">
      <c r="A18" s="11" t="s">
        <v>55</v>
      </c>
      <c r="B18" s="12">
        <v>0</v>
      </c>
      <c r="C18" s="12">
        <v>0</v>
      </c>
      <c r="D18" s="12">
        <v>2607</v>
      </c>
      <c r="E18" s="12">
        <v>1485</v>
      </c>
      <c r="F18" s="13">
        <f t="shared" si="0"/>
        <v>-43.037974683544306</v>
      </c>
      <c r="G18" s="1"/>
      <c r="H18" s="1"/>
      <c r="I18" s="1"/>
    </row>
    <row r="19" spans="1:9" x14ac:dyDescent="0.25">
      <c r="A19" s="8" t="s">
        <v>56</v>
      </c>
      <c r="B19" s="9">
        <v>0</v>
      </c>
      <c r="C19" s="9">
        <v>0</v>
      </c>
      <c r="D19" s="9">
        <v>2107</v>
      </c>
      <c r="E19" s="9">
        <v>3130</v>
      </c>
      <c r="F19" s="10">
        <f t="shared" si="0"/>
        <v>48.552444233507345</v>
      </c>
      <c r="G19" s="1"/>
      <c r="H19" s="1"/>
      <c r="I19" s="1"/>
    </row>
    <row r="20" spans="1:9" x14ac:dyDescent="0.25">
      <c r="A20" s="11" t="s">
        <v>57</v>
      </c>
      <c r="B20" s="12">
        <v>0</v>
      </c>
      <c r="C20" s="12">
        <v>0</v>
      </c>
      <c r="D20" s="12">
        <v>2200</v>
      </c>
      <c r="E20" s="12">
        <v>4916</v>
      </c>
      <c r="F20" s="13">
        <f t="shared" si="0"/>
        <v>123.45454545454547</v>
      </c>
      <c r="G20" s="1"/>
      <c r="H20" s="1"/>
      <c r="I20" s="1"/>
    </row>
    <row r="21" spans="1:9" x14ac:dyDescent="0.25">
      <c r="A21" s="8" t="s">
        <v>58</v>
      </c>
      <c r="B21" s="9">
        <v>0</v>
      </c>
      <c r="C21" s="9">
        <v>0</v>
      </c>
      <c r="D21" s="9">
        <v>0</v>
      </c>
      <c r="E21" s="9">
        <v>0</v>
      </c>
      <c r="F21" s="18" t="e">
        <f t="shared" si="0"/>
        <v>#DIV/0!</v>
      </c>
      <c r="G21" s="1"/>
      <c r="H21" s="1"/>
      <c r="I21" s="1"/>
    </row>
    <row r="22" spans="1:9" x14ac:dyDescent="0.25">
      <c r="A22" s="11" t="s">
        <v>59</v>
      </c>
      <c r="B22" s="12">
        <v>2122</v>
      </c>
      <c r="C22" s="12">
        <v>4181</v>
      </c>
      <c r="D22" s="12">
        <v>457043</v>
      </c>
      <c r="E22" s="12">
        <v>369301</v>
      </c>
      <c r="F22" s="13">
        <f t="shared" si="0"/>
        <v>-19.197756009828396</v>
      </c>
      <c r="G22" s="1"/>
      <c r="H22" s="1"/>
      <c r="I22" s="1"/>
    </row>
    <row r="23" spans="1:9" x14ac:dyDescent="0.25">
      <c r="A23" s="8" t="s">
        <v>60</v>
      </c>
      <c r="B23" s="9">
        <v>46694</v>
      </c>
      <c r="C23" s="9">
        <v>11323</v>
      </c>
      <c r="D23" s="9">
        <v>326326</v>
      </c>
      <c r="E23" s="9">
        <v>183674</v>
      </c>
      <c r="F23" s="10">
        <f t="shared" si="0"/>
        <v>-43.714567640948012</v>
      </c>
      <c r="G23" s="1"/>
      <c r="H23" s="1"/>
      <c r="I23" s="1"/>
    </row>
    <row r="24" spans="1:9" x14ac:dyDescent="0.25">
      <c r="A24" s="11" t="s">
        <v>61</v>
      </c>
      <c r="B24" s="12">
        <v>0</v>
      </c>
      <c r="C24" s="12">
        <v>0</v>
      </c>
      <c r="D24" s="12">
        <v>0</v>
      </c>
      <c r="E24" s="12">
        <v>0</v>
      </c>
      <c r="F24" s="17" t="e">
        <f t="shared" si="0"/>
        <v>#DIV/0!</v>
      </c>
      <c r="G24" s="1"/>
      <c r="H24" s="1"/>
      <c r="I24" s="1"/>
    </row>
    <row r="25" spans="1:9" x14ac:dyDescent="0.25">
      <c r="A25" s="8" t="s">
        <v>62</v>
      </c>
      <c r="B25" s="9">
        <v>0</v>
      </c>
      <c r="C25" s="9">
        <v>675</v>
      </c>
      <c r="D25" s="9">
        <v>560</v>
      </c>
      <c r="E25" s="9">
        <v>1354</v>
      </c>
      <c r="F25" s="10">
        <f t="shared" si="0"/>
        <v>141.78571428571428</v>
      </c>
      <c r="G25" s="1"/>
      <c r="H25" s="1"/>
      <c r="I25" s="1"/>
    </row>
    <row r="26" spans="1:9" x14ac:dyDescent="0.25">
      <c r="A26" s="11" t="s">
        <v>63</v>
      </c>
      <c r="B26" s="12">
        <v>807</v>
      </c>
      <c r="C26" s="12">
        <v>1838</v>
      </c>
      <c r="D26" s="12">
        <v>5692</v>
      </c>
      <c r="E26" s="12">
        <v>8878</v>
      </c>
      <c r="F26" s="13">
        <f t="shared" si="0"/>
        <v>55.973295853829939</v>
      </c>
      <c r="G26" s="1"/>
      <c r="H26" s="1"/>
      <c r="I26" s="1"/>
    </row>
    <row r="27" spans="1:9" x14ac:dyDescent="0.25">
      <c r="A27" s="8" t="s">
        <v>64</v>
      </c>
      <c r="B27" s="9">
        <v>0</v>
      </c>
      <c r="C27" s="9">
        <v>0</v>
      </c>
      <c r="D27" s="9">
        <v>0</v>
      </c>
      <c r="E27" s="9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65</v>
      </c>
      <c r="B28" s="12">
        <v>12206</v>
      </c>
      <c r="C28" s="12">
        <v>9221</v>
      </c>
      <c r="D28" s="12">
        <v>461899</v>
      </c>
      <c r="E28" s="12">
        <v>428641</v>
      </c>
      <c r="F28" s="13">
        <f t="shared" si="0"/>
        <v>-7.200275384878509</v>
      </c>
      <c r="G28" s="1"/>
      <c r="H28" s="1"/>
      <c r="I28" s="1"/>
    </row>
    <row r="29" spans="1:9" x14ac:dyDescent="0.25">
      <c r="A29" s="8" t="s">
        <v>66</v>
      </c>
      <c r="B29" s="9">
        <v>282</v>
      </c>
      <c r="C29" s="9">
        <v>2866</v>
      </c>
      <c r="D29" s="9">
        <v>5998</v>
      </c>
      <c r="E29" s="9">
        <v>8154</v>
      </c>
      <c r="F29" s="10">
        <f t="shared" si="0"/>
        <v>35.945315105035007</v>
      </c>
      <c r="G29" s="1"/>
      <c r="H29" s="1"/>
      <c r="I29" s="1"/>
    </row>
    <row r="30" spans="1:9" x14ac:dyDescent="0.25">
      <c r="A30" s="11" t="s">
        <v>67</v>
      </c>
      <c r="B30" s="12">
        <v>1184</v>
      </c>
      <c r="C30" s="12">
        <v>1167</v>
      </c>
      <c r="D30" s="12">
        <v>7786</v>
      </c>
      <c r="E30" s="12">
        <v>10003</v>
      </c>
      <c r="F30" s="13">
        <f t="shared" si="0"/>
        <v>28.474184433598765</v>
      </c>
      <c r="G30" s="1"/>
      <c r="H30" s="1"/>
      <c r="I30" s="1"/>
    </row>
    <row r="31" spans="1:9" x14ac:dyDescent="0.25">
      <c r="A31" s="8" t="s">
        <v>68</v>
      </c>
      <c r="B31" s="9">
        <v>0</v>
      </c>
      <c r="C31" s="9">
        <v>0</v>
      </c>
      <c r="D31" s="9">
        <v>0</v>
      </c>
      <c r="E31" s="9">
        <v>0</v>
      </c>
      <c r="F31" s="10" t="e">
        <f t="shared" si="0"/>
        <v>#DIV/0!</v>
      </c>
      <c r="G31" s="1"/>
      <c r="H31" s="1"/>
      <c r="I31" s="1"/>
    </row>
    <row r="32" spans="1:9" x14ac:dyDescent="0.25">
      <c r="A32" s="11" t="s">
        <v>69</v>
      </c>
      <c r="B32" s="12">
        <v>56335</v>
      </c>
      <c r="C32" s="12">
        <v>49119</v>
      </c>
      <c r="D32" s="12">
        <v>239566</v>
      </c>
      <c r="E32" s="12">
        <v>223326</v>
      </c>
      <c r="F32" s="13">
        <f t="shared" si="0"/>
        <v>-6.7789252231117985</v>
      </c>
      <c r="G32" s="1"/>
      <c r="H32" s="1"/>
      <c r="I32" s="1"/>
    </row>
    <row r="33" spans="1:9" x14ac:dyDescent="0.25">
      <c r="A33" s="8" t="s">
        <v>70</v>
      </c>
      <c r="B33" s="9">
        <v>13269</v>
      </c>
      <c r="C33" s="9">
        <v>26152</v>
      </c>
      <c r="D33" s="9">
        <v>119794</v>
      </c>
      <c r="E33" s="9">
        <v>89290</v>
      </c>
      <c r="F33" s="10">
        <f t="shared" si="0"/>
        <v>-25.463712706813368</v>
      </c>
      <c r="G33" s="1"/>
      <c r="H33" s="1"/>
      <c r="I33" s="1"/>
    </row>
    <row r="34" spans="1:9" x14ac:dyDescent="0.25">
      <c r="A34" s="11" t="s">
        <v>71</v>
      </c>
      <c r="B34" s="12">
        <v>0</v>
      </c>
      <c r="C34" s="12">
        <v>0</v>
      </c>
      <c r="D34" s="12">
        <v>1078</v>
      </c>
      <c r="E34" s="12">
        <v>1021</v>
      </c>
      <c r="F34" s="13">
        <f t="shared" si="0"/>
        <v>-5.2875695732838608</v>
      </c>
      <c r="G34" s="1"/>
      <c r="H34" s="1"/>
      <c r="I34" s="1"/>
    </row>
    <row r="35" spans="1:9" x14ac:dyDescent="0.25">
      <c r="A35" s="14" t="s">
        <v>72</v>
      </c>
      <c r="B35" s="15">
        <f>SUM(B7:B34)</f>
        <v>658321</v>
      </c>
      <c r="C35" s="15">
        <f t="shared" ref="C35:E35" si="1">SUM(C7:C34)</f>
        <v>693947</v>
      </c>
      <c r="D35" s="15">
        <f t="shared" si="1"/>
        <v>3747776</v>
      </c>
      <c r="E35" s="15">
        <f t="shared" si="1"/>
        <v>3808424</v>
      </c>
      <c r="F35" s="16">
        <f t="shared" si="0"/>
        <v>1.6182397240390003</v>
      </c>
      <c r="G35" s="1"/>
      <c r="H35" s="1"/>
      <c r="I35" s="1"/>
    </row>
    <row r="37" spans="1:9" x14ac:dyDescent="0.25">
      <c r="A37" s="42"/>
      <c r="B37" s="42">
        <f>E6</f>
        <v>2013</v>
      </c>
      <c r="C37" s="42">
        <f>D6</f>
        <v>2012</v>
      </c>
      <c r="D37" s="42"/>
      <c r="E37" s="42"/>
      <c r="F37" s="42">
        <f>B37</f>
        <v>2013</v>
      </c>
      <c r="G37" s="42">
        <f>C37</f>
        <v>2012</v>
      </c>
    </row>
    <row r="38" spans="1:9" x14ac:dyDescent="0.25">
      <c r="A38" s="42" t="str">
        <f>A7</f>
        <v>A CORUÑA</v>
      </c>
      <c r="B38" s="41">
        <f>E7</f>
        <v>68099</v>
      </c>
      <c r="C38" s="41">
        <f>D7</f>
        <v>86735</v>
      </c>
      <c r="D38" s="41">
        <f>_xlfn.RANK.EQ(B38,$B$38:$B$65)+COUNTIF($B$38:$B$65,B38)-1</f>
        <v>9</v>
      </c>
      <c r="E38" s="42" t="str">
        <f t="shared" ref="E38:E65" si="2">INDEX($A$38:$B$65,MATCH(ROW()-37,$D$38:$D$65,0),1)</f>
        <v>BARCELONA</v>
      </c>
      <c r="F38" s="42">
        <f>LOOKUP(E38,$A$38:$A$65,$B$38:$B$65)</f>
        <v>1346983</v>
      </c>
      <c r="G38" s="42">
        <f>LOOKUP(E38,$A$38:$A$65,$C$38:$C$65)</f>
        <v>1200069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18206</v>
      </c>
      <c r="C39" s="41">
        <f t="shared" ref="C39:C65" si="5">D8</f>
        <v>38148</v>
      </c>
      <c r="D39" s="41">
        <f t="shared" ref="D39:D65" si="6">_xlfn.RANK.EQ(B39,$B$38:$B$65)+COUNTIF($B$38:$B$65,B39)-1</f>
        <v>11</v>
      </c>
      <c r="E39" s="42" t="str">
        <f t="shared" si="2"/>
        <v>BALEARES</v>
      </c>
      <c r="F39" s="42">
        <f t="shared" ref="F39:F54" si="7">LOOKUP(E39,$A$38:$A$65,$B$38:$B$65)</f>
        <v>778486</v>
      </c>
      <c r="G39" s="42">
        <f t="shared" ref="G39:G65" si="8">LOOKUP(E39,$A$38:$A$65,$C$38:$C$65)</f>
        <v>552005</v>
      </c>
    </row>
    <row r="40" spans="1:9" x14ac:dyDescent="0.25">
      <c r="A40" s="42" t="str">
        <f t="shared" si="3"/>
        <v>ALMERIA</v>
      </c>
      <c r="B40" s="41">
        <f t="shared" si="4"/>
        <v>8243</v>
      </c>
      <c r="C40" s="41">
        <f t="shared" si="5"/>
        <v>11491</v>
      </c>
      <c r="D40" s="41">
        <f t="shared" si="6"/>
        <v>15</v>
      </c>
      <c r="E40" s="42" t="str">
        <f t="shared" si="2"/>
        <v>SANTA CRUZ DE TENERIFE</v>
      </c>
      <c r="F40" s="42">
        <f t="shared" si="7"/>
        <v>428641</v>
      </c>
      <c r="G40" s="42">
        <f t="shared" si="8"/>
        <v>461899</v>
      </c>
    </row>
    <row r="41" spans="1:9" x14ac:dyDescent="0.25">
      <c r="A41" s="42" t="str">
        <f t="shared" si="3"/>
        <v>AVILES</v>
      </c>
      <c r="B41" s="41">
        <f t="shared" si="4"/>
        <v>655</v>
      </c>
      <c r="C41" s="41">
        <f t="shared" si="5"/>
        <v>902</v>
      </c>
      <c r="D41" s="41">
        <f t="shared" si="6"/>
        <v>22</v>
      </c>
      <c r="E41" s="42" t="str">
        <f t="shared" si="2"/>
        <v>LAS PALMAS</v>
      </c>
      <c r="F41" s="42">
        <f t="shared" si="7"/>
        <v>369301</v>
      </c>
      <c r="G41" s="42">
        <f t="shared" si="8"/>
        <v>457043</v>
      </c>
    </row>
    <row r="42" spans="1:9" x14ac:dyDescent="0.25">
      <c r="A42" s="42" t="str">
        <f t="shared" si="3"/>
        <v>BAHIA DE ALGECIRAS</v>
      </c>
      <c r="B42" s="41">
        <f t="shared" si="4"/>
        <v>0</v>
      </c>
      <c r="C42" s="41">
        <f t="shared" si="5"/>
        <v>0</v>
      </c>
      <c r="D42" s="41">
        <f t="shared" si="6"/>
        <v>28</v>
      </c>
      <c r="E42" s="42" t="str">
        <f t="shared" si="2"/>
        <v>VALENCIA</v>
      </c>
      <c r="F42" s="42">
        <f t="shared" si="7"/>
        <v>223326</v>
      </c>
      <c r="G42" s="42">
        <f t="shared" si="8"/>
        <v>239566</v>
      </c>
    </row>
    <row r="43" spans="1:9" x14ac:dyDescent="0.25">
      <c r="A43" s="42" t="str">
        <f t="shared" si="3"/>
        <v>BAHIA DE CADIZ</v>
      </c>
      <c r="B43" s="41">
        <f t="shared" si="4"/>
        <v>173399</v>
      </c>
      <c r="C43" s="41">
        <f t="shared" si="5"/>
        <v>159896</v>
      </c>
      <c r="D43" s="41">
        <f t="shared" si="6"/>
        <v>7</v>
      </c>
      <c r="E43" s="42" t="str">
        <f t="shared" si="2"/>
        <v>MALAGA</v>
      </c>
      <c r="F43" s="42">
        <f t="shared" si="7"/>
        <v>183674</v>
      </c>
      <c r="G43" s="42">
        <f t="shared" si="8"/>
        <v>326326</v>
      </c>
    </row>
    <row r="44" spans="1:9" x14ac:dyDescent="0.25">
      <c r="A44" s="42" t="str">
        <f t="shared" si="3"/>
        <v>BALEARES</v>
      </c>
      <c r="B44" s="41">
        <f t="shared" si="4"/>
        <v>778486</v>
      </c>
      <c r="C44" s="41">
        <f t="shared" si="5"/>
        <v>552005</v>
      </c>
      <c r="D44" s="41">
        <f t="shared" si="6"/>
        <v>2</v>
      </c>
      <c r="E44" s="42" t="str">
        <f t="shared" si="2"/>
        <v>BAHIA DE CADIZ</v>
      </c>
      <c r="F44" s="42">
        <f t="shared" si="7"/>
        <v>173399</v>
      </c>
      <c r="G44" s="42">
        <f t="shared" si="8"/>
        <v>159896</v>
      </c>
    </row>
    <row r="45" spans="1:9" x14ac:dyDescent="0.25">
      <c r="A45" s="42" t="str">
        <f t="shared" si="3"/>
        <v>BARCELONA</v>
      </c>
      <c r="B45" s="41">
        <f t="shared" si="4"/>
        <v>1346983</v>
      </c>
      <c r="C45" s="41">
        <f t="shared" si="5"/>
        <v>1200069</v>
      </c>
      <c r="D45" s="41">
        <f t="shared" si="6"/>
        <v>1</v>
      </c>
      <c r="E45" s="42" t="str">
        <f t="shared" si="2"/>
        <v>VIGO</v>
      </c>
      <c r="F45" s="42">
        <f t="shared" si="7"/>
        <v>89290</v>
      </c>
      <c r="G45" s="42">
        <f t="shared" si="8"/>
        <v>119794</v>
      </c>
    </row>
    <row r="46" spans="1:9" x14ac:dyDescent="0.25">
      <c r="A46" s="42" t="str">
        <f t="shared" si="3"/>
        <v>BILBAO</v>
      </c>
      <c r="B46" s="41">
        <f t="shared" si="4"/>
        <v>13770</v>
      </c>
      <c r="C46" s="41">
        <f t="shared" si="5"/>
        <v>27257</v>
      </c>
      <c r="D46" s="41">
        <f t="shared" si="6"/>
        <v>12</v>
      </c>
      <c r="E46" s="42" t="str">
        <f t="shared" si="2"/>
        <v>A CORUÑA</v>
      </c>
      <c r="F46" s="42">
        <f t="shared" si="7"/>
        <v>68099</v>
      </c>
      <c r="G46" s="42">
        <f t="shared" si="8"/>
        <v>86735</v>
      </c>
    </row>
    <row r="47" spans="1:9" x14ac:dyDescent="0.25">
      <c r="A47" s="42" t="str">
        <f t="shared" si="3"/>
        <v>CARTAGENA</v>
      </c>
      <c r="B47" s="41">
        <f t="shared" si="4"/>
        <v>67085</v>
      </c>
      <c r="C47" s="41">
        <f t="shared" si="5"/>
        <v>38108</v>
      </c>
      <c r="D47" s="41">
        <f t="shared" si="6"/>
        <v>10</v>
      </c>
      <c r="E47" s="42" t="str">
        <f t="shared" si="2"/>
        <v>CARTAGENA</v>
      </c>
      <c r="F47" s="42">
        <f t="shared" si="7"/>
        <v>67085</v>
      </c>
      <c r="G47" s="42">
        <f t="shared" si="8"/>
        <v>38108</v>
      </c>
    </row>
    <row r="48" spans="1:9" x14ac:dyDescent="0.25">
      <c r="A48" s="42" t="str">
        <f t="shared" si="3"/>
        <v>CASTELLON</v>
      </c>
      <c r="B48" s="41">
        <f t="shared" si="4"/>
        <v>325</v>
      </c>
      <c r="C48" s="41">
        <f t="shared" si="5"/>
        <v>509</v>
      </c>
      <c r="D48" s="41">
        <f t="shared" si="6"/>
        <v>23</v>
      </c>
      <c r="E48" s="42" t="str">
        <f t="shared" si="2"/>
        <v>ALICANTE</v>
      </c>
      <c r="F48" s="42">
        <f t="shared" si="7"/>
        <v>18206</v>
      </c>
      <c r="G48" s="42">
        <f t="shared" si="8"/>
        <v>38148</v>
      </c>
    </row>
    <row r="49" spans="1:7" x14ac:dyDescent="0.25">
      <c r="A49" s="42" t="str">
        <f t="shared" si="3"/>
        <v>CEUTA</v>
      </c>
      <c r="B49" s="41">
        <f t="shared" si="4"/>
        <v>1485</v>
      </c>
      <c r="C49" s="41">
        <f t="shared" si="5"/>
        <v>2607</v>
      </c>
      <c r="D49" s="41">
        <f t="shared" si="6"/>
        <v>19</v>
      </c>
      <c r="E49" s="42" t="str">
        <f t="shared" si="2"/>
        <v>BILBAO</v>
      </c>
      <c r="F49" s="42">
        <f t="shared" si="7"/>
        <v>13770</v>
      </c>
      <c r="G49" s="42">
        <f t="shared" si="8"/>
        <v>27257</v>
      </c>
    </row>
    <row r="50" spans="1:7" x14ac:dyDescent="0.25">
      <c r="A50" s="42" t="str">
        <f t="shared" si="3"/>
        <v>FERROL-SAN CIBRAO</v>
      </c>
      <c r="B50" s="41">
        <f t="shared" si="4"/>
        <v>3130</v>
      </c>
      <c r="C50" s="41">
        <f t="shared" si="5"/>
        <v>2107</v>
      </c>
      <c r="D50" s="41">
        <f t="shared" si="6"/>
        <v>18</v>
      </c>
      <c r="E50" s="42" t="str">
        <f t="shared" si="2"/>
        <v>SEVILLA</v>
      </c>
      <c r="F50" s="42">
        <f t="shared" si="7"/>
        <v>10003</v>
      </c>
      <c r="G50" s="42">
        <f t="shared" si="8"/>
        <v>7786</v>
      </c>
    </row>
    <row r="51" spans="1:7" x14ac:dyDescent="0.25">
      <c r="A51" s="42" t="str">
        <f t="shared" si="3"/>
        <v>GIJON</v>
      </c>
      <c r="B51" s="41">
        <f t="shared" si="4"/>
        <v>4916</v>
      </c>
      <c r="C51" s="41">
        <f t="shared" si="5"/>
        <v>2200</v>
      </c>
      <c r="D51" s="41">
        <f t="shared" si="6"/>
        <v>17</v>
      </c>
      <c r="E51" s="42" t="str">
        <f t="shared" si="2"/>
        <v>MOTRIL</v>
      </c>
      <c r="F51" s="42">
        <f t="shared" si="7"/>
        <v>8878</v>
      </c>
      <c r="G51" s="42">
        <f t="shared" si="8"/>
        <v>5692</v>
      </c>
    </row>
    <row r="52" spans="1:7" x14ac:dyDescent="0.25">
      <c r="A52" s="42" t="str">
        <f t="shared" si="3"/>
        <v>HUELVA</v>
      </c>
      <c r="B52" s="41">
        <f t="shared" si="4"/>
        <v>0</v>
      </c>
      <c r="C52" s="41">
        <f t="shared" si="5"/>
        <v>0</v>
      </c>
      <c r="D52" s="41">
        <f t="shared" si="6"/>
        <v>28</v>
      </c>
      <c r="E52" s="42" t="str">
        <f t="shared" si="2"/>
        <v>ALMERIA</v>
      </c>
      <c r="F52" s="42">
        <f t="shared" si="7"/>
        <v>8243</v>
      </c>
      <c r="G52" s="42">
        <f t="shared" si="8"/>
        <v>11491</v>
      </c>
    </row>
    <row r="53" spans="1:7" x14ac:dyDescent="0.25">
      <c r="A53" s="42" t="str">
        <f t="shared" si="3"/>
        <v>LAS PALMAS</v>
      </c>
      <c r="B53" s="41">
        <f t="shared" si="4"/>
        <v>369301</v>
      </c>
      <c r="C53" s="41">
        <f t="shared" si="5"/>
        <v>457043</v>
      </c>
      <c r="D53" s="41">
        <f t="shared" si="6"/>
        <v>4</v>
      </c>
      <c r="E53" s="42" t="str">
        <f t="shared" si="2"/>
        <v>SANTANDER</v>
      </c>
      <c r="F53" s="42">
        <f t="shared" si="7"/>
        <v>8154</v>
      </c>
      <c r="G53" s="42">
        <f t="shared" si="8"/>
        <v>5998</v>
      </c>
    </row>
    <row r="54" spans="1:7" x14ac:dyDescent="0.25">
      <c r="A54" s="42" t="str">
        <f t="shared" si="3"/>
        <v>MALAGA</v>
      </c>
      <c r="B54" s="41">
        <f t="shared" si="4"/>
        <v>183674</v>
      </c>
      <c r="C54" s="41">
        <f t="shared" si="5"/>
        <v>326326</v>
      </c>
      <c r="D54" s="41">
        <f t="shared" si="6"/>
        <v>6</v>
      </c>
      <c r="E54" s="42" t="str">
        <f t="shared" si="2"/>
        <v>GIJON</v>
      </c>
      <c r="F54" s="42">
        <f t="shared" si="7"/>
        <v>4916</v>
      </c>
      <c r="G54" s="42">
        <f t="shared" si="8"/>
        <v>2200</v>
      </c>
    </row>
    <row r="55" spans="1:7" x14ac:dyDescent="0.25">
      <c r="A55" s="42" t="str">
        <f t="shared" si="3"/>
        <v>MARIN Y RIA DE PONTEVEDRA</v>
      </c>
      <c r="B55" s="41">
        <f t="shared" si="4"/>
        <v>0</v>
      </c>
      <c r="C55" s="41">
        <f t="shared" si="5"/>
        <v>0</v>
      </c>
      <c r="D55" s="41">
        <f t="shared" si="6"/>
        <v>28</v>
      </c>
      <c r="E55" s="42" t="str">
        <f t="shared" si="2"/>
        <v>FERROL-SAN CIBRAO</v>
      </c>
      <c r="F55" s="42">
        <f t="shared" ref="F55:F65" si="9">LOOKUP(E55,$A$38:$A$65,$B$38:$B$65)</f>
        <v>3130</v>
      </c>
      <c r="G55" s="42">
        <f t="shared" si="8"/>
        <v>2107</v>
      </c>
    </row>
    <row r="56" spans="1:7" x14ac:dyDescent="0.25">
      <c r="A56" s="42" t="str">
        <f t="shared" si="3"/>
        <v>MELILLA</v>
      </c>
      <c r="B56" s="41">
        <f t="shared" si="4"/>
        <v>1354</v>
      </c>
      <c r="C56" s="41">
        <f t="shared" si="5"/>
        <v>560</v>
      </c>
      <c r="D56" s="41">
        <f t="shared" si="6"/>
        <v>20</v>
      </c>
      <c r="E56" s="42" t="str">
        <f t="shared" si="2"/>
        <v>CEUTA</v>
      </c>
      <c r="F56" s="42">
        <f t="shared" si="9"/>
        <v>1485</v>
      </c>
      <c r="G56" s="42">
        <f t="shared" si="8"/>
        <v>2607</v>
      </c>
    </row>
    <row r="57" spans="1:7" x14ac:dyDescent="0.25">
      <c r="A57" s="42" t="str">
        <f t="shared" si="3"/>
        <v>MOTRIL</v>
      </c>
      <c r="B57" s="41">
        <f t="shared" si="4"/>
        <v>8878</v>
      </c>
      <c r="C57" s="41">
        <f t="shared" si="5"/>
        <v>5692</v>
      </c>
      <c r="D57" s="41">
        <f t="shared" si="6"/>
        <v>14</v>
      </c>
      <c r="E57" s="42" t="str">
        <f t="shared" si="2"/>
        <v>MELILLA</v>
      </c>
      <c r="F57" s="42">
        <f t="shared" si="9"/>
        <v>1354</v>
      </c>
      <c r="G57" s="42">
        <f t="shared" si="8"/>
        <v>560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str">
        <f t="shared" si="2"/>
        <v>VILAGARCIA</v>
      </c>
      <c r="F58" s="42">
        <f t="shared" si="9"/>
        <v>1021</v>
      </c>
      <c r="G58" s="42">
        <f t="shared" si="8"/>
        <v>1078</v>
      </c>
    </row>
    <row r="59" spans="1:7" x14ac:dyDescent="0.25">
      <c r="A59" s="42" t="str">
        <f t="shared" si="3"/>
        <v>SANTA CRUZ DE TENERIFE</v>
      </c>
      <c r="B59" s="41">
        <f t="shared" si="4"/>
        <v>428641</v>
      </c>
      <c r="C59" s="41">
        <f t="shared" si="5"/>
        <v>461899</v>
      </c>
      <c r="D59" s="41">
        <f t="shared" si="6"/>
        <v>3</v>
      </c>
      <c r="E59" s="42" t="str">
        <f t="shared" si="2"/>
        <v>AVILES</v>
      </c>
      <c r="F59" s="42">
        <f t="shared" si="9"/>
        <v>655</v>
      </c>
      <c r="G59" s="42">
        <f t="shared" si="8"/>
        <v>902</v>
      </c>
    </row>
    <row r="60" spans="1:7" x14ac:dyDescent="0.25">
      <c r="A60" s="42" t="str">
        <f t="shared" si="3"/>
        <v>SANTANDER</v>
      </c>
      <c r="B60" s="41">
        <f t="shared" si="4"/>
        <v>8154</v>
      </c>
      <c r="C60" s="41">
        <f t="shared" si="5"/>
        <v>5998</v>
      </c>
      <c r="D60" s="41">
        <f t="shared" si="6"/>
        <v>16</v>
      </c>
      <c r="E60" s="42" t="str">
        <f t="shared" si="2"/>
        <v>CASTELLON</v>
      </c>
      <c r="F60" s="42">
        <f t="shared" si="9"/>
        <v>325</v>
      </c>
      <c r="G60" s="42">
        <f t="shared" si="8"/>
        <v>509</v>
      </c>
    </row>
    <row r="61" spans="1:7" x14ac:dyDescent="0.25">
      <c r="A61" s="42" t="str">
        <f t="shared" si="3"/>
        <v>SEVILLA</v>
      </c>
      <c r="B61" s="41">
        <f t="shared" si="4"/>
        <v>10003</v>
      </c>
      <c r="C61" s="41">
        <f t="shared" si="5"/>
        <v>7786</v>
      </c>
      <c r="D61" s="41">
        <f t="shared" si="6"/>
        <v>13</v>
      </c>
      <c r="E61" s="42" t="e">
        <f t="shared" si="2"/>
        <v>#N/A</v>
      </c>
      <c r="F61" s="42" t="e">
        <f t="shared" si="9"/>
        <v>#N/A</v>
      </c>
      <c r="G61" s="42" t="e">
        <f t="shared" si="8"/>
        <v>#N/A</v>
      </c>
    </row>
    <row r="62" spans="1:7" x14ac:dyDescent="0.25">
      <c r="A62" s="42" t="str">
        <f t="shared" si="3"/>
        <v>TARRAGONA</v>
      </c>
      <c r="B62" s="41">
        <f t="shared" si="4"/>
        <v>0</v>
      </c>
      <c r="C62" s="41">
        <f t="shared" si="5"/>
        <v>0</v>
      </c>
      <c r="D62" s="41">
        <f t="shared" si="6"/>
        <v>28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223326</v>
      </c>
      <c r="C63" s="41">
        <f t="shared" si="5"/>
        <v>239566</v>
      </c>
      <c r="D63" s="41">
        <f t="shared" si="6"/>
        <v>5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89290</v>
      </c>
      <c r="C64" s="41">
        <f t="shared" si="5"/>
        <v>119794</v>
      </c>
      <c r="D64" s="41">
        <f t="shared" si="6"/>
        <v>8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1021</v>
      </c>
      <c r="C65" s="41">
        <f t="shared" si="5"/>
        <v>1078</v>
      </c>
      <c r="D65" s="41">
        <f t="shared" si="6"/>
        <v>21</v>
      </c>
      <c r="E65" s="42" t="str">
        <f t="shared" si="2"/>
        <v>BAHIA DE ALGECIRAS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90</v>
      </c>
    </row>
    <row r="2" spans="1:12" s="2" customFormat="1" ht="21" x14ac:dyDescent="0.35">
      <c r="F2" s="3"/>
    </row>
    <row r="5" spans="1:12" x14ac:dyDescent="0.25">
      <c r="A5" s="69" t="s">
        <v>73</v>
      </c>
      <c r="B5" s="67" t="str">
        <f>'Resumen general'!D6</f>
        <v>Mes Julio</v>
      </c>
      <c r="C5" s="68"/>
      <c r="D5" s="67" t="str">
        <f>'Resumen general'!F6</f>
        <v>Acumulado desde Enero</v>
      </c>
      <c r="E5" s="68"/>
      <c r="F5" s="68"/>
      <c r="L5" s="39">
        <f>'Resumen general'!I4</f>
        <v>41529</v>
      </c>
    </row>
    <row r="6" spans="1:12" x14ac:dyDescent="0.25">
      <c r="A6" s="70"/>
      <c r="B6" s="7">
        <f>'Resumen general'!D7</f>
        <v>2012</v>
      </c>
      <c r="C6" s="7">
        <f>'Resumen general'!E7</f>
        <v>2013</v>
      </c>
      <c r="D6" s="7">
        <f>'Resumen general'!F7</f>
        <v>2012</v>
      </c>
      <c r="E6" s="7">
        <f>'Resumen general'!G7</f>
        <v>2013</v>
      </c>
      <c r="F6" s="7" t="s">
        <v>43</v>
      </c>
    </row>
    <row r="7" spans="1:12" x14ac:dyDescent="0.25">
      <c r="A7" s="8" t="s">
        <v>44</v>
      </c>
      <c r="B7" s="9">
        <v>0</v>
      </c>
      <c r="C7" s="9">
        <v>0</v>
      </c>
      <c r="D7" s="9">
        <v>0</v>
      </c>
      <c r="E7" s="9">
        <v>0</v>
      </c>
      <c r="F7" s="18" t="e">
        <f>((E7*100)/D7)-100</f>
        <v>#DIV/0!</v>
      </c>
      <c r="G7" s="1"/>
      <c r="H7" s="1"/>
      <c r="I7" s="1"/>
    </row>
    <row r="8" spans="1:12" x14ac:dyDescent="0.25">
      <c r="A8" s="11" t="s">
        <v>45</v>
      </c>
      <c r="B8" s="12">
        <v>8076</v>
      </c>
      <c r="C8" s="12">
        <v>4880</v>
      </c>
      <c r="D8" s="12">
        <v>27916</v>
      </c>
      <c r="E8" s="12">
        <v>22062</v>
      </c>
      <c r="F8" s="13">
        <f t="shared" ref="F8:F35" si="0">((E8*100)/D8)-100</f>
        <v>-20.970053016191429</v>
      </c>
      <c r="G8" s="1"/>
      <c r="H8" s="1"/>
      <c r="I8" s="1"/>
    </row>
    <row r="9" spans="1:12" x14ac:dyDescent="0.25">
      <c r="A9" s="8" t="s">
        <v>46</v>
      </c>
      <c r="B9" s="9">
        <v>24147</v>
      </c>
      <c r="C9" s="9">
        <v>19948</v>
      </c>
      <c r="D9" s="9">
        <v>80742</v>
      </c>
      <c r="E9" s="9">
        <v>66885</v>
      </c>
      <c r="F9" s="10">
        <f t="shared" si="0"/>
        <v>-17.16207178420153</v>
      </c>
      <c r="G9" s="1"/>
      <c r="H9" s="1"/>
      <c r="I9" s="1"/>
    </row>
    <row r="10" spans="1:12" x14ac:dyDescent="0.25">
      <c r="A10" s="11" t="s">
        <v>47</v>
      </c>
      <c r="B10" s="12">
        <v>0</v>
      </c>
      <c r="C10" s="12">
        <v>0</v>
      </c>
      <c r="D10" s="12">
        <v>0</v>
      </c>
      <c r="E10" s="12">
        <v>0</v>
      </c>
      <c r="F10" s="17" t="e">
        <f t="shared" si="0"/>
        <v>#DIV/0!</v>
      </c>
      <c r="G10" s="1"/>
      <c r="H10" s="1"/>
      <c r="I10" s="1"/>
    </row>
    <row r="11" spans="1:12" x14ac:dyDescent="0.25">
      <c r="A11" s="8" t="s">
        <v>48</v>
      </c>
      <c r="B11" s="9">
        <v>159073</v>
      </c>
      <c r="C11" s="9">
        <v>126658</v>
      </c>
      <c r="D11" s="9">
        <v>603610</v>
      </c>
      <c r="E11" s="9">
        <v>577908</v>
      </c>
      <c r="F11" s="10">
        <f t="shared" si="0"/>
        <v>-4.2580474147214318</v>
      </c>
      <c r="G11" s="1"/>
      <c r="H11" s="1"/>
      <c r="I11" s="1"/>
    </row>
    <row r="12" spans="1:12" x14ac:dyDescent="0.25">
      <c r="A12" s="11" t="s">
        <v>49</v>
      </c>
      <c r="B12" s="12">
        <v>1656</v>
      </c>
      <c r="C12" s="12">
        <v>1707</v>
      </c>
      <c r="D12" s="12">
        <v>7125</v>
      </c>
      <c r="E12" s="12">
        <v>6884</v>
      </c>
      <c r="F12" s="13">
        <f t="shared" si="0"/>
        <v>-3.3824561403508824</v>
      </c>
      <c r="G12" s="1"/>
      <c r="H12" s="1"/>
      <c r="I12" s="1"/>
    </row>
    <row r="13" spans="1:12" x14ac:dyDescent="0.25">
      <c r="A13" s="8" t="s">
        <v>50</v>
      </c>
      <c r="B13" s="9">
        <v>52103</v>
      </c>
      <c r="C13" s="9">
        <v>57225</v>
      </c>
      <c r="D13" s="9">
        <v>187052</v>
      </c>
      <c r="E13" s="9">
        <v>201418</v>
      </c>
      <c r="F13" s="10">
        <f t="shared" si="0"/>
        <v>7.68021726578705</v>
      </c>
      <c r="G13" s="1"/>
      <c r="H13" s="1"/>
      <c r="I13" s="1"/>
    </row>
    <row r="14" spans="1:12" x14ac:dyDescent="0.25">
      <c r="A14" s="11" t="s">
        <v>51</v>
      </c>
      <c r="B14" s="12">
        <v>39881</v>
      </c>
      <c r="C14" s="12">
        <v>40684</v>
      </c>
      <c r="D14" s="12">
        <v>136351</v>
      </c>
      <c r="E14" s="12">
        <v>127773</v>
      </c>
      <c r="F14" s="13">
        <f t="shared" si="0"/>
        <v>-6.2911163101114056</v>
      </c>
      <c r="G14" s="1"/>
      <c r="H14" s="1"/>
      <c r="I14" s="1"/>
    </row>
    <row r="15" spans="1:12" x14ac:dyDescent="0.25">
      <c r="A15" s="8" t="s">
        <v>52</v>
      </c>
      <c r="B15" s="9">
        <v>3899</v>
      </c>
      <c r="C15" s="9">
        <v>2682</v>
      </c>
      <c r="D15" s="9">
        <v>16517</v>
      </c>
      <c r="E15" s="9">
        <v>19301</v>
      </c>
      <c r="F15" s="10">
        <f t="shared" si="0"/>
        <v>16.855361143064727</v>
      </c>
      <c r="G15" s="1"/>
      <c r="H15" s="1"/>
      <c r="I15" s="1"/>
    </row>
    <row r="16" spans="1:12" x14ac:dyDescent="0.25">
      <c r="A16" s="11" t="s">
        <v>53</v>
      </c>
      <c r="B16" s="12">
        <v>0</v>
      </c>
      <c r="C16" s="12">
        <v>0</v>
      </c>
      <c r="D16" s="12">
        <v>0</v>
      </c>
      <c r="E16" s="12">
        <v>0</v>
      </c>
      <c r="F16" s="17" t="e">
        <f t="shared" si="0"/>
        <v>#DIV/0!</v>
      </c>
      <c r="G16" s="1"/>
      <c r="H16" s="1"/>
      <c r="I16" s="1"/>
    </row>
    <row r="17" spans="1:9" x14ac:dyDescent="0.25">
      <c r="A17" s="8" t="s">
        <v>54</v>
      </c>
      <c r="B17" s="9">
        <v>0</v>
      </c>
      <c r="C17" s="9">
        <v>0</v>
      </c>
      <c r="D17" s="9">
        <v>0</v>
      </c>
      <c r="E17" s="9">
        <v>0</v>
      </c>
      <c r="F17" s="18" t="e">
        <f t="shared" si="0"/>
        <v>#DIV/0!</v>
      </c>
      <c r="G17" s="1"/>
      <c r="H17" s="1"/>
      <c r="I17" s="1"/>
    </row>
    <row r="18" spans="1:9" x14ac:dyDescent="0.25">
      <c r="A18" s="11" t="s">
        <v>55</v>
      </c>
      <c r="B18" s="12">
        <v>46976</v>
      </c>
      <c r="C18" s="12">
        <v>33743</v>
      </c>
      <c r="D18" s="12">
        <v>215060</v>
      </c>
      <c r="E18" s="12">
        <v>199114</v>
      </c>
      <c r="F18" s="13">
        <f t="shared" si="0"/>
        <v>-7.4146749744257363</v>
      </c>
      <c r="G18" s="1"/>
      <c r="H18" s="1"/>
      <c r="I18" s="1"/>
    </row>
    <row r="19" spans="1:9" x14ac:dyDescent="0.25">
      <c r="A19" s="8" t="s">
        <v>56</v>
      </c>
      <c r="B19" s="9">
        <v>1</v>
      </c>
      <c r="C19" s="9">
        <v>0</v>
      </c>
      <c r="D19" s="9">
        <v>1</v>
      </c>
      <c r="E19" s="9">
        <v>0</v>
      </c>
      <c r="F19" s="18">
        <f t="shared" si="0"/>
        <v>-100</v>
      </c>
      <c r="G19" s="1"/>
      <c r="H19" s="1"/>
      <c r="I19" s="1"/>
    </row>
    <row r="20" spans="1:9" x14ac:dyDescent="0.25">
      <c r="A20" s="11" t="s">
        <v>57</v>
      </c>
      <c r="B20" s="12">
        <v>1388</v>
      </c>
      <c r="C20" s="12">
        <v>2170</v>
      </c>
      <c r="D20" s="12">
        <v>6199</v>
      </c>
      <c r="E20" s="12">
        <v>4527</v>
      </c>
      <c r="F20" s="13">
        <f t="shared" si="0"/>
        <v>-26.972092272947251</v>
      </c>
      <c r="G20" s="1"/>
      <c r="H20" s="1"/>
      <c r="I20" s="1"/>
    </row>
    <row r="21" spans="1:9" x14ac:dyDescent="0.25">
      <c r="A21" s="8" t="s">
        <v>58</v>
      </c>
      <c r="B21" s="9">
        <v>1231</v>
      </c>
      <c r="C21" s="9">
        <v>858</v>
      </c>
      <c r="D21" s="9">
        <v>6871</v>
      </c>
      <c r="E21" s="9">
        <v>7559</v>
      </c>
      <c r="F21" s="10">
        <f t="shared" si="0"/>
        <v>10.013098530053853</v>
      </c>
      <c r="G21" s="1"/>
      <c r="H21" s="1"/>
      <c r="I21" s="1"/>
    </row>
    <row r="22" spans="1:9" x14ac:dyDescent="0.25">
      <c r="A22" s="11" t="s">
        <v>59</v>
      </c>
      <c r="B22" s="12">
        <v>37832</v>
      </c>
      <c r="C22" s="12">
        <v>51260</v>
      </c>
      <c r="D22" s="12">
        <v>162011</v>
      </c>
      <c r="E22" s="12">
        <v>239689</v>
      </c>
      <c r="F22" s="13">
        <f t="shared" si="0"/>
        <v>47.946127114825543</v>
      </c>
      <c r="G22" s="1"/>
      <c r="H22" s="1"/>
      <c r="I22" s="1"/>
    </row>
    <row r="23" spans="1:9" x14ac:dyDescent="0.25">
      <c r="A23" s="8" t="s">
        <v>60</v>
      </c>
      <c r="B23" s="9">
        <v>3597</v>
      </c>
      <c r="C23" s="9">
        <v>3859</v>
      </c>
      <c r="D23" s="9">
        <v>15849</v>
      </c>
      <c r="E23" s="9">
        <v>15310</v>
      </c>
      <c r="F23" s="10">
        <f t="shared" si="0"/>
        <v>-3.400845479210048</v>
      </c>
      <c r="G23" s="1"/>
      <c r="H23" s="1"/>
      <c r="I23" s="1"/>
    </row>
    <row r="24" spans="1:9" x14ac:dyDescent="0.25">
      <c r="A24" s="11" t="s">
        <v>61</v>
      </c>
      <c r="B24" s="12">
        <v>0</v>
      </c>
      <c r="C24" s="12">
        <v>0</v>
      </c>
      <c r="D24" s="12">
        <v>0</v>
      </c>
      <c r="E24" s="12">
        <v>0</v>
      </c>
      <c r="F24" s="17" t="e">
        <f t="shared" si="0"/>
        <v>#DIV/0!</v>
      </c>
      <c r="G24" s="1"/>
      <c r="H24" s="1"/>
      <c r="I24" s="1"/>
    </row>
    <row r="25" spans="1:9" x14ac:dyDescent="0.25">
      <c r="A25" s="8" t="s">
        <v>62</v>
      </c>
      <c r="B25" s="9">
        <v>24857</v>
      </c>
      <c r="C25" s="9">
        <v>17870</v>
      </c>
      <c r="D25" s="9">
        <v>89424</v>
      </c>
      <c r="E25" s="9">
        <v>70064</v>
      </c>
      <c r="F25" s="10">
        <f t="shared" si="0"/>
        <v>-21.649668992664161</v>
      </c>
      <c r="G25" s="1"/>
      <c r="H25" s="1"/>
      <c r="I25" s="1"/>
    </row>
    <row r="26" spans="1:9" x14ac:dyDescent="0.25">
      <c r="A26" s="11" t="s">
        <v>63</v>
      </c>
      <c r="B26" s="12">
        <v>15008</v>
      </c>
      <c r="C26" s="12">
        <v>11976</v>
      </c>
      <c r="D26" s="12">
        <v>41000</v>
      </c>
      <c r="E26" s="12">
        <v>36546</v>
      </c>
      <c r="F26" s="13">
        <f t="shared" si="0"/>
        <v>-10.863414634146338</v>
      </c>
      <c r="G26" s="1"/>
      <c r="H26" s="1"/>
      <c r="I26" s="1"/>
    </row>
    <row r="27" spans="1:9" x14ac:dyDescent="0.25">
      <c r="A27" s="8" t="s">
        <v>64</v>
      </c>
      <c r="B27" s="9">
        <v>0</v>
      </c>
      <c r="C27" s="9">
        <v>0</v>
      </c>
      <c r="D27" s="9">
        <v>0</v>
      </c>
      <c r="E27" s="9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65</v>
      </c>
      <c r="B28" s="12">
        <v>85476</v>
      </c>
      <c r="C28" s="12">
        <v>109845</v>
      </c>
      <c r="D28" s="12">
        <v>440274</v>
      </c>
      <c r="E28" s="12">
        <v>572115</v>
      </c>
      <c r="F28" s="13">
        <f t="shared" si="0"/>
        <v>29.945215933713996</v>
      </c>
      <c r="G28" s="1"/>
      <c r="H28" s="1"/>
      <c r="I28" s="1"/>
    </row>
    <row r="29" spans="1:9" x14ac:dyDescent="0.25">
      <c r="A29" s="8" t="s">
        <v>66</v>
      </c>
      <c r="B29" s="9">
        <v>8542</v>
      </c>
      <c r="C29" s="9">
        <v>10400</v>
      </c>
      <c r="D29" s="9">
        <v>42193</v>
      </c>
      <c r="E29" s="9">
        <v>40873</v>
      </c>
      <c r="F29" s="10">
        <f t="shared" si="0"/>
        <v>-3.1284810276586228</v>
      </c>
      <c r="G29" s="1"/>
      <c r="H29" s="1"/>
      <c r="I29" s="1"/>
    </row>
    <row r="30" spans="1:9" x14ac:dyDescent="0.25">
      <c r="A30" s="11" t="s">
        <v>67</v>
      </c>
      <c r="B30" s="12">
        <v>17</v>
      </c>
      <c r="C30" s="12">
        <v>0</v>
      </c>
      <c r="D30" s="12">
        <v>801</v>
      </c>
      <c r="E30" s="12">
        <v>1481</v>
      </c>
      <c r="F30" s="17">
        <f t="shared" si="0"/>
        <v>84.893882646691623</v>
      </c>
      <c r="G30" s="1"/>
      <c r="H30" s="1"/>
      <c r="I30" s="1"/>
    </row>
    <row r="31" spans="1:9" x14ac:dyDescent="0.25">
      <c r="A31" s="8" t="s">
        <v>68</v>
      </c>
      <c r="B31" s="9">
        <v>0</v>
      </c>
      <c r="C31" s="9">
        <v>0</v>
      </c>
      <c r="D31" s="9">
        <v>0</v>
      </c>
      <c r="E31" s="9">
        <v>5</v>
      </c>
      <c r="F31" s="10" t="e">
        <f t="shared" si="0"/>
        <v>#DIV/0!</v>
      </c>
      <c r="G31" s="1"/>
      <c r="H31" s="1"/>
      <c r="I31" s="1"/>
    </row>
    <row r="32" spans="1:9" x14ac:dyDescent="0.25">
      <c r="A32" s="11" t="s">
        <v>69</v>
      </c>
      <c r="B32" s="12">
        <v>9396</v>
      </c>
      <c r="C32" s="12">
        <v>11405</v>
      </c>
      <c r="D32" s="12">
        <v>34796</v>
      </c>
      <c r="E32" s="12">
        <v>32356</v>
      </c>
      <c r="F32" s="13">
        <f t="shared" si="0"/>
        <v>-7.0123002643982062</v>
      </c>
      <c r="G32" s="1"/>
      <c r="H32" s="1"/>
      <c r="I32" s="1"/>
    </row>
    <row r="33" spans="1:9" x14ac:dyDescent="0.25">
      <c r="A33" s="8" t="s">
        <v>70</v>
      </c>
      <c r="B33" s="9">
        <v>0</v>
      </c>
      <c r="C33" s="9">
        <v>0</v>
      </c>
      <c r="D33" s="9">
        <v>0</v>
      </c>
      <c r="E33" s="9">
        <v>0</v>
      </c>
      <c r="F33" s="18" t="e">
        <f t="shared" si="0"/>
        <v>#DIV/0!</v>
      </c>
      <c r="G33" s="1"/>
      <c r="H33" s="1"/>
      <c r="I33" s="1"/>
    </row>
    <row r="34" spans="1:9" x14ac:dyDescent="0.25">
      <c r="A34" s="11" t="s">
        <v>71</v>
      </c>
      <c r="B34" s="12">
        <v>0</v>
      </c>
      <c r="C34" s="12">
        <v>0</v>
      </c>
      <c r="D34" s="12">
        <v>0</v>
      </c>
      <c r="E34" s="12">
        <v>0</v>
      </c>
      <c r="F34" s="17" t="e">
        <f t="shared" si="0"/>
        <v>#DIV/0!</v>
      </c>
      <c r="G34" s="1"/>
      <c r="H34" s="1"/>
      <c r="I34" s="1"/>
    </row>
    <row r="35" spans="1:9" x14ac:dyDescent="0.25">
      <c r="A35" s="14" t="s">
        <v>72</v>
      </c>
      <c r="B35" s="15">
        <f>SUM(B7:B34)</f>
        <v>523156</v>
      </c>
      <c r="C35" s="15">
        <f t="shared" ref="C35:E35" si="1">SUM(C7:C34)</f>
        <v>507170</v>
      </c>
      <c r="D35" s="15">
        <f t="shared" si="1"/>
        <v>2113792</v>
      </c>
      <c r="E35" s="15">
        <f t="shared" si="1"/>
        <v>2241870</v>
      </c>
      <c r="F35" s="16">
        <f t="shared" si="0"/>
        <v>6.0591581385491082</v>
      </c>
      <c r="G35" s="1"/>
      <c r="H35" s="1"/>
      <c r="I35" s="1"/>
    </row>
    <row r="37" spans="1:9" x14ac:dyDescent="0.25">
      <c r="A37" s="42"/>
      <c r="B37" s="42">
        <f>E6</f>
        <v>2013</v>
      </c>
      <c r="C37" s="42">
        <f>D6</f>
        <v>2012</v>
      </c>
      <c r="D37" s="42"/>
      <c r="E37" s="42"/>
      <c r="F37" s="42">
        <f>B37</f>
        <v>2013</v>
      </c>
      <c r="G37" s="42">
        <f>C37</f>
        <v>2012</v>
      </c>
    </row>
    <row r="38" spans="1:9" x14ac:dyDescent="0.25">
      <c r="A38" s="42" t="str">
        <f>A7</f>
        <v>A CORUÑA</v>
      </c>
      <c r="B38" s="41">
        <f>E7</f>
        <v>0</v>
      </c>
      <c r="C38" s="41">
        <f>D7</f>
        <v>0</v>
      </c>
      <c r="D38" s="41">
        <f>_xlfn.RANK.EQ(B38,$B$38:$B$65)+COUNTIF($B$38:$B$65,B38)-1</f>
        <v>28</v>
      </c>
      <c r="E38" s="42" t="str">
        <f t="shared" ref="E38:E65" si="2">INDEX($A$38:$B$65,MATCH(ROW()-37,$D$38:$D$65,0),1)</f>
        <v>BAHIA DE ALGECIRAS</v>
      </c>
      <c r="F38" s="42">
        <f>LOOKUP(E38,$A$38:$A$65,$B$38:$B$65)</f>
        <v>577908</v>
      </c>
      <c r="G38" s="42">
        <f>LOOKUP(E38,$A$38:$A$65,$C$38:$C$65)</f>
        <v>603610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22062</v>
      </c>
      <c r="C39" s="41">
        <f t="shared" ref="C39:C65" si="5">D8</f>
        <v>27916</v>
      </c>
      <c r="D39" s="41">
        <f t="shared" ref="D39:D65" si="6">_xlfn.RANK.EQ(B39,$B$38:$B$65)+COUNTIF($B$38:$B$65,B39)-1</f>
        <v>12</v>
      </c>
      <c r="E39" s="42" t="str">
        <f t="shared" si="2"/>
        <v>SANTA CRUZ DE TENERIFE</v>
      </c>
      <c r="F39" s="42">
        <f t="shared" ref="F39:F54" si="7">LOOKUP(E39,$A$38:$A$65,$B$38:$B$65)</f>
        <v>572115</v>
      </c>
      <c r="G39" s="42">
        <f t="shared" ref="G39:G65" si="8">LOOKUP(E39,$A$38:$A$65,$C$38:$C$65)</f>
        <v>440274</v>
      </c>
    </row>
    <row r="40" spans="1:9" x14ac:dyDescent="0.25">
      <c r="A40" s="42" t="str">
        <f t="shared" si="3"/>
        <v>ALMERIA</v>
      </c>
      <c r="B40" s="41">
        <f t="shared" si="4"/>
        <v>66885</v>
      </c>
      <c r="C40" s="41">
        <f t="shared" si="5"/>
        <v>80742</v>
      </c>
      <c r="D40" s="41">
        <f t="shared" si="6"/>
        <v>8</v>
      </c>
      <c r="E40" s="42" t="str">
        <f t="shared" si="2"/>
        <v>LAS PALMAS</v>
      </c>
      <c r="F40" s="42">
        <f t="shared" si="7"/>
        <v>239689</v>
      </c>
      <c r="G40" s="42">
        <f t="shared" si="8"/>
        <v>162011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0</v>
      </c>
      <c r="D41" s="41">
        <f t="shared" si="6"/>
        <v>28</v>
      </c>
      <c r="E41" s="42" t="str">
        <f t="shared" si="2"/>
        <v>BALEARES</v>
      </c>
      <c r="F41" s="42">
        <f t="shared" si="7"/>
        <v>201418</v>
      </c>
      <c r="G41" s="42">
        <f t="shared" si="8"/>
        <v>187052</v>
      </c>
    </row>
    <row r="42" spans="1:9" x14ac:dyDescent="0.25">
      <c r="A42" s="42" t="str">
        <f t="shared" si="3"/>
        <v>BAHIA DE ALGECIRAS</v>
      </c>
      <c r="B42" s="41">
        <f t="shared" si="4"/>
        <v>577908</v>
      </c>
      <c r="C42" s="41">
        <f t="shared" si="5"/>
        <v>603610</v>
      </c>
      <c r="D42" s="41">
        <f t="shared" si="6"/>
        <v>1</v>
      </c>
      <c r="E42" s="42" t="str">
        <f t="shared" si="2"/>
        <v>CEUTA</v>
      </c>
      <c r="F42" s="42">
        <f t="shared" si="7"/>
        <v>199114</v>
      </c>
      <c r="G42" s="42">
        <f t="shared" si="8"/>
        <v>215060</v>
      </c>
    </row>
    <row r="43" spans="1:9" x14ac:dyDescent="0.25">
      <c r="A43" s="42" t="str">
        <f t="shared" si="3"/>
        <v>BAHIA DE CADIZ</v>
      </c>
      <c r="B43" s="41">
        <f t="shared" si="4"/>
        <v>6884</v>
      </c>
      <c r="C43" s="41">
        <f t="shared" si="5"/>
        <v>7125</v>
      </c>
      <c r="D43" s="41">
        <f t="shared" si="6"/>
        <v>16</v>
      </c>
      <c r="E43" s="42" t="str">
        <f t="shared" si="2"/>
        <v>BARCELONA</v>
      </c>
      <c r="F43" s="42">
        <f t="shared" si="7"/>
        <v>127773</v>
      </c>
      <c r="G43" s="42">
        <f t="shared" si="8"/>
        <v>136351</v>
      </c>
    </row>
    <row r="44" spans="1:9" x14ac:dyDescent="0.25">
      <c r="A44" s="42" t="str">
        <f t="shared" si="3"/>
        <v>BALEARES</v>
      </c>
      <c r="B44" s="41">
        <f t="shared" si="4"/>
        <v>201418</v>
      </c>
      <c r="C44" s="41">
        <f t="shared" si="5"/>
        <v>187052</v>
      </c>
      <c r="D44" s="41">
        <f t="shared" si="6"/>
        <v>4</v>
      </c>
      <c r="E44" s="42" t="str">
        <f t="shared" si="2"/>
        <v>MELILLA</v>
      </c>
      <c r="F44" s="42">
        <f t="shared" si="7"/>
        <v>70064</v>
      </c>
      <c r="G44" s="42">
        <f t="shared" si="8"/>
        <v>89424</v>
      </c>
    </row>
    <row r="45" spans="1:9" x14ac:dyDescent="0.25">
      <c r="A45" s="42" t="str">
        <f t="shared" si="3"/>
        <v>BARCELONA</v>
      </c>
      <c r="B45" s="41">
        <f t="shared" si="4"/>
        <v>127773</v>
      </c>
      <c r="C45" s="41">
        <f t="shared" si="5"/>
        <v>136351</v>
      </c>
      <c r="D45" s="41">
        <f t="shared" si="6"/>
        <v>6</v>
      </c>
      <c r="E45" s="42" t="str">
        <f t="shared" si="2"/>
        <v>ALMERIA</v>
      </c>
      <c r="F45" s="42">
        <f t="shared" si="7"/>
        <v>66885</v>
      </c>
      <c r="G45" s="42">
        <f t="shared" si="8"/>
        <v>80742</v>
      </c>
    </row>
    <row r="46" spans="1:9" x14ac:dyDescent="0.25">
      <c r="A46" s="42" t="str">
        <f t="shared" si="3"/>
        <v>BILBAO</v>
      </c>
      <c r="B46" s="41">
        <f t="shared" si="4"/>
        <v>19301</v>
      </c>
      <c r="C46" s="41">
        <f t="shared" si="5"/>
        <v>16517</v>
      </c>
      <c r="D46" s="41">
        <f t="shared" si="6"/>
        <v>13</v>
      </c>
      <c r="E46" s="42" t="str">
        <f t="shared" si="2"/>
        <v>SANTANDER</v>
      </c>
      <c r="F46" s="42">
        <f t="shared" si="7"/>
        <v>40873</v>
      </c>
      <c r="G46" s="42">
        <f t="shared" si="8"/>
        <v>42193</v>
      </c>
    </row>
    <row r="47" spans="1:9" x14ac:dyDescent="0.25">
      <c r="A47" s="42" t="str">
        <f t="shared" si="3"/>
        <v>CARTAGENA</v>
      </c>
      <c r="B47" s="41">
        <f t="shared" si="4"/>
        <v>0</v>
      </c>
      <c r="C47" s="41">
        <f t="shared" si="5"/>
        <v>0</v>
      </c>
      <c r="D47" s="41">
        <f t="shared" si="6"/>
        <v>28</v>
      </c>
      <c r="E47" s="42" t="str">
        <f t="shared" si="2"/>
        <v>MOTRIL</v>
      </c>
      <c r="F47" s="42">
        <f t="shared" si="7"/>
        <v>36546</v>
      </c>
      <c r="G47" s="42">
        <f t="shared" si="8"/>
        <v>41000</v>
      </c>
    </row>
    <row r="48" spans="1:9" x14ac:dyDescent="0.25">
      <c r="A48" s="42" t="str">
        <f t="shared" si="3"/>
        <v>CASTELLON</v>
      </c>
      <c r="B48" s="41">
        <f t="shared" si="4"/>
        <v>0</v>
      </c>
      <c r="C48" s="41">
        <f t="shared" si="5"/>
        <v>0</v>
      </c>
      <c r="D48" s="41">
        <f t="shared" si="6"/>
        <v>28</v>
      </c>
      <c r="E48" s="42" t="str">
        <f t="shared" si="2"/>
        <v>VALENCIA</v>
      </c>
      <c r="F48" s="42">
        <f t="shared" si="7"/>
        <v>32356</v>
      </c>
      <c r="G48" s="42">
        <f t="shared" si="8"/>
        <v>34796</v>
      </c>
    </row>
    <row r="49" spans="1:7" x14ac:dyDescent="0.25">
      <c r="A49" s="42" t="str">
        <f t="shared" si="3"/>
        <v>CEUTA</v>
      </c>
      <c r="B49" s="41">
        <f t="shared" si="4"/>
        <v>199114</v>
      </c>
      <c r="C49" s="41">
        <f t="shared" si="5"/>
        <v>215060</v>
      </c>
      <c r="D49" s="41">
        <f t="shared" si="6"/>
        <v>5</v>
      </c>
      <c r="E49" s="42" t="str">
        <f t="shared" si="2"/>
        <v>ALICANTE</v>
      </c>
      <c r="F49" s="42">
        <f t="shared" si="7"/>
        <v>22062</v>
      </c>
      <c r="G49" s="42">
        <f t="shared" si="8"/>
        <v>27916</v>
      </c>
    </row>
    <row r="50" spans="1:7" x14ac:dyDescent="0.25">
      <c r="A50" s="42" t="str">
        <f t="shared" si="3"/>
        <v>FERROL-SAN CIBRAO</v>
      </c>
      <c r="B50" s="41">
        <f t="shared" si="4"/>
        <v>0</v>
      </c>
      <c r="C50" s="41">
        <f t="shared" si="5"/>
        <v>1</v>
      </c>
      <c r="D50" s="41">
        <f t="shared" si="6"/>
        <v>28</v>
      </c>
      <c r="E50" s="42" t="str">
        <f t="shared" si="2"/>
        <v>BILBAO</v>
      </c>
      <c r="F50" s="42">
        <f t="shared" si="7"/>
        <v>19301</v>
      </c>
      <c r="G50" s="42">
        <f t="shared" si="8"/>
        <v>16517</v>
      </c>
    </row>
    <row r="51" spans="1:7" x14ac:dyDescent="0.25">
      <c r="A51" s="42" t="str">
        <f t="shared" si="3"/>
        <v>GIJON</v>
      </c>
      <c r="B51" s="41">
        <f t="shared" si="4"/>
        <v>4527</v>
      </c>
      <c r="C51" s="41">
        <f t="shared" si="5"/>
        <v>6199</v>
      </c>
      <c r="D51" s="41">
        <f t="shared" si="6"/>
        <v>17</v>
      </c>
      <c r="E51" s="42" t="str">
        <f t="shared" si="2"/>
        <v>MALAGA</v>
      </c>
      <c r="F51" s="42">
        <f t="shared" si="7"/>
        <v>15310</v>
      </c>
      <c r="G51" s="42">
        <f t="shared" si="8"/>
        <v>15849</v>
      </c>
    </row>
    <row r="52" spans="1:7" x14ac:dyDescent="0.25">
      <c r="A52" s="42" t="str">
        <f t="shared" si="3"/>
        <v>HUELVA</v>
      </c>
      <c r="B52" s="41">
        <f t="shared" si="4"/>
        <v>7559</v>
      </c>
      <c r="C52" s="41">
        <f t="shared" si="5"/>
        <v>6871</v>
      </c>
      <c r="D52" s="41">
        <f t="shared" si="6"/>
        <v>15</v>
      </c>
      <c r="E52" s="42" t="str">
        <f t="shared" si="2"/>
        <v>HUELVA</v>
      </c>
      <c r="F52" s="42">
        <f t="shared" si="7"/>
        <v>7559</v>
      </c>
      <c r="G52" s="42">
        <f t="shared" si="8"/>
        <v>6871</v>
      </c>
    </row>
    <row r="53" spans="1:7" x14ac:dyDescent="0.25">
      <c r="A53" s="42" t="str">
        <f t="shared" si="3"/>
        <v>LAS PALMAS</v>
      </c>
      <c r="B53" s="41">
        <f t="shared" si="4"/>
        <v>239689</v>
      </c>
      <c r="C53" s="41">
        <f t="shared" si="5"/>
        <v>162011</v>
      </c>
      <c r="D53" s="41">
        <f t="shared" si="6"/>
        <v>3</v>
      </c>
      <c r="E53" s="42" t="str">
        <f t="shared" si="2"/>
        <v>BAHIA DE CADIZ</v>
      </c>
      <c r="F53" s="42">
        <f t="shared" si="7"/>
        <v>6884</v>
      </c>
      <c r="G53" s="42">
        <f t="shared" si="8"/>
        <v>7125</v>
      </c>
    </row>
    <row r="54" spans="1:7" x14ac:dyDescent="0.25">
      <c r="A54" s="42" t="str">
        <f t="shared" si="3"/>
        <v>MALAGA</v>
      </c>
      <c r="B54" s="41">
        <f t="shared" si="4"/>
        <v>15310</v>
      </c>
      <c r="C54" s="41">
        <f t="shared" si="5"/>
        <v>15849</v>
      </c>
      <c r="D54" s="41">
        <f t="shared" si="6"/>
        <v>14</v>
      </c>
      <c r="E54" s="42" t="str">
        <f t="shared" si="2"/>
        <v>GIJON</v>
      </c>
      <c r="F54" s="42">
        <f t="shared" si="7"/>
        <v>4527</v>
      </c>
      <c r="G54" s="42">
        <f t="shared" si="8"/>
        <v>6199</v>
      </c>
    </row>
    <row r="55" spans="1:7" x14ac:dyDescent="0.25">
      <c r="A55" s="42" t="str">
        <f t="shared" si="3"/>
        <v>MARIN Y RIA DE PONTEVEDRA</v>
      </c>
      <c r="B55" s="41">
        <f t="shared" si="4"/>
        <v>0</v>
      </c>
      <c r="C55" s="41">
        <f t="shared" si="5"/>
        <v>0</v>
      </c>
      <c r="D55" s="41">
        <f t="shared" si="6"/>
        <v>28</v>
      </c>
      <c r="E55" s="42" t="str">
        <f t="shared" si="2"/>
        <v>SEVILLA</v>
      </c>
      <c r="F55" s="42">
        <f t="shared" ref="F55:F65" si="9">LOOKUP(E55,$A$38:$A$65,$B$38:$B$65)</f>
        <v>1481</v>
      </c>
      <c r="G55" s="42">
        <f t="shared" si="8"/>
        <v>801</v>
      </c>
    </row>
    <row r="56" spans="1:7" x14ac:dyDescent="0.25">
      <c r="A56" s="42" t="str">
        <f t="shared" si="3"/>
        <v>MELILLA</v>
      </c>
      <c r="B56" s="41">
        <f t="shared" si="4"/>
        <v>70064</v>
      </c>
      <c r="C56" s="41">
        <f t="shared" si="5"/>
        <v>89424</v>
      </c>
      <c r="D56" s="41">
        <f t="shared" si="6"/>
        <v>7</v>
      </c>
      <c r="E56" s="42" t="str">
        <f t="shared" si="2"/>
        <v>TARRAGONA</v>
      </c>
      <c r="F56" s="42">
        <f t="shared" si="9"/>
        <v>5</v>
      </c>
      <c r="G56" s="42">
        <f t="shared" si="8"/>
        <v>0</v>
      </c>
    </row>
    <row r="57" spans="1:7" x14ac:dyDescent="0.25">
      <c r="A57" s="42" t="str">
        <f t="shared" si="3"/>
        <v>MOTRIL</v>
      </c>
      <c r="B57" s="41">
        <f t="shared" si="4"/>
        <v>36546</v>
      </c>
      <c r="C57" s="41">
        <f t="shared" si="5"/>
        <v>41000</v>
      </c>
      <c r="D57" s="41">
        <f t="shared" si="6"/>
        <v>10</v>
      </c>
      <c r="E57" s="42" t="e">
        <f t="shared" si="2"/>
        <v>#N/A</v>
      </c>
      <c r="F57" s="42" t="e">
        <f t="shared" si="9"/>
        <v>#N/A</v>
      </c>
      <c r="G57" s="42" t="e">
        <f t="shared" si="8"/>
        <v>#N/A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e">
        <f t="shared" si="2"/>
        <v>#N/A</v>
      </c>
      <c r="F58" s="42" t="e">
        <f t="shared" si="9"/>
        <v>#N/A</v>
      </c>
      <c r="G58" s="42" t="e">
        <f t="shared" si="8"/>
        <v>#N/A</v>
      </c>
    </row>
    <row r="59" spans="1:7" x14ac:dyDescent="0.25">
      <c r="A59" s="42" t="str">
        <f t="shared" si="3"/>
        <v>SANTA CRUZ DE TENERIFE</v>
      </c>
      <c r="B59" s="41">
        <f t="shared" si="4"/>
        <v>572115</v>
      </c>
      <c r="C59" s="41">
        <f t="shared" si="5"/>
        <v>440274</v>
      </c>
      <c r="D59" s="41">
        <f t="shared" si="6"/>
        <v>2</v>
      </c>
      <c r="E59" s="42" t="e">
        <f t="shared" si="2"/>
        <v>#N/A</v>
      </c>
      <c r="F59" s="42" t="e">
        <f t="shared" si="9"/>
        <v>#N/A</v>
      </c>
      <c r="G59" s="42" t="e">
        <f t="shared" si="8"/>
        <v>#N/A</v>
      </c>
    </row>
    <row r="60" spans="1:7" x14ac:dyDescent="0.25">
      <c r="A60" s="42" t="str">
        <f t="shared" si="3"/>
        <v>SANTANDER</v>
      </c>
      <c r="B60" s="41">
        <f t="shared" si="4"/>
        <v>40873</v>
      </c>
      <c r="C60" s="41">
        <f t="shared" si="5"/>
        <v>42193</v>
      </c>
      <c r="D60" s="41">
        <f t="shared" si="6"/>
        <v>9</v>
      </c>
      <c r="E60" s="42" t="e">
        <f t="shared" si="2"/>
        <v>#N/A</v>
      </c>
      <c r="F60" s="42" t="e">
        <f t="shared" si="9"/>
        <v>#N/A</v>
      </c>
      <c r="G60" s="42" t="e">
        <f t="shared" si="8"/>
        <v>#N/A</v>
      </c>
    </row>
    <row r="61" spans="1:7" x14ac:dyDescent="0.25">
      <c r="A61" s="42" t="str">
        <f t="shared" si="3"/>
        <v>SEVILLA</v>
      </c>
      <c r="B61" s="41">
        <f t="shared" si="4"/>
        <v>1481</v>
      </c>
      <c r="C61" s="41">
        <f t="shared" si="5"/>
        <v>801</v>
      </c>
      <c r="D61" s="41">
        <f t="shared" si="6"/>
        <v>18</v>
      </c>
      <c r="E61" s="42" t="e">
        <f t="shared" si="2"/>
        <v>#N/A</v>
      </c>
      <c r="F61" s="42" t="e">
        <f t="shared" si="9"/>
        <v>#N/A</v>
      </c>
      <c r="G61" s="42" t="e">
        <f t="shared" si="8"/>
        <v>#N/A</v>
      </c>
    </row>
    <row r="62" spans="1:7" x14ac:dyDescent="0.25">
      <c r="A62" s="42" t="str">
        <f t="shared" si="3"/>
        <v>TARRAGONA</v>
      </c>
      <c r="B62" s="41">
        <f t="shared" si="4"/>
        <v>5</v>
      </c>
      <c r="C62" s="41">
        <f t="shared" si="5"/>
        <v>0</v>
      </c>
      <c r="D62" s="41">
        <f t="shared" si="6"/>
        <v>19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32356</v>
      </c>
      <c r="C63" s="41">
        <f t="shared" si="5"/>
        <v>34796</v>
      </c>
      <c r="D63" s="41">
        <f t="shared" si="6"/>
        <v>11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0</v>
      </c>
      <c r="C64" s="41">
        <f t="shared" si="5"/>
        <v>0</v>
      </c>
      <c r="D64" s="41">
        <f t="shared" si="6"/>
        <v>28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0</v>
      </c>
      <c r="C65" s="41">
        <f t="shared" si="5"/>
        <v>0</v>
      </c>
      <c r="D65" s="41">
        <f t="shared" si="6"/>
        <v>28</v>
      </c>
      <c r="E65" s="42" t="str">
        <f t="shared" si="2"/>
        <v>A CORUÑA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6" max="6" width="6.28515625" bestFit="1" customWidth="1"/>
  </cols>
  <sheetData>
    <row r="1" spans="1:12" s="2" customFormat="1" ht="22.5" customHeight="1" x14ac:dyDescent="0.35">
      <c r="F1" s="3" t="s">
        <v>91</v>
      </c>
    </row>
    <row r="2" spans="1:12" s="2" customFormat="1" ht="21" x14ac:dyDescent="0.35">
      <c r="F2" s="3"/>
    </row>
    <row r="5" spans="1:12" x14ac:dyDescent="0.25">
      <c r="A5" s="69" t="s">
        <v>73</v>
      </c>
      <c r="B5" s="67" t="str">
        <f>'Resumen general'!D6</f>
        <v>Mes Julio</v>
      </c>
      <c r="C5" s="68"/>
      <c r="D5" s="67" t="str">
        <f>'Resumen general'!F6</f>
        <v>Acumulado desde Enero</v>
      </c>
      <c r="E5" s="68"/>
      <c r="F5" s="68"/>
      <c r="L5" s="39">
        <f>'Resumen general'!I4</f>
        <v>41529</v>
      </c>
    </row>
    <row r="6" spans="1:12" x14ac:dyDescent="0.25">
      <c r="A6" s="70"/>
      <c r="B6" s="7">
        <f>'Resumen general'!D7</f>
        <v>2012</v>
      </c>
      <c r="C6" s="7">
        <f>'Resumen general'!E7</f>
        <v>2013</v>
      </c>
      <c r="D6" s="7">
        <f>'Resumen general'!F7</f>
        <v>2012</v>
      </c>
      <c r="E6" s="7">
        <f>'Resumen general'!G7</f>
        <v>2013</v>
      </c>
      <c r="F6" s="7" t="s">
        <v>43</v>
      </c>
    </row>
    <row r="7" spans="1:12" x14ac:dyDescent="0.25">
      <c r="A7" s="8" t="s">
        <v>44</v>
      </c>
      <c r="B7" s="9">
        <v>100</v>
      </c>
      <c r="C7" s="9">
        <v>95</v>
      </c>
      <c r="D7" s="9">
        <v>724</v>
      </c>
      <c r="E7" s="9">
        <v>669</v>
      </c>
      <c r="F7" s="10">
        <f>((E7*100)/D7)-100</f>
        <v>-7.5966850828729235</v>
      </c>
      <c r="G7" s="1"/>
      <c r="H7" s="1"/>
      <c r="I7" s="1"/>
    </row>
    <row r="8" spans="1:12" x14ac:dyDescent="0.25">
      <c r="A8" s="11" t="s">
        <v>45</v>
      </c>
      <c r="B8" s="12">
        <v>87</v>
      </c>
      <c r="C8" s="12">
        <v>85</v>
      </c>
      <c r="D8" s="12">
        <v>545</v>
      </c>
      <c r="E8" s="12">
        <v>505</v>
      </c>
      <c r="F8" s="13">
        <f t="shared" ref="F8:F35" si="0">((E8*100)/D8)-100</f>
        <v>-7.3394495412844094</v>
      </c>
      <c r="G8" s="1"/>
      <c r="H8" s="1"/>
      <c r="I8" s="1"/>
    </row>
    <row r="9" spans="1:12" x14ac:dyDescent="0.25">
      <c r="A9" s="8" t="s">
        <v>46</v>
      </c>
      <c r="B9" s="9">
        <v>183</v>
      </c>
      <c r="C9" s="9">
        <v>150</v>
      </c>
      <c r="D9" s="9">
        <v>819</v>
      </c>
      <c r="E9" s="9">
        <v>722</v>
      </c>
      <c r="F9" s="10">
        <f t="shared" si="0"/>
        <v>-11.843711843711844</v>
      </c>
      <c r="G9" s="1"/>
      <c r="H9" s="1"/>
      <c r="I9" s="1"/>
    </row>
    <row r="10" spans="1:12" x14ac:dyDescent="0.25">
      <c r="A10" s="11" t="s">
        <v>47</v>
      </c>
      <c r="B10" s="12">
        <v>73</v>
      </c>
      <c r="C10" s="12">
        <v>70</v>
      </c>
      <c r="D10" s="12">
        <v>528</v>
      </c>
      <c r="E10" s="12">
        <v>477</v>
      </c>
      <c r="F10" s="13">
        <f t="shared" si="0"/>
        <v>-9.6590909090909065</v>
      </c>
      <c r="G10" s="1"/>
      <c r="H10" s="1"/>
      <c r="I10" s="1"/>
    </row>
    <row r="11" spans="1:12" x14ac:dyDescent="0.25">
      <c r="A11" s="8" t="s">
        <v>48</v>
      </c>
      <c r="B11" s="9">
        <v>2293</v>
      </c>
      <c r="C11" s="9">
        <v>2371</v>
      </c>
      <c r="D11" s="9">
        <v>14359</v>
      </c>
      <c r="E11" s="9">
        <v>14094</v>
      </c>
      <c r="F11" s="10">
        <f t="shared" si="0"/>
        <v>-1.845532418692116</v>
      </c>
      <c r="G11" s="1"/>
      <c r="H11" s="1"/>
      <c r="I11" s="1"/>
    </row>
    <row r="12" spans="1:12" x14ac:dyDescent="0.25">
      <c r="A12" s="11" t="s">
        <v>49</v>
      </c>
      <c r="B12" s="12">
        <v>94</v>
      </c>
      <c r="C12" s="12">
        <v>86</v>
      </c>
      <c r="D12" s="12">
        <v>698</v>
      </c>
      <c r="E12" s="12">
        <v>609</v>
      </c>
      <c r="F12" s="13">
        <f t="shared" si="0"/>
        <v>-12.750716332378218</v>
      </c>
      <c r="G12" s="1"/>
      <c r="H12" s="1"/>
      <c r="I12" s="1"/>
    </row>
    <row r="13" spans="1:12" x14ac:dyDescent="0.25">
      <c r="A13" s="8" t="s">
        <v>50</v>
      </c>
      <c r="B13" s="9">
        <v>3580</v>
      </c>
      <c r="C13" s="9">
        <v>4177</v>
      </c>
      <c r="D13" s="9">
        <v>16459</v>
      </c>
      <c r="E13" s="9">
        <v>15293</v>
      </c>
      <c r="F13" s="10">
        <f t="shared" si="0"/>
        <v>-7.0842700042529856</v>
      </c>
      <c r="G13" s="1"/>
      <c r="H13" s="1"/>
      <c r="I13" s="1"/>
    </row>
    <row r="14" spans="1:12" x14ac:dyDescent="0.25">
      <c r="A14" s="11" t="s">
        <v>51</v>
      </c>
      <c r="B14" s="12">
        <v>731</v>
      </c>
      <c r="C14" s="12">
        <v>763</v>
      </c>
      <c r="D14" s="12">
        <v>4471</v>
      </c>
      <c r="E14" s="12">
        <v>4479</v>
      </c>
      <c r="F14" s="13">
        <f t="shared" si="0"/>
        <v>0.17893088794453149</v>
      </c>
      <c r="G14" s="1"/>
      <c r="H14" s="1"/>
      <c r="I14" s="1"/>
    </row>
    <row r="15" spans="1:12" x14ac:dyDescent="0.25">
      <c r="A15" s="8" t="s">
        <v>52</v>
      </c>
      <c r="B15" s="9">
        <v>241</v>
      </c>
      <c r="C15" s="9">
        <v>246</v>
      </c>
      <c r="D15" s="9">
        <v>1617</v>
      </c>
      <c r="E15" s="9">
        <v>1657</v>
      </c>
      <c r="F15" s="10">
        <f t="shared" si="0"/>
        <v>2.4737167594310421</v>
      </c>
      <c r="G15" s="1"/>
      <c r="H15" s="1"/>
      <c r="I15" s="1"/>
    </row>
    <row r="16" spans="1:12" x14ac:dyDescent="0.25">
      <c r="A16" s="11" t="s">
        <v>53</v>
      </c>
      <c r="B16" s="12">
        <v>138</v>
      </c>
      <c r="C16" s="12">
        <v>141</v>
      </c>
      <c r="D16" s="12">
        <v>984</v>
      </c>
      <c r="E16" s="12">
        <v>989</v>
      </c>
      <c r="F16" s="13">
        <f t="shared" si="0"/>
        <v>0.50813008130081982</v>
      </c>
      <c r="G16" s="1"/>
      <c r="H16" s="1"/>
      <c r="I16" s="1"/>
    </row>
    <row r="17" spans="1:9" x14ac:dyDescent="0.25">
      <c r="A17" s="8" t="s">
        <v>54</v>
      </c>
      <c r="B17" s="9">
        <v>113</v>
      </c>
      <c r="C17" s="9">
        <v>121</v>
      </c>
      <c r="D17" s="9">
        <v>765</v>
      </c>
      <c r="E17" s="9">
        <v>820</v>
      </c>
      <c r="F17" s="10">
        <f t="shared" si="0"/>
        <v>7.1895424836601336</v>
      </c>
      <c r="G17" s="1"/>
      <c r="H17" s="1"/>
      <c r="I17" s="1"/>
    </row>
    <row r="18" spans="1:9" x14ac:dyDescent="0.25">
      <c r="A18" s="11" t="s">
        <v>55</v>
      </c>
      <c r="B18" s="12">
        <v>1065</v>
      </c>
      <c r="C18" s="12">
        <v>1012</v>
      </c>
      <c r="D18" s="12">
        <v>7737</v>
      </c>
      <c r="E18" s="12">
        <v>6801</v>
      </c>
      <c r="F18" s="13">
        <f t="shared" si="0"/>
        <v>-12.097712291585893</v>
      </c>
      <c r="G18" s="1"/>
      <c r="H18" s="1"/>
      <c r="I18" s="1"/>
    </row>
    <row r="19" spans="1:9" x14ac:dyDescent="0.25">
      <c r="A19" s="8" t="s">
        <v>56</v>
      </c>
      <c r="B19" s="9">
        <v>78</v>
      </c>
      <c r="C19" s="9">
        <v>85</v>
      </c>
      <c r="D19" s="9">
        <v>607</v>
      </c>
      <c r="E19" s="9">
        <v>601</v>
      </c>
      <c r="F19" s="10">
        <f t="shared" si="0"/>
        <v>-0.98846787479406828</v>
      </c>
      <c r="G19" s="1"/>
      <c r="H19" s="1"/>
      <c r="I19" s="1"/>
    </row>
    <row r="20" spans="1:9" x14ac:dyDescent="0.25">
      <c r="A20" s="11" t="s">
        <v>57</v>
      </c>
      <c r="B20" s="12">
        <v>83</v>
      </c>
      <c r="C20" s="12">
        <v>108</v>
      </c>
      <c r="D20" s="12">
        <v>637</v>
      </c>
      <c r="E20" s="12">
        <v>710</v>
      </c>
      <c r="F20" s="13">
        <f t="shared" si="0"/>
        <v>11.459968602825739</v>
      </c>
      <c r="G20" s="1"/>
      <c r="H20" s="1"/>
      <c r="I20" s="1"/>
    </row>
    <row r="21" spans="1:9" x14ac:dyDescent="0.25">
      <c r="A21" s="8" t="s">
        <v>58</v>
      </c>
      <c r="B21" s="9">
        <v>174</v>
      </c>
      <c r="C21" s="9">
        <v>140</v>
      </c>
      <c r="D21" s="9">
        <v>1106</v>
      </c>
      <c r="E21" s="9">
        <v>1054</v>
      </c>
      <c r="F21" s="10">
        <f t="shared" si="0"/>
        <v>-4.7016274864376157</v>
      </c>
      <c r="G21" s="1"/>
      <c r="H21" s="1"/>
      <c r="I21" s="1"/>
    </row>
    <row r="22" spans="1:9" x14ac:dyDescent="0.25">
      <c r="A22" s="11" t="s">
        <v>59</v>
      </c>
      <c r="B22" s="12">
        <v>904</v>
      </c>
      <c r="C22" s="12">
        <v>905</v>
      </c>
      <c r="D22" s="12">
        <v>6792</v>
      </c>
      <c r="E22" s="12">
        <v>6360</v>
      </c>
      <c r="F22" s="13">
        <f t="shared" si="0"/>
        <v>-6.3604240282685538</v>
      </c>
      <c r="G22" s="1"/>
      <c r="H22" s="1"/>
      <c r="I22" s="1"/>
    </row>
    <row r="23" spans="1:9" x14ac:dyDescent="0.25">
      <c r="A23" s="8" t="s">
        <v>60</v>
      </c>
      <c r="B23" s="9">
        <v>158</v>
      </c>
      <c r="C23" s="9">
        <v>144</v>
      </c>
      <c r="D23" s="9">
        <v>1154</v>
      </c>
      <c r="E23" s="9">
        <v>812</v>
      </c>
      <c r="F23" s="10">
        <f t="shared" si="0"/>
        <v>-29.636048526863078</v>
      </c>
      <c r="G23" s="1"/>
      <c r="H23" s="1"/>
      <c r="I23" s="1"/>
    </row>
    <row r="24" spans="1:9" x14ac:dyDescent="0.25">
      <c r="A24" s="11" t="s">
        <v>61</v>
      </c>
      <c r="B24" s="12">
        <v>57</v>
      </c>
      <c r="C24" s="12">
        <v>50</v>
      </c>
      <c r="D24" s="12">
        <v>344</v>
      </c>
      <c r="E24" s="12">
        <v>309</v>
      </c>
      <c r="F24" s="13">
        <f t="shared" si="0"/>
        <v>-10.174418604651166</v>
      </c>
      <c r="G24" s="1"/>
      <c r="H24" s="1"/>
      <c r="I24" s="1"/>
    </row>
    <row r="25" spans="1:9" x14ac:dyDescent="0.25">
      <c r="A25" s="8" t="s">
        <v>62</v>
      </c>
      <c r="B25" s="9">
        <v>177</v>
      </c>
      <c r="C25" s="9">
        <v>150</v>
      </c>
      <c r="D25" s="9">
        <v>882</v>
      </c>
      <c r="E25" s="9">
        <v>837</v>
      </c>
      <c r="F25" s="10">
        <f t="shared" si="0"/>
        <v>-5.1020408163265358</v>
      </c>
      <c r="G25" s="1"/>
      <c r="H25" s="1"/>
      <c r="I25" s="1"/>
    </row>
    <row r="26" spans="1:9" x14ac:dyDescent="0.25">
      <c r="A26" s="11" t="s">
        <v>63</v>
      </c>
      <c r="B26" s="12">
        <v>81</v>
      </c>
      <c r="C26" s="12">
        <v>85</v>
      </c>
      <c r="D26" s="12">
        <v>422</v>
      </c>
      <c r="E26" s="12">
        <v>530</v>
      </c>
      <c r="F26" s="13">
        <f t="shared" si="0"/>
        <v>25.592417061611371</v>
      </c>
      <c r="G26" s="1"/>
      <c r="H26" s="1"/>
      <c r="I26" s="1"/>
    </row>
    <row r="27" spans="1:9" x14ac:dyDescent="0.25">
      <c r="A27" s="8" t="s">
        <v>64</v>
      </c>
      <c r="B27" s="9">
        <v>80</v>
      </c>
      <c r="C27" s="9">
        <v>66</v>
      </c>
      <c r="D27" s="9">
        <v>562</v>
      </c>
      <c r="E27" s="9">
        <v>497</v>
      </c>
      <c r="F27" s="10">
        <f t="shared" si="0"/>
        <v>-11.565836298932382</v>
      </c>
      <c r="G27" s="1"/>
      <c r="H27" s="1"/>
      <c r="I27" s="1"/>
    </row>
    <row r="28" spans="1:9" x14ac:dyDescent="0.25">
      <c r="A28" s="11" t="s">
        <v>65</v>
      </c>
      <c r="B28" s="12">
        <v>1010</v>
      </c>
      <c r="C28" s="12">
        <v>983</v>
      </c>
      <c r="D28" s="12">
        <v>7470</v>
      </c>
      <c r="E28" s="12">
        <v>7036</v>
      </c>
      <c r="F28" s="13">
        <f t="shared" si="0"/>
        <v>-5.8099062918339968</v>
      </c>
      <c r="G28" s="1"/>
      <c r="H28" s="1"/>
      <c r="I28" s="1"/>
    </row>
    <row r="29" spans="1:9" x14ac:dyDescent="0.25">
      <c r="A29" s="8" t="s">
        <v>66</v>
      </c>
      <c r="B29" s="9">
        <v>111</v>
      </c>
      <c r="C29" s="9">
        <v>114</v>
      </c>
      <c r="D29" s="9">
        <v>760</v>
      </c>
      <c r="E29" s="9">
        <v>747</v>
      </c>
      <c r="F29" s="10">
        <f t="shared" si="0"/>
        <v>-1.7105263157894797</v>
      </c>
      <c r="G29" s="1"/>
      <c r="H29" s="1"/>
      <c r="I29" s="1"/>
    </row>
    <row r="30" spans="1:9" x14ac:dyDescent="0.25">
      <c r="A30" s="11" t="s">
        <v>67</v>
      </c>
      <c r="B30" s="12">
        <v>77</v>
      </c>
      <c r="C30" s="12">
        <v>84</v>
      </c>
      <c r="D30" s="12">
        <v>649</v>
      </c>
      <c r="E30" s="12">
        <v>620</v>
      </c>
      <c r="F30" s="13">
        <f t="shared" si="0"/>
        <v>-4.4684129429892181</v>
      </c>
      <c r="G30" s="1"/>
      <c r="H30" s="1"/>
      <c r="I30" s="1"/>
    </row>
    <row r="31" spans="1:9" x14ac:dyDescent="0.25">
      <c r="A31" s="8" t="s">
        <v>68</v>
      </c>
      <c r="B31" s="9">
        <v>236</v>
      </c>
      <c r="C31" s="9">
        <v>189</v>
      </c>
      <c r="D31" s="9">
        <v>1679</v>
      </c>
      <c r="E31" s="9">
        <v>1458</v>
      </c>
      <c r="F31" s="10">
        <f t="shared" si="0"/>
        <v>-13.162596783799884</v>
      </c>
      <c r="G31" s="1"/>
      <c r="H31" s="1"/>
      <c r="I31" s="1"/>
    </row>
    <row r="32" spans="1:9" x14ac:dyDescent="0.25">
      <c r="A32" s="11" t="s">
        <v>69</v>
      </c>
      <c r="B32" s="12">
        <v>612</v>
      </c>
      <c r="C32" s="12">
        <v>703</v>
      </c>
      <c r="D32" s="12">
        <v>4028</v>
      </c>
      <c r="E32" s="12">
        <v>4161</v>
      </c>
      <c r="F32" s="13">
        <f t="shared" si="0"/>
        <v>3.3018867924528337</v>
      </c>
      <c r="G32" s="1"/>
      <c r="H32" s="1"/>
      <c r="I32" s="1"/>
    </row>
    <row r="33" spans="1:9" x14ac:dyDescent="0.25">
      <c r="A33" s="8" t="s">
        <v>70</v>
      </c>
      <c r="B33" s="9">
        <v>142</v>
      </c>
      <c r="C33" s="9">
        <v>150</v>
      </c>
      <c r="D33" s="9">
        <v>956</v>
      </c>
      <c r="E33" s="9">
        <v>929</v>
      </c>
      <c r="F33" s="10">
        <f t="shared" si="0"/>
        <v>-2.824267782426773</v>
      </c>
      <c r="G33" s="1"/>
      <c r="H33" s="1"/>
      <c r="I33" s="1"/>
    </row>
    <row r="34" spans="1:9" x14ac:dyDescent="0.25">
      <c r="A34" s="11" t="s">
        <v>71</v>
      </c>
      <c r="B34" s="12">
        <v>25</v>
      </c>
      <c r="C34" s="12">
        <v>26</v>
      </c>
      <c r="D34" s="12">
        <v>154</v>
      </c>
      <c r="E34" s="12">
        <v>146</v>
      </c>
      <c r="F34" s="13">
        <f t="shared" si="0"/>
        <v>-5.1948051948051983</v>
      </c>
      <c r="G34" s="1"/>
      <c r="H34" s="1"/>
      <c r="I34" s="1"/>
    </row>
    <row r="35" spans="1:9" x14ac:dyDescent="0.25">
      <c r="A35" s="14" t="s">
        <v>72</v>
      </c>
      <c r="B35" s="15">
        <f>SUM(B7:B34)</f>
        <v>12703</v>
      </c>
      <c r="C35" s="15">
        <f t="shared" ref="C35:E35" si="1">SUM(C7:C34)</f>
        <v>13299</v>
      </c>
      <c r="D35" s="15">
        <f t="shared" si="1"/>
        <v>77908</v>
      </c>
      <c r="E35" s="15">
        <f t="shared" si="1"/>
        <v>73922</v>
      </c>
      <c r="F35" s="16">
        <f t="shared" si="0"/>
        <v>-5.1162910099091192</v>
      </c>
      <c r="G35" s="1"/>
      <c r="H35" s="1"/>
      <c r="I35" s="1"/>
    </row>
    <row r="37" spans="1:9" x14ac:dyDescent="0.25">
      <c r="A37" s="42"/>
      <c r="B37" s="42">
        <f>E6</f>
        <v>2013</v>
      </c>
      <c r="C37" s="42">
        <f>D6</f>
        <v>2012</v>
      </c>
      <c r="D37" s="42"/>
      <c r="E37" s="42"/>
      <c r="F37" s="42">
        <f>B37</f>
        <v>2013</v>
      </c>
      <c r="G37" s="42">
        <f>C37</f>
        <v>2012</v>
      </c>
    </row>
    <row r="38" spans="1:9" x14ac:dyDescent="0.25">
      <c r="A38" s="42" t="str">
        <f>A7</f>
        <v>A CORUÑA</v>
      </c>
      <c r="B38" s="41">
        <f>E7</f>
        <v>669</v>
      </c>
      <c r="C38" s="41">
        <f>D7</f>
        <v>724</v>
      </c>
      <c r="D38" s="41">
        <f>_xlfn.RANK.EQ(B38,$B$38:$B$65)+COUNTIF($B$38:$B$65,B38)-1</f>
        <v>19</v>
      </c>
      <c r="E38" s="42" t="str">
        <f t="shared" ref="E38:E65" si="2">INDEX($A$38:$B$65,MATCH(ROW()-37,$D$38:$D$65,0),1)</f>
        <v>BALEARES</v>
      </c>
      <c r="F38" s="42">
        <f>LOOKUP(E38,$A$38:$A$65,$B$38:$B$65)</f>
        <v>15293</v>
      </c>
      <c r="G38" s="42">
        <f>LOOKUP(E38,$A$38:$A$65,$C$38:$C$65)</f>
        <v>16459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505</v>
      </c>
      <c r="C39" s="41">
        <f t="shared" ref="C39:C65" si="5">D8</f>
        <v>545</v>
      </c>
      <c r="D39" s="41">
        <f t="shared" ref="D39:D65" si="6">_xlfn.RANK.EQ(B39,$B$38:$B$65)+COUNTIF($B$38:$B$65,B39)-1</f>
        <v>24</v>
      </c>
      <c r="E39" s="42" t="str">
        <f t="shared" si="2"/>
        <v>BAHIA DE ALGECIRAS</v>
      </c>
      <c r="F39" s="42">
        <f t="shared" ref="F39:F54" si="7">LOOKUP(E39,$A$38:$A$65,$B$38:$B$65)</f>
        <v>14094</v>
      </c>
      <c r="G39" s="42">
        <f t="shared" ref="G39:G65" si="8">LOOKUP(E39,$A$38:$A$65,$C$38:$C$65)</f>
        <v>14359</v>
      </c>
    </row>
    <row r="40" spans="1:9" x14ac:dyDescent="0.25">
      <c r="A40" s="42" t="str">
        <f t="shared" si="3"/>
        <v>ALMERIA</v>
      </c>
      <c r="B40" s="41">
        <f t="shared" si="4"/>
        <v>722</v>
      </c>
      <c r="C40" s="41">
        <f t="shared" si="5"/>
        <v>819</v>
      </c>
      <c r="D40" s="41">
        <f t="shared" si="6"/>
        <v>17</v>
      </c>
      <c r="E40" s="42" t="str">
        <f t="shared" si="2"/>
        <v>SANTA CRUZ DE TENERIFE</v>
      </c>
      <c r="F40" s="42">
        <f t="shared" si="7"/>
        <v>7036</v>
      </c>
      <c r="G40" s="42">
        <f t="shared" si="8"/>
        <v>7470</v>
      </c>
    </row>
    <row r="41" spans="1:9" x14ac:dyDescent="0.25">
      <c r="A41" s="42" t="str">
        <f t="shared" si="3"/>
        <v>AVILES</v>
      </c>
      <c r="B41" s="41">
        <f t="shared" si="4"/>
        <v>477</v>
      </c>
      <c r="C41" s="41">
        <f t="shared" si="5"/>
        <v>528</v>
      </c>
      <c r="D41" s="41">
        <f t="shared" si="6"/>
        <v>26</v>
      </c>
      <c r="E41" s="42" t="str">
        <f t="shared" si="2"/>
        <v>CEUTA</v>
      </c>
      <c r="F41" s="42">
        <f t="shared" si="7"/>
        <v>6801</v>
      </c>
      <c r="G41" s="42">
        <f t="shared" si="8"/>
        <v>7737</v>
      </c>
    </row>
    <row r="42" spans="1:9" x14ac:dyDescent="0.25">
      <c r="A42" s="42" t="str">
        <f t="shared" si="3"/>
        <v>BAHIA DE ALGECIRAS</v>
      </c>
      <c r="B42" s="41">
        <f t="shared" si="4"/>
        <v>14094</v>
      </c>
      <c r="C42" s="41">
        <f t="shared" si="5"/>
        <v>14359</v>
      </c>
      <c r="D42" s="41">
        <f t="shared" si="6"/>
        <v>2</v>
      </c>
      <c r="E42" s="42" t="str">
        <f t="shared" si="2"/>
        <v>LAS PALMAS</v>
      </c>
      <c r="F42" s="42">
        <f t="shared" si="7"/>
        <v>6360</v>
      </c>
      <c r="G42" s="42">
        <f t="shared" si="8"/>
        <v>6792</v>
      </c>
    </row>
    <row r="43" spans="1:9" x14ac:dyDescent="0.25">
      <c r="A43" s="42" t="str">
        <f t="shared" si="3"/>
        <v>BAHIA DE CADIZ</v>
      </c>
      <c r="B43" s="41">
        <f t="shared" si="4"/>
        <v>609</v>
      </c>
      <c r="C43" s="41">
        <f t="shared" si="5"/>
        <v>698</v>
      </c>
      <c r="D43" s="41">
        <f t="shared" si="6"/>
        <v>21</v>
      </c>
      <c r="E43" s="42" t="str">
        <f t="shared" si="2"/>
        <v>BARCELONA</v>
      </c>
      <c r="F43" s="42">
        <f t="shared" si="7"/>
        <v>4479</v>
      </c>
      <c r="G43" s="42">
        <f t="shared" si="8"/>
        <v>4471</v>
      </c>
    </row>
    <row r="44" spans="1:9" x14ac:dyDescent="0.25">
      <c r="A44" s="42" t="str">
        <f t="shared" si="3"/>
        <v>BALEARES</v>
      </c>
      <c r="B44" s="41">
        <f t="shared" si="4"/>
        <v>15293</v>
      </c>
      <c r="C44" s="41">
        <f t="shared" si="5"/>
        <v>16459</v>
      </c>
      <c r="D44" s="41">
        <f t="shared" si="6"/>
        <v>1</v>
      </c>
      <c r="E44" s="42" t="str">
        <f t="shared" si="2"/>
        <v>VALENCIA</v>
      </c>
      <c r="F44" s="42">
        <f t="shared" si="7"/>
        <v>4161</v>
      </c>
      <c r="G44" s="42">
        <f t="shared" si="8"/>
        <v>4028</v>
      </c>
    </row>
    <row r="45" spans="1:9" x14ac:dyDescent="0.25">
      <c r="A45" s="42" t="str">
        <f t="shared" si="3"/>
        <v>BARCELONA</v>
      </c>
      <c r="B45" s="41">
        <f t="shared" si="4"/>
        <v>4479</v>
      </c>
      <c r="C45" s="41">
        <f t="shared" si="5"/>
        <v>4471</v>
      </c>
      <c r="D45" s="41">
        <f t="shared" si="6"/>
        <v>6</v>
      </c>
      <c r="E45" s="42" t="str">
        <f t="shared" si="2"/>
        <v>BILBAO</v>
      </c>
      <c r="F45" s="42">
        <f t="shared" si="7"/>
        <v>1657</v>
      </c>
      <c r="G45" s="42">
        <f t="shared" si="8"/>
        <v>1617</v>
      </c>
    </row>
    <row r="46" spans="1:9" x14ac:dyDescent="0.25">
      <c r="A46" s="42" t="str">
        <f t="shared" si="3"/>
        <v>BILBAO</v>
      </c>
      <c r="B46" s="41">
        <f t="shared" si="4"/>
        <v>1657</v>
      </c>
      <c r="C46" s="41">
        <f t="shared" si="5"/>
        <v>1617</v>
      </c>
      <c r="D46" s="41">
        <f t="shared" si="6"/>
        <v>8</v>
      </c>
      <c r="E46" s="42" t="str">
        <f t="shared" si="2"/>
        <v>TARRAGONA</v>
      </c>
      <c r="F46" s="42">
        <f t="shared" si="7"/>
        <v>1458</v>
      </c>
      <c r="G46" s="42">
        <f t="shared" si="8"/>
        <v>1679</v>
      </c>
    </row>
    <row r="47" spans="1:9" x14ac:dyDescent="0.25">
      <c r="A47" s="42" t="str">
        <f t="shared" si="3"/>
        <v>CARTAGENA</v>
      </c>
      <c r="B47" s="41">
        <f t="shared" si="4"/>
        <v>989</v>
      </c>
      <c r="C47" s="41">
        <f t="shared" si="5"/>
        <v>984</v>
      </c>
      <c r="D47" s="41">
        <f t="shared" si="6"/>
        <v>11</v>
      </c>
      <c r="E47" s="42" t="str">
        <f t="shared" si="2"/>
        <v>HUELVA</v>
      </c>
      <c r="F47" s="42">
        <f t="shared" si="7"/>
        <v>1054</v>
      </c>
      <c r="G47" s="42">
        <f t="shared" si="8"/>
        <v>1106</v>
      </c>
    </row>
    <row r="48" spans="1:9" x14ac:dyDescent="0.25">
      <c r="A48" s="42" t="str">
        <f t="shared" si="3"/>
        <v>CASTELLON</v>
      </c>
      <c r="B48" s="41">
        <f t="shared" si="4"/>
        <v>820</v>
      </c>
      <c r="C48" s="41">
        <f t="shared" si="5"/>
        <v>765</v>
      </c>
      <c r="D48" s="41">
        <f t="shared" si="6"/>
        <v>14</v>
      </c>
      <c r="E48" s="42" t="str">
        <f t="shared" si="2"/>
        <v>CARTAGENA</v>
      </c>
      <c r="F48" s="42">
        <f t="shared" si="7"/>
        <v>989</v>
      </c>
      <c r="G48" s="42">
        <f t="shared" si="8"/>
        <v>984</v>
      </c>
    </row>
    <row r="49" spans="1:7" x14ac:dyDescent="0.25">
      <c r="A49" s="42" t="str">
        <f t="shared" si="3"/>
        <v>CEUTA</v>
      </c>
      <c r="B49" s="41">
        <f t="shared" si="4"/>
        <v>6801</v>
      </c>
      <c r="C49" s="41">
        <f t="shared" si="5"/>
        <v>7737</v>
      </c>
      <c r="D49" s="41">
        <f t="shared" si="6"/>
        <v>4</v>
      </c>
      <c r="E49" s="42" t="str">
        <f t="shared" si="2"/>
        <v>VIGO</v>
      </c>
      <c r="F49" s="42">
        <f t="shared" si="7"/>
        <v>929</v>
      </c>
      <c r="G49" s="42">
        <f t="shared" si="8"/>
        <v>956</v>
      </c>
    </row>
    <row r="50" spans="1:7" x14ac:dyDescent="0.25">
      <c r="A50" s="42" t="str">
        <f t="shared" si="3"/>
        <v>FERROL-SAN CIBRAO</v>
      </c>
      <c r="B50" s="41">
        <f t="shared" si="4"/>
        <v>601</v>
      </c>
      <c r="C50" s="41">
        <f t="shared" si="5"/>
        <v>607</v>
      </c>
      <c r="D50" s="41">
        <f t="shared" si="6"/>
        <v>22</v>
      </c>
      <c r="E50" s="42" t="str">
        <f t="shared" si="2"/>
        <v>MELILLA</v>
      </c>
      <c r="F50" s="42">
        <f t="shared" si="7"/>
        <v>837</v>
      </c>
      <c r="G50" s="42">
        <f t="shared" si="8"/>
        <v>882</v>
      </c>
    </row>
    <row r="51" spans="1:7" x14ac:dyDescent="0.25">
      <c r="A51" s="42" t="str">
        <f t="shared" si="3"/>
        <v>GIJON</v>
      </c>
      <c r="B51" s="41">
        <f t="shared" si="4"/>
        <v>710</v>
      </c>
      <c r="C51" s="41">
        <f t="shared" si="5"/>
        <v>637</v>
      </c>
      <c r="D51" s="41">
        <f t="shared" si="6"/>
        <v>18</v>
      </c>
      <c r="E51" s="42" t="str">
        <f t="shared" si="2"/>
        <v>CASTELLON</v>
      </c>
      <c r="F51" s="42">
        <f t="shared" si="7"/>
        <v>820</v>
      </c>
      <c r="G51" s="42">
        <f t="shared" si="8"/>
        <v>765</v>
      </c>
    </row>
    <row r="52" spans="1:7" x14ac:dyDescent="0.25">
      <c r="A52" s="42" t="str">
        <f t="shared" si="3"/>
        <v>HUELVA</v>
      </c>
      <c r="B52" s="41">
        <f t="shared" si="4"/>
        <v>1054</v>
      </c>
      <c r="C52" s="41">
        <f t="shared" si="5"/>
        <v>1106</v>
      </c>
      <c r="D52" s="41">
        <f t="shared" si="6"/>
        <v>10</v>
      </c>
      <c r="E52" s="42" t="str">
        <f t="shared" si="2"/>
        <v>MALAGA</v>
      </c>
      <c r="F52" s="42">
        <f t="shared" si="7"/>
        <v>812</v>
      </c>
      <c r="G52" s="42">
        <f t="shared" si="8"/>
        <v>1154</v>
      </c>
    </row>
    <row r="53" spans="1:7" x14ac:dyDescent="0.25">
      <c r="A53" s="42" t="str">
        <f t="shared" si="3"/>
        <v>LAS PALMAS</v>
      </c>
      <c r="B53" s="41">
        <f t="shared" si="4"/>
        <v>6360</v>
      </c>
      <c r="C53" s="41">
        <f t="shared" si="5"/>
        <v>6792</v>
      </c>
      <c r="D53" s="41">
        <f t="shared" si="6"/>
        <v>5</v>
      </c>
      <c r="E53" s="42" t="str">
        <f t="shared" si="2"/>
        <v>SANTANDER</v>
      </c>
      <c r="F53" s="42">
        <f t="shared" si="7"/>
        <v>747</v>
      </c>
      <c r="G53" s="42">
        <f t="shared" si="8"/>
        <v>760</v>
      </c>
    </row>
    <row r="54" spans="1:7" x14ac:dyDescent="0.25">
      <c r="A54" s="42" t="str">
        <f t="shared" si="3"/>
        <v>MALAGA</v>
      </c>
      <c r="B54" s="41">
        <f t="shared" si="4"/>
        <v>812</v>
      </c>
      <c r="C54" s="41">
        <f t="shared" si="5"/>
        <v>1154</v>
      </c>
      <c r="D54" s="41">
        <f t="shared" si="6"/>
        <v>15</v>
      </c>
      <c r="E54" s="42" t="str">
        <f t="shared" si="2"/>
        <v>ALMERIA</v>
      </c>
      <c r="F54" s="42">
        <f t="shared" si="7"/>
        <v>722</v>
      </c>
      <c r="G54" s="42">
        <f t="shared" si="8"/>
        <v>819</v>
      </c>
    </row>
    <row r="55" spans="1:7" x14ac:dyDescent="0.25">
      <c r="A55" s="42" t="str">
        <f t="shared" si="3"/>
        <v>MARIN Y RIA DE PONTEVEDRA</v>
      </c>
      <c r="B55" s="41">
        <f t="shared" si="4"/>
        <v>309</v>
      </c>
      <c r="C55" s="41">
        <f t="shared" si="5"/>
        <v>344</v>
      </c>
      <c r="D55" s="41">
        <f t="shared" si="6"/>
        <v>27</v>
      </c>
      <c r="E55" s="42" t="str">
        <f t="shared" si="2"/>
        <v>GIJON</v>
      </c>
      <c r="F55" s="42">
        <f t="shared" ref="F55:F65" si="9">LOOKUP(E55,$A$38:$A$65,$B$38:$B$65)</f>
        <v>710</v>
      </c>
      <c r="G55" s="42">
        <f t="shared" si="8"/>
        <v>637</v>
      </c>
    </row>
    <row r="56" spans="1:7" x14ac:dyDescent="0.25">
      <c r="A56" s="42" t="str">
        <f t="shared" si="3"/>
        <v>MELILLA</v>
      </c>
      <c r="B56" s="41">
        <f t="shared" si="4"/>
        <v>837</v>
      </c>
      <c r="C56" s="41">
        <f t="shared" si="5"/>
        <v>882</v>
      </c>
      <c r="D56" s="41">
        <f t="shared" si="6"/>
        <v>13</v>
      </c>
      <c r="E56" s="42" t="str">
        <f t="shared" si="2"/>
        <v>A CORUÑA</v>
      </c>
      <c r="F56" s="42">
        <f t="shared" si="9"/>
        <v>669</v>
      </c>
      <c r="G56" s="42">
        <f t="shared" si="8"/>
        <v>724</v>
      </c>
    </row>
    <row r="57" spans="1:7" x14ac:dyDescent="0.25">
      <c r="A57" s="42" t="str">
        <f t="shared" si="3"/>
        <v>MOTRIL</v>
      </c>
      <c r="B57" s="41">
        <f t="shared" si="4"/>
        <v>530</v>
      </c>
      <c r="C57" s="41">
        <f t="shared" si="5"/>
        <v>422</v>
      </c>
      <c r="D57" s="41">
        <f t="shared" si="6"/>
        <v>23</v>
      </c>
      <c r="E57" s="42" t="str">
        <f t="shared" si="2"/>
        <v>SEVILLA</v>
      </c>
      <c r="F57" s="42">
        <f t="shared" si="9"/>
        <v>620</v>
      </c>
      <c r="G57" s="42">
        <f t="shared" si="8"/>
        <v>649</v>
      </c>
    </row>
    <row r="58" spans="1:7" x14ac:dyDescent="0.25">
      <c r="A58" s="42" t="str">
        <f t="shared" si="3"/>
        <v>PASAIA</v>
      </c>
      <c r="B58" s="41">
        <f t="shared" si="4"/>
        <v>497</v>
      </c>
      <c r="C58" s="41">
        <f t="shared" si="5"/>
        <v>562</v>
      </c>
      <c r="D58" s="41">
        <f t="shared" si="6"/>
        <v>25</v>
      </c>
      <c r="E58" s="42" t="str">
        <f t="shared" si="2"/>
        <v>BAHIA DE CADIZ</v>
      </c>
      <c r="F58" s="42">
        <f t="shared" si="9"/>
        <v>609</v>
      </c>
      <c r="G58" s="42">
        <f t="shared" si="8"/>
        <v>698</v>
      </c>
    </row>
    <row r="59" spans="1:7" x14ac:dyDescent="0.25">
      <c r="A59" s="42" t="str">
        <f t="shared" si="3"/>
        <v>SANTA CRUZ DE TENERIFE</v>
      </c>
      <c r="B59" s="41">
        <f t="shared" si="4"/>
        <v>7036</v>
      </c>
      <c r="C59" s="41">
        <f t="shared" si="5"/>
        <v>7470</v>
      </c>
      <c r="D59" s="41">
        <f t="shared" si="6"/>
        <v>3</v>
      </c>
      <c r="E59" s="42" t="str">
        <f t="shared" si="2"/>
        <v>FERROL-SAN CIBRAO</v>
      </c>
      <c r="F59" s="42">
        <f t="shared" si="9"/>
        <v>601</v>
      </c>
      <c r="G59" s="42">
        <f t="shared" si="8"/>
        <v>607</v>
      </c>
    </row>
    <row r="60" spans="1:7" x14ac:dyDescent="0.25">
      <c r="A60" s="42" t="str">
        <f t="shared" si="3"/>
        <v>SANTANDER</v>
      </c>
      <c r="B60" s="41">
        <f t="shared" si="4"/>
        <v>747</v>
      </c>
      <c r="C60" s="41">
        <f t="shared" si="5"/>
        <v>760</v>
      </c>
      <c r="D60" s="41">
        <f t="shared" si="6"/>
        <v>16</v>
      </c>
      <c r="E60" s="42" t="str">
        <f t="shared" si="2"/>
        <v>MOTRIL</v>
      </c>
      <c r="F60" s="42">
        <f t="shared" si="9"/>
        <v>530</v>
      </c>
      <c r="G60" s="42">
        <f t="shared" si="8"/>
        <v>422</v>
      </c>
    </row>
    <row r="61" spans="1:7" x14ac:dyDescent="0.25">
      <c r="A61" s="42" t="str">
        <f t="shared" si="3"/>
        <v>SEVILLA</v>
      </c>
      <c r="B61" s="41">
        <f t="shared" si="4"/>
        <v>620</v>
      </c>
      <c r="C61" s="41">
        <f t="shared" si="5"/>
        <v>649</v>
      </c>
      <c r="D61" s="41">
        <f t="shared" si="6"/>
        <v>20</v>
      </c>
      <c r="E61" s="42" t="str">
        <f t="shared" si="2"/>
        <v>ALICANTE</v>
      </c>
      <c r="F61" s="42">
        <f t="shared" si="9"/>
        <v>505</v>
      </c>
      <c r="G61" s="42">
        <f t="shared" si="8"/>
        <v>545</v>
      </c>
    </row>
    <row r="62" spans="1:7" x14ac:dyDescent="0.25">
      <c r="A62" s="42" t="str">
        <f t="shared" si="3"/>
        <v>TARRAGONA</v>
      </c>
      <c r="B62" s="41">
        <f t="shared" si="4"/>
        <v>1458</v>
      </c>
      <c r="C62" s="41">
        <f t="shared" si="5"/>
        <v>1679</v>
      </c>
      <c r="D62" s="41">
        <f t="shared" si="6"/>
        <v>9</v>
      </c>
      <c r="E62" s="42" t="str">
        <f t="shared" si="2"/>
        <v>PASAIA</v>
      </c>
      <c r="F62" s="42">
        <f t="shared" si="9"/>
        <v>497</v>
      </c>
      <c r="G62" s="42">
        <f t="shared" si="8"/>
        <v>562</v>
      </c>
    </row>
    <row r="63" spans="1:7" x14ac:dyDescent="0.25">
      <c r="A63" s="42" t="str">
        <f t="shared" si="3"/>
        <v>VALENCIA</v>
      </c>
      <c r="B63" s="41">
        <f t="shared" si="4"/>
        <v>4161</v>
      </c>
      <c r="C63" s="41">
        <f t="shared" si="5"/>
        <v>4028</v>
      </c>
      <c r="D63" s="41">
        <f t="shared" si="6"/>
        <v>7</v>
      </c>
      <c r="E63" s="42" t="str">
        <f t="shared" si="2"/>
        <v>AVILES</v>
      </c>
      <c r="F63" s="42">
        <f t="shared" si="9"/>
        <v>477</v>
      </c>
      <c r="G63" s="42">
        <f t="shared" si="8"/>
        <v>528</v>
      </c>
    </row>
    <row r="64" spans="1:7" x14ac:dyDescent="0.25">
      <c r="A64" s="42" t="str">
        <f t="shared" si="3"/>
        <v>VIGO</v>
      </c>
      <c r="B64" s="41">
        <f t="shared" si="4"/>
        <v>929</v>
      </c>
      <c r="C64" s="41">
        <f t="shared" si="5"/>
        <v>956</v>
      </c>
      <c r="D64" s="41">
        <f t="shared" si="6"/>
        <v>12</v>
      </c>
      <c r="E64" s="42" t="str">
        <f t="shared" si="2"/>
        <v>MARIN Y RIA DE PONTEVEDRA</v>
      </c>
      <c r="F64" s="42">
        <f t="shared" si="9"/>
        <v>309</v>
      </c>
      <c r="G64" s="42">
        <f t="shared" si="8"/>
        <v>344</v>
      </c>
    </row>
    <row r="65" spans="1:7" x14ac:dyDescent="0.25">
      <c r="A65" s="42" t="str">
        <f t="shared" si="3"/>
        <v>VILAGARCIA</v>
      </c>
      <c r="B65" s="41">
        <f t="shared" si="4"/>
        <v>146</v>
      </c>
      <c r="C65" s="41">
        <f t="shared" si="5"/>
        <v>154</v>
      </c>
      <c r="D65" s="41">
        <f t="shared" si="6"/>
        <v>28</v>
      </c>
      <c r="E65" s="42" t="str">
        <f t="shared" si="2"/>
        <v>VILAGARCIA</v>
      </c>
      <c r="F65" s="42">
        <f t="shared" si="9"/>
        <v>146</v>
      </c>
      <c r="G65" s="42">
        <f t="shared" si="8"/>
        <v>154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4" width="11.5703125" bestFit="1" customWidth="1"/>
    <col min="6" max="6" width="10" bestFit="1" customWidth="1"/>
    <col min="7" max="7" width="11.5703125" bestFit="1" customWidth="1"/>
  </cols>
  <sheetData>
    <row r="1" spans="1:12" s="2" customFormat="1" ht="22.5" customHeight="1" x14ac:dyDescent="0.35">
      <c r="F1" s="3" t="s">
        <v>92</v>
      </c>
    </row>
    <row r="2" spans="1:12" s="2" customFormat="1" ht="21" x14ac:dyDescent="0.35">
      <c r="F2" s="3"/>
    </row>
    <row r="5" spans="1:12" x14ac:dyDescent="0.25">
      <c r="A5" s="69" t="s">
        <v>73</v>
      </c>
      <c r="B5" s="67" t="str">
        <f>'Resumen general'!D6</f>
        <v>Mes Julio</v>
      </c>
      <c r="C5" s="68"/>
      <c r="D5" s="67" t="str">
        <f>'Resumen general'!F6</f>
        <v>Acumulado desde Enero</v>
      </c>
      <c r="E5" s="68"/>
      <c r="F5" s="68"/>
      <c r="L5" s="39">
        <f>'Resumen general'!I4</f>
        <v>41529</v>
      </c>
    </row>
    <row r="6" spans="1:12" x14ac:dyDescent="0.25">
      <c r="A6" s="70"/>
      <c r="B6" s="7">
        <f>'Resumen general'!D7</f>
        <v>2012</v>
      </c>
      <c r="C6" s="7">
        <f>'Resumen general'!E7</f>
        <v>2013</v>
      </c>
      <c r="D6" s="7">
        <f>'Resumen general'!F7</f>
        <v>2012</v>
      </c>
      <c r="E6" s="7">
        <f>'Resumen general'!G7</f>
        <v>2013</v>
      </c>
      <c r="F6" s="7" t="s">
        <v>43</v>
      </c>
    </row>
    <row r="7" spans="1:12" x14ac:dyDescent="0.25">
      <c r="A7" s="8" t="s">
        <v>44</v>
      </c>
      <c r="B7" s="9">
        <v>1664771</v>
      </c>
      <c r="C7" s="9">
        <v>1473737</v>
      </c>
      <c r="D7" s="9">
        <v>10240532</v>
      </c>
      <c r="E7" s="9">
        <v>9526633</v>
      </c>
      <c r="F7" s="10">
        <f>((E7*100)/D7)-100</f>
        <v>-6.9713077406525343</v>
      </c>
      <c r="G7" s="1"/>
      <c r="H7" s="1"/>
      <c r="I7" s="1"/>
    </row>
    <row r="8" spans="1:12" x14ac:dyDescent="0.25">
      <c r="A8" s="11" t="s">
        <v>45</v>
      </c>
      <c r="B8" s="12">
        <v>1341781</v>
      </c>
      <c r="C8" s="12">
        <v>1000884</v>
      </c>
      <c r="D8" s="12">
        <v>6866809</v>
      </c>
      <c r="E8" s="12">
        <v>5759040</v>
      </c>
      <c r="F8" s="13">
        <f t="shared" ref="F8:F35" si="0">((E8*100)/D8)-100</f>
        <v>-16.132223861185011</v>
      </c>
      <c r="G8" s="1"/>
      <c r="H8" s="1"/>
      <c r="I8" s="1"/>
    </row>
    <row r="9" spans="1:12" x14ac:dyDescent="0.25">
      <c r="A9" s="8" t="s">
        <v>46</v>
      </c>
      <c r="B9" s="9">
        <v>2402238</v>
      </c>
      <c r="C9" s="9">
        <v>2456367</v>
      </c>
      <c r="D9" s="9">
        <v>12671210</v>
      </c>
      <c r="E9" s="9">
        <v>10564422</v>
      </c>
      <c r="F9" s="10">
        <f t="shared" si="0"/>
        <v>-16.62657315284018</v>
      </c>
      <c r="G9" s="1"/>
      <c r="H9" s="1"/>
      <c r="I9" s="1"/>
    </row>
    <row r="10" spans="1:12" x14ac:dyDescent="0.25">
      <c r="A10" s="11" t="s">
        <v>47</v>
      </c>
      <c r="B10" s="12">
        <v>490919</v>
      </c>
      <c r="C10" s="12">
        <v>355357</v>
      </c>
      <c r="D10" s="12">
        <v>3292099</v>
      </c>
      <c r="E10" s="12">
        <v>3311573</v>
      </c>
      <c r="F10" s="13">
        <f t="shared" si="0"/>
        <v>0.59153749629035701</v>
      </c>
      <c r="G10" s="1"/>
      <c r="H10" s="1"/>
      <c r="I10" s="1"/>
    </row>
    <row r="11" spans="1:12" x14ac:dyDescent="0.25">
      <c r="A11" s="8" t="s">
        <v>48</v>
      </c>
      <c r="B11" s="9">
        <v>31731190</v>
      </c>
      <c r="C11" s="9">
        <v>30433713</v>
      </c>
      <c r="D11" s="9">
        <v>191379034</v>
      </c>
      <c r="E11" s="9">
        <v>199290844</v>
      </c>
      <c r="F11" s="10">
        <f t="shared" si="0"/>
        <v>4.1341048884173972</v>
      </c>
      <c r="G11" s="1"/>
      <c r="H11" s="1"/>
      <c r="I11" s="1"/>
    </row>
    <row r="12" spans="1:12" x14ac:dyDescent="0.25">
      <c r="A12" s="11" t="s">
        <v>49</v>
      </c>
      <c r="B12" s="12">
        <v>1705596</v>
      </c>
      <c r="C12" s="12">
        <v>1854832</v>
      </c>
      <c r="D12" s="12">
        <v>13215585</v>
      </c>
      <c r="E12" s="12">
        <v>13678974</v>
      </c>
      <c r="F12" s="13">
        <f t="shared" si="0"/>
        <v>3.5063828048474619</v>
      </c>
      <c r="G12" s="1"/>
      <c r="H12" s="1"/>
      <c r="I12" s="1"/>
    </row>
    <row r="13" spans="1:12" x14ac:dyDescent="0.25">
      <c r="A13" s="8" t="s">
        <v>50</v>
      </c>
      <c r="B13" s="9">
        <v>15412638</v>
      </c>
      <c r="C13" s="9">
        <v>16525329</v>
      </c>
      <c r="D13" s="9">
        <v>79750207</v>
      </c>
      <c r="E13" s="9">
        <v>72162725</v>
      </c>
      <c r="F13" s="10">
        <f t="shared" si="0"/>
        <v>-9.5140593177394521</v>
      </c>
      <c r="G13" s="1"/>
      <c r="H13" s="1"/>
      <c r="I13" s="1"/>
    </row>
    <row r="14" spans="1:12" x14ac:dyDescent="0.25">
      <c r="A14" s="11" t="s">
        <v>51</v>
      </c>
      <c r="B14" s="12">
        <v>24852541</v>
      </c>
      <c r="C14" s="12">
        <v>25246342</v>
      </c>
      <c r="D14" s="12">
        <v>146430810</v>
      </c>
      <c r="E14" s="12">
        <v>148637924</v>
      </c>
      <c r="F14" s="13">
        <f t="shared" si="0"/>
        <v>1.5072743229379171</v>
      </c>
      <c r="G14" s="1"/>
      <c r="H14" s="1"/>
      <c r="I14" s="1"/>
    </row>
    <row r="15" spans="1:12" x14ac:dyDescent="0.25">
      <c r="A15" s="8" t="s">
        <v>52</v>
      </c>
      <c r="B15" s="9">
        <v>3319131</v>
      </c>
      <c r="C15" s="9">
        <v>3566419</v>
      </c>
      <c r="D15" s="9">
        <v>22393147</v>
      </c>
      <c r="E15" s="9">
        <v>22758488</v>
      </c>
      <c r="F15" s="10">
        <f t="shared" si="0"/>
        <v>1.6314857398113816</v>
      </c>
      <c r="G15" s="1"/>
      <c r="H15" s="1"/>
      <c r="I15" s="1"/>
    </row>
    <row r="16" spans="1:12" x14ac:dyDescent="0.25">
      <c r="A16" s="11" t="s">
        <v>53</v>
      </c>
      <c r="B16" s="12">
        <v>2717099</v>
      </c>
      <c r="C16" s="12">
        <v>2793013</v>
      </c>
      <c r="D16" s="12">
        <v>19414396</v>
      </c>
      <c r="E16" s="12">
        <v>19340466</v>
      </c>
      <c r="F16" s="13">
        <f t="shared" si="0"/>
        <v>-0.38079989714849205</v>
      </c>
      <c r="G16" s="1"/>
      <c r="H16" s="1"/>
      <c r="I16" s="1"/>
    </row>
    <row r="17" spans="1:9" x14ac:dyDescent="0.25">
      <c r="A17" s="8" t="s">
        <v>54</v>
      </c>
      <c r="B17" s="9">
        <v>1268114</v>
      </c>
      <c r="C17" s="9">
        <v>1581476</v>
      </c>
      <c r="D17" s="9">
        <v>8863446</v>
      </c>
      <c r="E17" s="9">
        <v>10420441</v>
      </c>
      <c r="F17" s="10">
        <f t="shared" si="0"/>
        <v>17.566474709723508</v>
      </c>
      <c r="G17" s="1"/>
      <c r="H17" s="1"/>
      <c r="I17" s="1"/>
    </row>
    <row r="18" spans="1:9" x14ac:dyDescent="0.25">
      <c r="A18" s="11" t="s">
        <v>55</v>
      </c>
      <c r="B18" s="12">
        <v>5998813</v>
      </c>
      <c r="C18" s="12">
        <v>5375624</v>
      </c>
      <c r="D18" s="12">
        <v>40575800</v>
      </c>
      <c r="E18" s="12">
        <v>35713519</v>
      </c>
      <c r="F18" s="13">
        <f t="shared" si="0"/>
        <v>-11.983204274469017</v>
      </c>
      <c r="G18" s="1"/>
      <c r="H18" s="1"/>
      <c r="I18" s="1"/>
    </row>
    <row r="19" spans="1:9" x14ac:dyDescent="0.25">
      <c r="A19" s="8" t="s">
        <v>56</v>
      </c>
      <c r="B19" s="9">
        <v>1101826</v>
      </c>
      <c r="C19" s="9">
        <v>1198122</v>
      </c>
      <c r="D19" s="9">
        <v>9068931</v>
      </c>
      <c r="E19" s="9">
        <v>8966243</v>
      </c>
      <c r="F19" s="10">
        <f t="shared" si="0"/>
        <v>-1.1323054503336749</v>
      </c>
      <c r="G19" s="1"/>
      <c r="H19" s="1"/>
      <c r="I19" s="1"/>
    </row>
    <row r="20" spans="1:9" x14ac:dyDescent="0.25">
      <c r="A20" s="11" t="s">
        <v>57</v>
      </c>
      <c r="B20" s="12">
        <v>1528121</v>
      </c>
      <c r="C20" s="12">
        <v>1592346</v>
      </c>
      <c r="D20" s="12">
        <v>10866655</v>
      </c>
      <c r="E20" s="12">
        <v>11137940</v>
      </c>
      <c r="F20" s="13">
        <f t="shared" si="0"/>
        <v>2.4964904103424601</v>
      </c>
      <c r="G20" s="1"/>
      <c r="H20" s="1"/>
      <c r="I20" s="1"/>
    </row>
    <row r="21" spans="1:9" x14ac:dyDescent="0.25">
      <c r="A21" s="8" t="s">
        <v>58</v>
      </c>
      <c r="B21" s="9">
        <v>2827579</v>
      </c>
      <c r="C21" s="9">
        <v>1695033</v>
      </c>
      <c r="D21" s="9">
        <v>17340554</v>
      </c>
      <c r="E21" s="9">
        <v>14757640</v>
      </c>
      <c r="F21" s="10">
        <f t="shared" si="0"/>
        <v>-14.895221917362036</v>
      </c>
      <c r="G21" s="1"/>
      <c r="H21" s="1"/>
      <c r="I21" s="1"/>
    </row>
    <row r="22" spans="1:9" x14ac:dyDescent="0.25">
      <c r="A22" s="11" t="s">
        <v>59</v>
      </c>
      <c r="B22" s="12">
        <v>15944866</v>
      </c>
      <c r="C22" s="12">
        <v>14891981</v>
      </c>
      <c r="D22" s="12">
        <v>134205272</v>
      </c>
      <c r="E22" s="12">
        <v>115124169</v>
      </c>
      <c r="F22" s="13">
        <f t="shared" si="0"/>
        <v>-14.217849057375332</v>
      </c>
      <c r="G22" s="1"/>
      <c r="H22" s="1"/>
      <c r="I22" s="1"/>
    </row>
    <row r="23" spans="1:9" x14ac:dyDescent="0.25">
      <c r="A23" s="8" t="s">
        <v>60</v>
      </c>
      <c r="B23" s="9">
        <v>3515469</v>
      </c>
      <c r="C23" s="9">
        <v>2875562</v>
      </c>
      <c r="D23" s="9">
        <v>28340717</v>
      </c>
      <c r="E23" s="9">
        <v>18096671</v>
      </c>
      <c r="F23" s="10">
        <f t="shared" si="0"/>
        <v>-36.146036813394666</v>
      </c>
      <c r="G23" s="1"/>
      <c r="H23" s="1"/>
      <c r="I23" s="1"/>
    </row>
    <row r="24" spans="1:9" x14ac:dyDescent="0.25">
      <c r="A24" s="11" t="s">
        <v>61</v>
      </c>
      <c r="B24" s="12">
        <v>446358</v>
      </c>
      <c r="C24" s="12">
        <v>306307</v>
      </c>
      <c r="D24" s="12">
        <v>3023756</v>
      </c>
      <c r="E24" s="12">
        <v>2390586</v>
      </c>
      <c r="F24" s="13">
        <f t="shared" si="0"/>
        <v>-20.939850966810809</v>
      </c>
      <c r="G24" s="1"/>
      <c r="H24" s="1"/>
      <c r="I24" s="1"/>
    </row>
    <row r="25" spans="1:9" x14ac:dyDescent="0.25">
      <c r="A25" s="8" t="s">
        <v>62</v>
      </c>
      <c r="B25" s="9">
        <v>2774420</v>
      </c>
      <c r="C25" s="9">
        <v>2869987</v>
      </c>
      <c r="D25" s="9">
        <v>15050473</v>
      </c>
      <c r="E25" s="9">
        <v>15297338</v>
      </c>
      <c r="F25" s="10">
        <f t="shared" si="0"/>
        <v>1.6402474526880297</v>
      </c>
      <c r="G25" s="1"/>
      <c r="H25" s="1"/>
      <c r="I25" s="1"/>
    </row>
    <row r="26" spans="1:9" x14ac:dyDescent="0.25">
      <c r="A26" s="11" t="s">
        <v>63</v>
      </c>
      <c r="B26" s="12">
        <v>1362678</v>
      </c>
      <c r="C26" s="12">
        <v>1665589</v>
      </c>
      <c r="D26" s="12">
        <v>6109199</v>
      </c>
      <c r="E26" s="12">
        <v>9103917</v>
      </c>
      <c r="F26" s="13">
        <f t="shared" si="0"/>
        <v>49.019814217870447</v>
      </c>
      <c r="G26" s="1"/>
      <c r="H26" s="1"/>
      <c r="I26" s="1"/>
    </row>
    <row r="27" spans="1:9" x14ac:dyDescent="0.25">
      <c r="A27" s="8" t="s">
        <v>64</v>
      </c>
      <c r="B27" s="9">
        <v>533043</v>
      </c>
      <c r="C27" s="9">
        <v>506978</v>
      </c>
      <c r="D27" s="9">
        <v>3548646</v>
      </c>
      <c r="E27" s="9">
        <v>3617698</v>
      </c>
      <c r="F27" s="10">
        <f t="shared" si="0"/>
        <v>1.9458689314177917</v>
      </c>
      <c r="G27" s="1"/>
      <c r="H27" s="1"/>
      <c r="I27" s="1"/>
    </row>
    <row r="28" spans="1:9" x14ac:dyDescent="0.25">
      <c r="A28" s="11" t="s">
        <v>65</v>
      </c>
      <c r="B28" s="12">
        <v>15132604</v>
      </c>
      <c r="C28" s="12">
        <v>13257198</v>
      </c>
      <c r="D28" s="12">
        <v>112731859</v>
      </c>
      <c r="E28" s="12">
        <v>107069284</v>
      </c>
      <c r="F28" s="13">
        <f t="shared" si="0"/>
        <v>-5.023047655055521</v>
      </c>
      <c r="G28" s="1"/>
      <c r="H28" s="1"/>
      <c r="I28" s="1"/>
    </row>
    <row r="29" spans="1:9" x14ac:dyDescent="0.25">
      <c r="A29" s="8" t="s">
        <v>66</v>
      </c>
      <c r="B29" s="9">
        <v>1871874</v>
      </c>
      <c r="C29" s="9">
        <v>1953457</v>
      </c>
      <c r="D29" s="9">
        <v>12084186</v>
      </c>
      <c r="E29" s="9">
        <v>11968977</v>
      </c>
      <c r="F29" s="10">
        <f t="shared" si="0"/>
        <v>-0.95338651689075959</v>
      </c>
      <c r="G29" s="1"/>
      <c r="H29" s="1"/>
      <c r="I29" s="1"/>
    </row>
    <row r="30" spans="1:9" x14ac:dyDescent="0.25">
      <c r="A30" s="11" t="s">
        <v>67</v>
      </c>
      <c r="B30" s="12">
        <v>366010</v>
      </c>
      <c r="C30" s="12">
        <v>433155</v>
      </c>
      <c r="D30" s="12">
        <v>3054827</v>
      </c>
      <c r="E30" s="12">
        <v>3004657</v>
      </c>
      <c r="F30" s="13">
        <f t="shared" si="0"/>
        <v>-1.642318861264485</v>
      </c>
      <c r="G30" s="1"/>
      <c r="H30" s="1"/>
      <c r="I30" s="1"/>
    </row>
    <row r="31" spans="1:9" x14ac:dyDescent="0.25">
      <c r="A31" s="8" t="s">
        <v>68</v>
      </c>
      <c r="B31" s="9">
        <v>3534424</v>
      </c>
      <c r="C31" s="9">
        <v>2932063</v>
      </c>
      <c r="D31" s="9">
        <v>24804367</v>
      </c>
      <c r="E31" s="9">
        <v>21698390</v>
      </c>
      <c r="F31" s="10">
        <f t="shared" si="0"/>
        <v>-12.521895841970078</v>
      </c>
      <c r="G31" s="1"/>
      <c r="H31" s="1"/>
      <c r="I31" s="1"/>
    </row>
    <row r="32" spans="1:9" x14ac:dyDescent="0.25">
      <c r="A32" s="11" t="s">
        <v>69</v>
      </c>
      <c r="B32" s="12">
        <v>18213593</v>
      </c>
      <c r="C32" s="12">
        <v>20319039</v>
      </c>
      <c r="D32" s="12">
        <v>119666876</v>
      </c>
      <c r="E32" s="12">
        <v>122462547</v>
      </c>
      <c r="F32" s="13">
        <f t="shared" si="0"/>
        <v>2.3362112335914844</v>
      </c>
      <c r="G32" s="1"/>
      <c r="H32" s="1"/>
      <c r="I32" s="1"/>
    </row>
    <row r="33" spans="1:9" x14ac:dyDescent="0.25">
      <c r="A33" s="8" t="s">
        <v>70</v>
      </c>
      <c r="B33" s="9">
        <v>2512944</v>
      </c>
      <c r="C33" s="9">
        <v>2900798</v>
      </c>
      <c r="D33" s="9">
        <v>17909815</v>
      </c>
      <c r="E33" s="9">
        <v>17006130</v>
      </c>
      <c r="F33" s="10">
        <f t="shared" si="0"/>
        <v>-5.0457528455765726</v>
      </c>
      <c r="G33" s="1"/>
      <c r="H33" s="1"/>
      <c r="I33" s="1"/>
    </row>
    <row r="34" spans="1:9" x14ac:dyDescent="0.25">
      <c r="A34" s="11" t="s">
        <v>71</v>
      </c>
      <c r="B34" s="12">
        <v>128266</v>
      </c>
      <c r="C34" s="12">
        <v>168517</v>
      </c>
      <c r="D34" s="12">
        <v>1025726</v>
      </c>
      <c r="E34" s="12">
        <v>983548</v>
      </c>
      <c r="F34" s="13">
        <f t="shared" si="0"/>
        <v>-4.1120143196136212</v>
      </c>
      <c r="G34" s="1"/>
      <c r="H34" s="1"/>
      <c r="I34" s="1"/>
    </row>
    <row r="35" spans="1:9" x14ac:dyDescent="0.25">
      <c r="A35" s="14" t="s">
        <v>72</v>
      </c>
      <c r="B35" s="15">
        <f>SUM(B7:B34)</f>
        <v>164698906</v>
      </c>
      <c r="C35" s="15">
        <f t="shared" ref="C35:E35" si="1">SUM(C7:C34)</f>
        <v>162229225</v>
      </c>
      <c r="D35" s="15">
        <f t="shared" si="1"/>
        <v>1073924934</v>
      </c>
      <c r="E35" s="15">
        <f t="shared" si="1"/>
        <v>1033850784</v>
      </c>
      <c r="F35" s="16">
        <f t="shared" si="0"/>
        <v>-3.7315596957729298</v>
      </c>
      <c r="G35" s="1"/>
      <c r="H35" s="1"/>
      <c r="I35" s="1"/>
    </row>
    <row r="37" spans="1:9" x14ac:dyDescent="0.25">
      <c r="A37" s="42"/>
      <c r="B37" s="42">
        <f>E6</f>
        <v>2013</v>
      </c>
      <c r="C37" s="42">
        <f>D6</f>
        <v>2012</v>
      </c>
      <c r="D37" s="42"/>
      <c r="E37" s="42"/>
      <c r="F37" s="42">
        <f>B37</f>
        <v>2013</v>
      </c>
      <c r="G37" s="42">
        <f>C37</f>
        <v>2012</v>
      </c>
    </row>
    <row r="38" spans="1:9" x14ac:dyDescent="0.25">
      <c r="A38" s="42" t="str">
        <f>A7</f>
        <v>A CORUÑA</v>
      </c>
      <c r="B38" s="41">
        <f>E7</f>
        <v>9526633</v>
      </c>
      <c r="C38" s="41">
        <f>D7</f>
        <v>10240532</v>
      </c>
      <c r="D38" s="41">
        <f>_xlfn.RANK.EQ(B38,$B$38:$B$65)+COUNTIF($B$38:$B$65,B38)-1</f>
        <v>20</v>
      </c>
      <c r="E38" s="42" t="str">
        <f t="shared" ref="E38:E65" si="2">INDEX($A$38:$B$65,MATCH(ROW()-37,$D$38:$D$65,0),1)</f>
        <v>BAHIA DE ALGECIRAS</v>
      </c>
      <c r="F38" s="42">
        <f>LOOKUP(E38,$A$38:$A$65,$B$38:$B$65)</f>
        <v>199290844</v>
      </c>
      <c r="G38" s="42">
        <f>LOOKUP(E38,$A$38:$A$65,$C$38:$C$65)</f>
        <v>191379034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5759040</v>
      </c>
      <c r="C39" s="41">
        <f t="shared" ref="C39:C65" si="5">D8</f>
        <v>6866809</v>
      </c>
      <c r="D39" s="41">
        <f t="shared" ref="D39:D65" si="6">_xlfn.RANK.EQ(B39,$B$38:$B$65)+COUNTIF($B$38:$B$65,B39)-1</f>
        <v>23</v>
      </c>
      <c r="E39" s="42" t="str">
        <f t="shared" si="2"/>
        <v>BARCELONA</v>
      </c>
      <c r="F39" s="42">
        <f t="shared" ref="F39:F54" si="7">LOOKUP(E39,$A$38:$A$65,$B$38:$B$65)</f>
        <v>148637924</v>
      </c>
      <c r="G39" s="42">
        <f t="shared" ref="G39:G65" si="8">LOOKUP(E39,$A$38:$A$65,$C$38:$C$65)</f>
        <v>146430810</v>
      </c>
    </row>
    <row r="40" spans="1:9" x14ac:dyDescent="0.25">
      <c r="A40" s="42" t="str">
        <f t="shared" si="3"/>
        <v>ALMERIA</v>
      </c>
      <c r="B40" s="41">
        <f t="shared" si="4"/>
        <v>10564422</v>
      </c>
      <c r="C40" s="41">
        <f t="shared" si="5"/>
        <v>12671210</v>
      </c>
      <c r="D40" s="41">
        <f t="shared" si="6"/>
        <v>18</v>
      </c>
      <c r="E40" s="42" t="str">
        <f t="shared" si="2"/>
        <v>VALENCIA</v>
      </c>
      <c r="F40" s="42">
        <f t="shared" si="7"/>
        <v>122462547</v>
      </c>
      <c r="G40" s="42">
        <f t="shared" si="8"/>
        <v>119666876</v>
      </c>
    </row>
    <row r="41" spans="1:9" x14ac:dyDescent="0.25">
      <c r="A41" s="42" t="str">
        <f t="shared" si="3"/>
        <v>AVILES</v>
      </c>
      <c r="B41" s="41">
        <f t="shared" si="4"/>
        <v>3311573</v>
      </c>
      <c r="C41" s="41">
        <f t="shared" si="5"/>
        <v>3292099</v>
      </c>
      <c r="D41" s="41">
        <f t="shared" si="6"/>
        <v>25</v>
      </c>
      <c r="E41" s="42" t="str">
        <f t="shared" si="2"/>
        <v>LAS PALMAS</v>
      </c>
      <c r="F41" s="42">
        <f t="shared" si="7"/>
        <v>115124169</v>
      </c>
      <c r="G41" s="42">
        <f t="shared" si="8"/>
        <v>134205272</v>
      </c>
    </row>
    <row r="42" spans="1:9" x14ac:dyDescent="0.25">
      <c r="A42" s="42" t="str">
        <f t="shared" si="3"/>
        <v>BAHIA DE ALGECIRAS</v>
      </c>
      <c r="B42" s="41">
        <f t="shared" si="4"/>
        <v>199290844</v>
      </c>
      <c r="C42" s="41">
        <f t="shared" si="5"/>
        <v>191379034</v>
      </c>
      <c r="D42" s="41">
        <f t="shared" si="6"/>
        <v>1</v>
      </c>
      <c r="E42" s="42" t="str">
        <f t="shared" si="2"/>
        <v>SANTA CRUZ DE TENERIFE</v>
      </c>
      <c r="F42" s="42">
        <f t="shared" si="7"/>
        <v>107069284</v>
      </c>
      <c r="G42" s="42">
        <f t="shared" si="8"/>
        <v>112731859</v>
      </c>
    </row>
    <row r="43" spans="1:9" x14ac:dyDescent="0.25">
      <c r="A43" s="42" t="str">
        <f t="shared" si="3"/>
        <v>BAHIA DE CADIZ</v>
      </c>
      <c r="B43" s="41">
        <f t="shared" si="4"/>
        <v>13678974</v>
      </c>
      <c r="C43" s="41">
        <f t="shared" si="5"/>
        <v>13215585</v>
      </c>
      <c r="D43" s="41">
        <f t="shared" si="6"/>
        <v>15</v>
      </c>
      <c r="E43" s="42" t="str">
        <f t="shared" si="2"/>
        <v>BALEARES</v>
      </c>
      <c r="F43" s="42">
        <f t="shared" si="7"/>
        <v>72162725</v>
      </c>
      <c r="G43" s="42">
        <f t="shared" si="8"/>
        <v>79750207</v>
      </c>
    </row>
    <row r="44" spans="1:9" x14ac:dyDescent="0.25">
      <c r="A44" s="42" t="str">
        <f t="shared" si="3"/>
        <v>BALEARES</v>
      </c>
      <c r="B44" s="41">
        <f t="shared" si="4"/>
        <v>72162725</v>
      </c>
      <c r="C44" s="41">
        <f t="shared" si="5"/>
        <v>79750207</v>
      </c>
      <c r="D44" s="41">
        <f t="shared" si="6"/>
        <v>6</v>
      </c>
      <c r="E44" s="42" t="str">
        <f t="shared" si="2"/>
        <v>CEUTA</v>
      </c>
      <c r="F44" s="42">
        <f t="shared" si="7"/>
        <v>35713519</v>
      </c>
      <c r="G44" s="42">
        <f t="shared" si="8"/>
        <v>40575800</v>
      </c>
    </row>
    <row r="45" spans="1:9" x14ac:dyDescent="0.25">
      <c r="A45" s="42" t="str">
        <f t="shared" si="3"/>
        <v>BARCELONA</v>
      </c>
      <c r="B45" s="41">
        <f t="shared" si="4"/>
        <v>148637924</v>
      </c>
      <c r="C45" s="41">
        <f t="shared" si="5"/>
        <v>146430810</v>
      </c>
      <c r="D45" s="41">
        <f t="shared" si="6"/>
        <v>2</v>
      </c>
      <c r="E45" s="42" t="str">
        <f t="shared" si="2"/>
        <v>BILBAO</v>
      </c>
      <c r="F45" s="42">
        <f t="shared" si="7"/>
        <v>22758488</v>
      </c>
      <c r="G45" s="42">
        <f t="shared" si="8"/>
        <v>22393147</v>
      </c>
    </row>
    <row r="46" spans="1:9" x14ac:dyDescent="0.25">
      <c r="A46" s="42" t="str">
        <f t="shared" si="3"/>
        <v>BILBAO</v>
      </c>
      <c r="B46" s="41">
        <f t="shared" si="4"/>
        <v>22758488</v>
      </c>
      <c r="C46" s="41">
        <f t="shared" si="5"/>
        <v>22393147</v>
      </c>
      <c r="D46" s="41">
        <f t="shared" si="6"/>
        <v>8</v>
      </c>
      <c r="E46" s="42" t="str">
        <f t="shared" si="2"/>
        <v>TARRAGONA</v>
      </c>
      <c r="F46" s="42">
        <f t="shared" si="7"/>
        <v>21698390</v>
      </c>
      <c r="G46" s="42">
        <f t="shared" si="8"/>
        <v>24804367</v>
      </c>
    </row>
    <row r="47" spans="1:9" x14ac:dyDescent="0.25">
      <c r="A47" s="42" t="str">
        <f t="shared" si="3"/>
        <v>CARTAGENA</v>
      </c>
      <c r="B47" s="41">
        <f t="shared" si="4"/>
        <v>19340466</v>
      </c>
      <c r="C47" s="41">
        <f t="shared" si="5"/>
        <v>19414396</v>
      </c>
      <c r="D47" s="41">
        <f t="shared" si="6"/>
        <v>10</v>
      </c>
      <c r="E47" s="42" t="str">
        <f t="shared" si="2"/>
        <v>CARTAGENA</v>
      </c>
      <c r="F47" s="42">
        <f t="shared" si="7"/>
        <v>19340466</v>
      </c>
      <c r="G47" s="42">
        <f t="shared" si="8"/>
        <v>19414396</v>
      </c>
    </row>
    <row r="48" spans="1:9" x14ac:dyDescent="0.25">
      <c r="A48" s="42" t="str">
        <f t="shared" si="3"/>
        <v>CASTELLON</v>
      </c>
      <c r="B48" s="41">
        <f t="shared" si="4"/>
        <v>10420441</v>
      </c>
      <c r="C48" s="41">
        <f t="shared" si="5"/>
        <v>8863446</v>
      </c>
      <c r="D48" s="41">
        <f t="shared" si="6"/>
        <v>19</v>
      </c>
      <c r="E48" s="42" t="str">
        <f t="shared" si="2"/>
        <v>MALAGA</v>
      </c>
      <c r="F48" s="42">
        <f t="shared" si="7"/>
        <v>18096671</v>
      </c>
      <c r="G48" s="42">
        <f t="shared" si="8"/>
        <v>28340717</v>
      </c>
    </row>
    <row r="49" spans="1:7" x14ac:dyDescent="0.25">
      <c r="A49" s="42" t="str">
        <f t="shared" si="3"/>
        <v>CEUTA</v>
      </c>
      <c r="B49" s="41">
        <f t="shared" si="4"/>
        <v>35713519</v>
      </c>
      <c r="C49" s="41">
        <f t="shared" si="5"/>
        <v>40575800</v>
      </c>
      <c r="D49" s="41">
        <f t="shared" si="6"/>
        <v>7</v>
      </c>
      <c r="E49" s="42" t="str">
        <f t="shared" si="2"/>
        <v>VIGO</v>
      </c>
      <c r="F49" s="42">
        <f t="shared" si="7"/>
        <v>17006130</v>
      </c>
      <c r="G49" s="42">
        <f t="shared" si="8"/>
        <v>17909815</v>
      </c>
    </row>
    <row r="50" spans="1:7" x14ac:dyDescent="0.25">
      <c r="A50" s="42" t="str">
        <f t="shared" si="3"/>
        <v>FERROL-SAN CIBRAO</v>
      </c>
      <c r="B50" s="41">
        <f t="shared" si="4"/>
        <v>8966243</v>
      </c>
      <c r="C50" s="41">
        <f t="shared" si="5"/>
        <v>9068931</v>
      </c>
      <c r="D50" s="41">
        <f t="shared" si="6"/>
        <v>22</v>
      </c>
      <c r="E50" s="42" t="str">
        <f t="shared" si="2"/>
        <v>MELILLA</v>
      </c>
      <c r="F50" s="42">
        <f t="shared" si="7"/>
        <v>15297338</v>
      </c>
      <c r="G50" s="42">
        <f t="shared" si="8"/>
        <v>15050473</v>
      </c>
    </row>
    <row r="51" spans="1:7" x14ac:dyDescent="0.25">
      <c r="A51" s="42" t="str">
        <f t="shared" si="3"/>
        <v>GIJON</v>
      </c>
      <c r="B51" s="41">
        <f t="shared" si="4"/>
        <v>11137940</v>
      </c>
      <c r="C51" s="41">
        <f t="shared" si="5"/>
        <v>10866655</v>
      </c>
      <c r="D51" s="41">
        <f t="shared" si="6"/>
        <v>17</v>
      </c>
      <c r="E51" s="42" t="str">
        <f t="shared" si="2"/>
        <v>HUELVA</v>
      </c>
      <c r="F51" s="42">
        <f t="shared" si="7"/>
        <v>14757640</v>
      </c>
      <c r="G51" s="42">
        <f t="shared" si="8"/>
        <v>17340554</v>
      </c>
    </row>
    <row r="52" spans="1:7" x14ac:dyDescent="0.25">
      <c r="A52" s="42" t="str">
        <f t="shared" si="3"/>
        <v>HUELVA</v>
      </c>
      <c r="B52" s="41">
        <f t="shared" si="4"/>
        <v>14757640</v>
      </c>
      <c r="C52" s="41">
        <f t="shared" si="5"/>
        <v>17340554</v>
      </c>
      <c r="D52" s="41">
        <f t="shared" si="6"/>
        <v>14</v>
      </c>
      <c r="E52" s="42" t="str">
        <f t="shared" si="2"/>
        <v>BAHIA DE CADIZ</v>
      </c>
      <c r="F52" s="42">
        <f t="shared" si="7"/>
        <v>13678974</v>
      </c>
      <c r="G52" s="42">
        <f t="shared" si="8"/>
        <v>13215585</v>
      </c>
    </row>
    <row r="53" spans="1:7" x14ac:dyDescent="0.25">
      <c r="A53" s="42" t="str">
        <f t="shared" si="3"/>
        <v>LAS PALMAS</v>
      </c>
      <c r="B53" s="41">
        <f t="shared" si="4"/>
        <v>115124169</v>
      </c>
      <c r="C53" s="41">
        <f t="shared" si="5"/>
        <v>134205272</v>
      </c>
      <c r="D53" s="41">
        <f t="shared" si="6"/>
        <v>4</v>
      </c>
      <c r="E53" s="42" t="str">
        <f t="shared" si="2"/>
        <v>SANTANDER</v>
      </c>
      <c r="F53" s="42">
        <f t="shared" si="7"/>
        <v>11968977</v>
      </c>
      <c r="G53" s="42">
        <f t="shared" si="8"/>
        <v>12084186</v>
      </c>
    </row>
    <row r="54" spans="1:7" x14ac:dyDescent="0.25">
      <c r="A54" s="42" t="str">
        <f t="shared" si="3"/>
        <v>MALAGA</v>
      </c>
      <c r="B54" s="41">
        <f t="shared" si="4"/>
        <v>18096671</v>
      </c>
      <c r="C54" s="41">
        <f t="shared" si="5"/>
        <v>28340717</v>
      </c>
      <c r="D54" s="41">
        <f t="shared" si="6"/>
        <v>11</v>
      </c>
      <c r="E54" s="42" t="str">
        <f t="shared" si="2"/>
        <v>GIJON</v>
      </c>
      <c r="F54" s="42">
        <f t="shared" si="7"/>
        <v>11137940</v>
      </c>
      <c r="G54" s="42">
        <f t="shared" si="8"/>
        <v>10866655</v>
      </c>
    </row>
    <row r="55" spans="1:7" x14ac:dyDescent="0.25">
      <c r="A55" s="42" t="str">
        <f t="shared" si="3"/>
        <v>MARIN Y RIA DE PONTEVEDRA</v>
      </c>
      <c r="B55" s="41">
        <f t="shared" si="4"/>
        <v>2390586</v>
      </c>
      <c r="C55" s="41">
        <f t="shared" si="5"/>
        <v>3023756</v>
      </c>
      <c r="D55" s="41">
        <f t="shared" si="6"/>
        <v>27</v>
      </c>
      <c r="E55" s="42" t="str">
        <f t="shared" si="2"/>
        <v>ALMERIA</v>
      </c>
      <c r="F55" s="42">
        <f t="shared" ref="F55:F65" si="9">LOOKUP(E55,$A$38:$A$65,$B$38:$B$65)</f>
        <v>10564422</v>
      </c>
      <c r="G55" s="42">
        <f t="shared" si="8"/>
        <v>12671210</v>
      </c>
    </row>
    <row r="56" spans="1:7" x14ac:dyDescent="0.25">
      <c r="A56" s="42" t="str">
        <f t="shared" si="3"/>
        <v>MELILLA</v>
      </c>
      <c r="B56" s="41">
        <f t="shared" si="4"/>
        <v>15297338</v>
      </c>
      <c r="C56" s="41">
        <f t="shared" si="5"/>
        <v>15050473</v>
      </c>
      <c r="D56" s="41">
        <f t="shared" si="6"/>
        <v>13</v>
      </c>
      <c r="E56" s="42" t="str">
        <f t="shared" si="2"/>
        <v>CASTELLON</v>
      </c>
      <c r="F56" s="42">
        <f t="shared" si="9"/>
        <v>10420441</v>
      </c>
      <c r="G56" s="42">
        <f t="shared" si="8"/>
        <v>8863446</v>
      </c>
    </row>
    <row r="57" spans="1:7" x14ac:dyDescent="0.25">
      <c r="A57" s="42" t="str">
        <f t="shared" si="3"/>
        <v>MOTRIL</v>
      </c>
      <c r="B57" s="41">
        <f t="shared" si="4"/>
        <v>9103917</v>
      </c>
      <c r="C57" s="41">
        <f t="shared" si="5"/>
        <v>6109199</v>
      </c>
      <c r="D57" s="41">
        <f t="shared" si="6"/>
        <v>21</v>
      </c>
      <c r="E57" s="42" t="str">
        <f t="shared" si="2"/>
        <v>A CORUÑA</v>
      </c>
      <c r="F57" s="42">
        <f t="shared" si="9"/>
        <v>9526633</v>
      </c>
      <c r="G57" s="42">
        <f t="shared" si="8"/>
        <v>10240532</v>
      </c>
    </row>
    <row r="58" spans="1:7" x14ac:dyDescent="0.25">
      <c r="A58" s="42" t="str">
        <f t="shared" si="3"/>
        <v>PASAIA</v>
      </c>
      <c r="B58" s="41">
        <f t="shared" si="4"/>
        <v>3617698</v>
      </c>
      <c r="C58" s="41">
        <f t="shared" si="5"/>
        <v>3548646</v>
      </c>
      <c r="D58" s="41">
        <f t="shared" si="6"/>
        <v>24</v>
      </c>
      <c r="E58" s="42" t="str">
        <f t="shared" si="2"/>
        <v>MOTRIL</v>
      </c>
      <c r="F58" s="42">
        <f t="shared" si="9"/>
        <v>9103917</v>
      </c>
      <c r="G58" s="42">
        <f t="shared" si="8"/>
        <v>6109199</v>
      </c>
    </row>
    <row r="59" spans="1:7" x14ac:dyDescent="0.25">
      <c r="A59" s="42" t="str">
        <f t="shared" si="3"/>
        <v>SANTA CRUZ DE TENERIFE</v>
      </c>
      <c r="B59" s="41">
        <f t="shared" si="4"/>
        <v>107069284</v>
      </c>
      <c r="C59" s="41">
        <f t="shared" si="5"/>
        <v>112731859</v>
      </c>
      <c r="D59" s="41">
        <f t="shared" si="6"/>
        <v>5</v>
      </c>
      <c r="E59" s="42" t="str">
        <f t="shared" si="2"/>
        <v>FERROL-SAN CIBRAO</v>
      </c>
      <c r="F59" s="42">
        <f t="shared" si="9"/>
        <v>8966243</v>
      </c>
      <c r="G59" s="42">
        <f t="shared" si="8"/>
        <v>9068931</v>
      </c>
    </row>
    <row r="60" spans="1:7" x14ac:dyDescent="0.25">
      <c r="A60" s="42" t="str">
        <f t="shared" si="3"/>
        <v>SANTANDER</v>
      </c>
      <c r="B60" s="41">
        <f t="shared" si="4"/>
        <v>11968977</v>
      </c>
      <c r="C60" s="41">
        <f t="shared" si="5"/>
        <v>12084186</v>
      </c>
      <c r="D60" s="41">
        <f t="shared" si="6"/>
        <v>16</v>
      </c>
      <c r="E60" s="42" t="str">
        <f t="shared" si="2"/>
        <v>ALICANTE</v>
      </c>
      <c r="F60" s="42">
        <f t="shared" si="9"/>
        <v>5759040</v>
      </c>
      <c r="G60" s="42">
        <f t="shared" si="8"/>
        <v>6866809</v>
      </c>
    </row>
    <row r="61" spans="1:7" x14ac:dyDescent="0.25">
      <c r="A61" s="42" t="str">
        <f t="shared" si="3"/>
        <v>SEVILLA</v>
      </c>
      <c r="B61" s="41">
        <f t="shared" si="4"/>
        <v>3004657</v>
      </c>
      <c r="C61" s="41">
        <f t="shared" si="5"/>
        <v>3054827</v>
      </c>
      <c r="D61" s="41">
        <f t="shared" si="6"/>
        <v>26</v>
      </c>
      <c r="E61" s="42" t="str">
        <f t="shared" si="2"/>
        <v>PASAIA</v>
      </c>
      <c r="F61" s="42">
        <f t="shared" si="9"/>
        <v>3617698</v>
      </c>
      <c r="G61" s="42">
        <f t="shared" si="8"/>
        <v>3548646</v>
      </c>
    </row>
    <row r="62" spans="1:7" x14ac:dyDescent="0.25">
      <c r="A62" s="42" t="str">
        <f t="shared" si="3"/>
        <v>TARRAGONA</v>
      </c>
      <c r="B62" s="41">
        <f t="shared" si="4"/>
        <v>21698390</v>
      </c>
      <c r="C62" s="41">
        <f t="shared" si="5"/>
        <v>24804367</v>
      </c>
      <c r="D62" s="41">
        <f t="shared" si="6"/>
        <v>9</v>
      </c>
      <c r="E62" s="42" t="str">
        <f t="shared" si="2"/>
        <v>AVILES</v>
      </c>
      <c r="F62" s="42">
        <f t="shared" si="9"/>
        <v>3311573</v>
      </c>
      <c r="G62" s="42">
        <f t="shared" si="8"/>
        <v>3292099</v>
      </c>
    </row>
    <row r="63" spans="1:7" x14ac:dyDescent="0.25">
      <c r="A63" s="42" t="str">
        <f t="shared" si="3"/>
        <v>VALENCIA</v>
      </c>
      <c r="B63" s="41">
        <f t="shared" si="4"/>
        <v>122462547</v>
      </c>
      <c r="C63" s="41">
        <f t="shared" si="5"/>
        <v>119666876</v>
      </c>
      <c r="D63" s="41">
        <f t="shared" si="6"/>
        <v>3</v>
      </c>
      <c r="E63" s="42" t="str">
        <f t="shared" si="2"/>
        <v>SEVILLA</v>
      </c>
      <c r="F63" s="42">
        <f t="shared" si="9"/>
        <v>3004657</v>
      </c>
      <c r="G63" s="42">
        <f t="shared" si="8"/>
        <v>3054827</v>
      </c>
    </row>
    <row r="64" spans="1:7" x14ac:dyDescent="0.25">
      <c r="A64" s="42" t="str">
        <f t="shared" si="3"/>
        <v>VIGO</v>
      </c>
      <c r="B64" s="41">
        <f t="shared" si="4"/>
        <v>17006130</v>
      </c>
      <c r="C64" s="41">
        <f t="shared" si="5"/>
        <v>17909815</v>
      </c>
      <c r="D64" s="41">
        <f t="shared" si="6"/>
        <v>12</v>
      </c>
      <c r="E64" s="42" t="str">
        <f t="shared" si="2"/>
        <v>MARIN Y RIA DE PONTEVEDRA</v>
      </c>
      <c r="F64" s="42">
        <f t="shared" si="9"/>
        <v>2390586</v>
      </c>
      <c r="G64" s="42">
        <f t="shared" si="8"/>
        <v>3023756</v>
      </c>
    </row>
    <row r="65" spans="1:7" x14ac:dyDescent="0.25">
      <c r="A65" s="42" t="str">
        <f t="shared" si="3"/>
        <v>VILAGARCIA</v>
      </c>
      <c r="B65" s="41">
        <f t="shared" si="4"/>
        <v>983548</v>
      </c>
      <c r="C65" s="41">
        <f t="shared" si="5"/>
        <v>1025726</v>
      </c>
      <c r="D65" s="41">
        <f t="shared" si="6"/>
        <v>28</v>
      </c>
      <c r="E65" s="42" t="str">
        <f t="shared" si="2"/>
        <v>VILAGARCIA</v>
      </c>
      <c r="F65" s="42">
        <f t="shared" si="9"/>
        <v>983548</v>
      </c>
      <c r="G65" s="42">
        <f t="shared" si="8"/>
        <v>1025726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H33" sqref="H33"/>
    </sheetView>
  </sheetViews>
  <sheetFormatPr baseColWidth="10" defaultRowHeight="15" x14ac:dyDescent="0.25"/>
  <cols>
    <col min="1" max="1" width="21.28515625" style="47" bestFit="1" customWidth="1"/>
    <col min="2" max="5" width="11.42578125" style="47"/>
    <col min="6" max="6" width="8.42578125" style="47" customWidth="1"/>
    <col min="7" max="16384" width="11.42578125" style="47"/>
  </cols>
  <sheetData>
    <row r="1" spans="1:12" s="45" customFormat="1" ht="22.5" customHeight="1" x14ac:dyDescent="0.35">
      <c r="F1" s="46" t="s">
        <v>93</v>
      </c>
    </row>
    <row r="2" spans="1:12" s="45" customFormat="1" ht="21" x14ac:dyDescent="0.35">
      <c r="F2" s="46"/>
    </row>
    <row r="5" spans="1:12" x14ac:dyDescent="0.25">
      <c r="A5" s="73" t="s">
        <v>97</v>
      </c>
      <c r="B5" s="71" t="str">
        <f>'Resumen general'!D6</f>
        <v>Mes Julio</v>
      </c>
      <c r="C5" s="72"/>
      <c r="D5" s="71" t="str">
        <f>'Resumen general'!F6</f>
        <v>Acumulado desde Enero</v>
      </c>
      <c r="E5" s="72"/>
      <c r="F5" s="72"/>
      <c r="L5" s="48">
        <f>'Resumen general'!I4</f>
        <v>41529</v>
      </c>
    </row>
    <row r="6" spans="1:12" x14ac:dyDescent="0.25">
      <c r="A6" s="74"/>
      <c r="B6" s="49">
        <f>'Resumen general'!D7</f>
        <v>2012</v>
      </c>
      <c r="C6" s="49">
        <f>'Resumen general'!E7</f>
        <v>2013</v>
      </c>
      <c r="D6" s="49">
        <f>'Resumen general'!F7</f>
        <v>2012</v>
      </c>
      <c r="E6" s="49">
        <f>'Resumen general'!G7</f>
        <v>2013</v>
      </c>
      <c r="F6" s="49" t="s">
        <v>43</v>
      </c>
    </row>
    <row r="7" spans="1:12" x14ac:dyDescent="0.25">
      <c r="A7" s="50" t="s">
        <v>44</v>
      </c>
      <c r="B7" s="51">
        <v>7</v>
      </c>
      <c r="C7" s="51">
        <v>7</v>
      </c>
      <c r="D7" s="51">
        <v>49</v>
      </c>
      <c r="E7" s="51">
        <v>47</v>
      </c>
      <c r="F7" s="52">
        <f>((E7*100)/D7)-100</f>
        <v>-4.0816326530612201</v>
      </c>
      <c r="G7" s="53"/>
      <c r="H7" s="53"/>
      <c r="I7" s="53"/>
    </row>
    <row r="8" spans="1:12" x14ac:dyDescent="0.25">
      <c r="A8" s="54" t="s">
        <v>45</v>
      </c>
      <c r="B8" s="55">
        <v>2</v>
      </c>
      <c r="C8" s="55">
        <v>0</v>
      </c>
      <c r="D8" s="55">
        <v>21</v>
      </c>
      <c r="E8" s="55">
        <v>14</v>
      </c>
      <c r="F8" s="56">
        <f t="shared" ref="F8:F35" si="0">((E8*100)/D8)-100</f>
        <v>-33.333333333333329</v>
      </c>
      <c r="G8" s="53"/>
      <c r="H8" s="53"/>
      <c r="I8" s="53"/>
    </row>
    <row r="9" spans="1:12" x14ac:dyDescent="0.25">
      <c r="A9" s="50" t="s">
        <v>46</v>
      </c>
      <c r="B9" s="51">
        <v>1</v>
      </c>
      <c r="C9" s="51">
        <v>0</v>
      </c>
      <c r="D9" s="51">
        <v>13</v>
      </c>
      <c r="E9" s="51">
        <v>14</v>
      </c>
      <c r="F9" s="52">
        <f t="shared" si="0"/>
        <v>7.6923076923076934</v>
      </c>
      <c r="G9" s="53"/>
      <c r="H9" s="53"/>
      <c r="I9" s="53"/>
    </row>
    <row r="10" spans="1:12" x14ac:dyDescent="0.25">
      <c r="A10" s="54" t="s">
        <v>47</v>
      </c>
      <c r="B10" s="55">
        <v>0</v>
      </c>
      <c r="C10" s="55">
        <v>0</v>
      </c>
      <c r="D10" s="55">
        <v>1</v>
      </c>
      <c r="E10" s="55">
        <v>2</v>
      </c>
      <c r="F10" s="56">
        <f t="shared" si="0"/>
        <v>100</v>
      </c>
      <c r="G10" s="53"/>
      <c r="H10" s="53"/>
      <c r="I10" s="53"/>
    </row>
    <row r="11" spans="1:12" x14ac:dyDescent="0.25">
      <c r="A11" s="50" t="s">
        <v>48</v>
      </c>
      <c r="B11" s="51">
        <v>0</v>
      </c>
      <c r="C11" s="51">
        <v>0</v>
      </c>
      <c r="D11" s="51">
        <v>0</v>
      </c>
      <c r="E11" s="51">
        <v>1</v>
      </c>
      <c r="F11" s="57" t="e">
        <f t="shared" si="0"/>
        <v>#DIV/0!</v>
      </c>
      <c r="G11" s="53"/>
      <c r="H11" s="53"/>
      <c r="I11" s="53"/>
    </row>
    <row r="12" spans="1:12" x14ac:dyDescent="0.25">
      <c r="A12" s="54" t="s">
        <v>49</v>
      </c>
      <c r="B12" s="55">
        <v>15</v>
      </c>
      <c r="C12" s="55">
        <v>19</v>
      </c>
      <c r="D12" s="55">
        <v>133</v>
      </c>
      <c r="E12" s="55">
        <v>147</v>
      </c>
      <c r="F12" s="56">
        <f t="shared" si="0"/>
        <v>10.526315789473685</v>
      </c>
      <c r="G12" s="53"/>
      <c r="H12" s="53"/>
      <c r="I12" s="53"/>
    </row>
    <row r="13" spans="1:12" x14ac:dyDescent="0.25">
      <c r="A13" s="50" t="s">
        <v>50</v>
      </c>
      <c r="B13" s="51">
        <v>72</v>
      </c>
      <c r="C13" s="51">
        <v>79</v>
      </c>
      <c r="D13" s="51">
        <v>294</v>
      </c>
      <c r="E13" s="51">
        <v>346</v>
      </c>
      <c r="F13" s="52">
        <f t="shared" si="0"/>
        <v>17.687074829931973</v>
      </c>
      <c r="G13" s="53"/>
      <c r="H13" s="53"/>
      <c r="I13" s="53"/>
    </row>
    <row r="14" spans="1:12" x14ac:dyDescent="0.25">
      <c r="A14" s="54" t="s">
        <v>51</v>
      </c>
      <c r="B14" s="55">
        <v>76</v>
      </c>
      <c r="C14" s="55">
        <v>80</v>
      </c>
      <c r="D14" s="55">
        <v>382</v>
      </c>
      <c r="E14" s="55">
        <v>431</v>
      </c>
      <c r="F14" s="56">
        <f t="shared" si="0"/>
        <v>12.827225130890056</v>
      </c>
      <c r="G14" s="53"/>
      <c r="H14" s="53"/>
      <c r="I14" s="53"/>
    </row>
    <row r="15" spans="1:12" x14ac:dyDescent="0.25">
      <c r="A15" s="50" t="s">
        <v>52</v>
      </c>
      <c r="B15" s="51">
        <v>7</v>
      </c>
      <c r="C15" s="51">
        <v>2</v>
      </c>
      <c r="D15" s="51">
        <v>21</v>
      </c>
      <c r="E15" s="51">
        <v>14</v>
      </c>
      <c r="F15" s="52">
        <f t="shared" si="0"/>
        <v>-33.333333333333329</v>
      </c>
      <c r="G15" s="53"/>
      <c r="H15" s="53"/>
      <c r="I15" s="53"/>
    </row>
    <row r="16" spans="1:12" x14ac:dyDescent="0.25">
      <c r="A16" s="54" t="s">
        <v>53</v>
      </c>
      <c r="B16" s="55">
        <v>4</v>
      </c>
      <c r="C16" s="55">
        <v>11</v>
      </c>
      <c r="D16" s="55">
        <v>33</v>
      </c>
      <c r="E16" s="55">
        <v>53</v>
      </c>
      <c r="F16" s="56">
        <f t="shared" si="0"/>
        <v>60.606060606060595</v>
      </c>
      <c r="G16" s="53"/>
      <c r="H16" s="53"/>
      <c r="I16" s="53"/>
    </row>
    <row r="17" spans="1:9" x14ac:dyDescent="0.25">
      <c r="A17" s="50" t="s">
        <v>54</v>
      </c>
      <c r="B17" s="51">
        <v>0</v>
      </c>
      <c r="C17" s="51">
        <v>0</v>
      </c>
      <c r="D17" s="51">
        <v>1</v>
      </c>
      <c r="E17" s="51">
        <v>1</v>
      </c>
      <c r="F17" s="52">
        <f t="shared" si="0"/>
        <v>0</v>
      </c>
      <c r="G17" s="53"/>
      <c r="H17" s="53"/>
      <c r="I17" s="53"/>
    </row>
    <row r="18" spans="1:9" x14ac:dyDescent="0.25">
      <c r="A18" s="54" t="s">
        <v>55</v>
      </c>
      <c r="B18" s="55">
        <v>0</v>
      </c>
      <c r="C18" s="55">
        <v>0</v>
      </c>
      <c r="D18" s="55">
        <v>4</v>
      </c>
      <c r="E18" s="55">
        <v>1</v>
      </c>
      <c r="F18" s="56">
        <f t="shared" si="0"/>
        <v>-75</v>
      </c>
      <c r="G18" s="53"/>
      <c r="H18" s="53"/>
      <c r="I18" s="53"/>
    </row>
    <row r="19" spans="1:9" x14ac:dyDescent="0.25">
      <c r="A19" s="50" t="s">
        <v>56</v>
      </c>
      <c r="B19" s="51">
        <v>0</v>
      </c>
      <c r="C19" s="51">
        <v>0</v>
      </c>
      <c r="D19" s="51">
        <v>4</v>
      </c>
      <c r="E19" s="51">
        <v>3</v>
      </c>
      <c r="F19" s="52">
        <f t="shared" si="0"/>
        <v>-25</v>
      </c>
      <c r="G19" s="53"/>
      <c r="H19" s="53"/>
      <c r="I19" s="53"/>
    </row>
    <row r="20" spans="1:9" x14ac:dyDescent="0.25">
      <c r="A20" s="54" t="s">
        <v>57</v>
      </c>
      <c r="B20" s="55">
        <v>0</v>
      </c>
      <c r="C20" s="55">
        <v>0</v>
      </c>
      <c r="D20" s="55">
        <v>3</v>
      </c>
      <c r="E20" s="55">
        <v>5</v>
      </c>
      <c r="F20" s="56">
        <f t="shared" si="0"/>
        <v>66.666666666666657</v>
      </c>
      <c r="G20" s="53"/>
      <c r="H20" s="53"/>
      <c r="I20" s="53"/>
    </row>
    <row r="21" spans="1:9" x14ac:dyDescent="0.25">
      <c r="A21" s="50" t="s">
        <v>58</v>
      </c>
      <c r="B21" s="51">
        <v>0</v>
      </c>
      <c r="C21" s="51">
        <v>0</v>
      </c>
      <c r="D21" s="51">
        <v>0</v>
      </c>
      <c r="E21" s="51">
        <v>1</v>
      </c>
      <c r="F21" s="57" t="e">
        <f t="shared" si="0"/>
        <v>#DIV/0!</v>
      </c>
      <c r="G21" s="53"/>
      <c r="H21" s="53"/>
      <c r="I21" s="53"/>
    </row>
    <row r="22" spans="1:9" x14ac:dyDescent="0.25">
      <c r="A22" s="54" t="s">
        <v>59</v>
      </c>
      <c r="B22" s="55">
        <v>1</v>
      </c>
      <c r="C22" s="55">
        <v>2</v>
      </c>
      <c r="D22" s="55">
        <v>240</v>
      </c>
      <c r="E22" s="55">
        <v>232</v>
      </c>
      <c r="F22" s="56">
        <f t="shared" si="0"/>
        <v>-3.3333333333333286</v>
      </c>
      <c r="G22" s="53"/>
      <c r="H22" s="53"/>
      <c r="I22" s="53"/>
    </row>
    <row r="23" spans="1:9" x14ac:dyDescent="0.25">
      <c r="A23" s="50" t="s">
        <v>60</v>
      </c>
      <c r="B23" s="51">
        <v>15</v>
      </c>
      <c r="C23" s="51">
        <v>6</v>
      </c>
      <c r="D23" s="51">
        <v>145</v>
      </c>
      <c r="E23" s="51">
        <v>116</v>
      </c>
      <c r="F23" s="52">
        <f t="shared" si="0"/>
        <v>-20</v>
      </c>
      <c r="G23" s="53"/>
      <c r="H23" s="53"/>
      <c r="I23" s="53"/>
    </row>
    <row r="24" spans="1:9" x14ac:dyDescent="0.25">
      <c r="A24" s="54" t="s">
        <v>61</v>
      </c>
      <c r="B24" s="55">
        <v>0</v>
      </c>
      <c r="C24" s="55">
        <v>0</v>
      </c>
      <c r="D24" s="55">
        <v>0</v>
      </c>
      <c r="E24" s="55">
        <v>0</v>
      </c>
      <c r="F24" s="58" t="e">
        <f t="shared" si="0"/>
        <v>#DIV/0!</v>
      </c>
      <c r="G24" s="53"/>
      <c r="H24" s="53"/>
      <c r="I24" s="53"/>
    </row>
    <row r="25" spans="1:9" x14ac:dyDescent="0.25">
      <c r="A25" s="50" t="s">
        <v>62</v>
      </c>
      <c r="B25" s="51">
        <v>0</v>
      </c>
      <c r="C25" s="51">
        <v>2</v>
      </c>
      <c r="D25" s="51">
        <v>1</v>
      </c>
      <c r="E25" s="51">
        <v>4</v>
      </c>
      <c r="F25" s="52">
        <f t="shared" si="0"/>
        <v>300</v>
      </c>
      <c r="G25" s="53"/>
      <c r="H25" s="53"/>
      <c r="I25" s="53"/>
    </row>
    <row r="26" spans="1:9" x14ac:dyDescent="0.25">
      <c r="A26" s="54" t="s">
        <v>63</v>
      </c>
      <c r="B26" s="55">
        <v>1</v>
      </c>
      <c r="C26" s="55">
        <v>2</v>
      </c>
      <c r="D26" s="55">
        <v>11</v>
      </c>
      <c r="E26" s="55">
        <v>12</v>
      </c>
      <c r="F26" s="56">
        <f t="shared" si="0"/>
        <v>9.0909090909090935</v>
      </c>
      <c r="G26" s="53"/>
      <c r="H26" s="53"/>
      <c r="I26" s="53"/>
    </row>
    <row r="27" spans="1:9" x14ac:dyDescent="0.25">
      <c r="A27" s="50" t="s">
        <v>64</v>
      </c>
      <c r="B27" s="51">
        <v>0</v>
      </c>
      <c r="C27" s="51">
        <v>0</v>
      </c>
      <c r="D27" s="51">
        <v>0</v>
      </c>
      <c r="E27" s="51">
        <v>0</v>
      </c>
      <c r="F27" s="57" t="e">
        <f t="shared" si="0"/>
        <v>#DIV/0!</v>
      </c>
      <c r="G27" s="53"/>
      <c r="H27" s="53"/>
      <c r="I27" s="53"/>
    </row>
    <row r="28" spans="1:9" x14ac:dyDescent="0.25">
      <c r="A28" s="54" t="s">
        <v>65</v>
      </c>
      <c r="B28" s="55">
        <v>6</v>
      </c>
      <c r="C28" s="55">
        <v>5</v>
      </c>
      <c r="D28" s="55">
        <v>257</v>
      </c>
      <c r="E28" s="55">
        <v>281</v>
      </c>
      <c r="F28" s="56">
        <f t="shared" si="0"/>
        <v>9.3385214007782054</v>
      </c>
      <c r="G28" s="53"/>
      <c r="H28" s="53"/>
      <c r="I28" s="53"/>
    </row>
    <row r="29" spans="1:9" x14ac:dyDescent="0.25">
      <c r="A29" s="50" t="s">
        <v>66</v>
      </c>
      <c r="B29" s="51">
        <v>0</v>
      </c>
      <c r="C29" s="51">
        <v>1</v>
      </c>
      <c r="D29" s="51">
        <v>6</v>
      </c>
      <c r="E29" s="51">
        <v>7</v>
      </c>
      <c r="F29" s="52">
        <f t="shared" si="0"/>
        <v>16.666666666666671</v>
      </c>
      <c r="G29" s="53"/>
      <c r="H29" s="53"/>
      <c r="I29" s="53"/>
    </row>
    <row r="30" spans="1:9" x14ac:dyDescent="0.25">
      <c r="A30" s="54" t="s">
        <v>67</v>
      </c>
      <c r="B30" s="55">
        <v>4</v>
      </c>
      <c r="C30" s="55">
        <v>4</v>
      </c>
      <c r="D30" s="55">
        <v>28</v>
      </c>
      <c r="E30" s="55">
        <v>30</v>
      </c>
      <c r="F30" s="56">
        <f t="shared" si="0"/>
        <v>7.1428571428571388</v>
      </c>
      <c r="G30" s="53"/>
      <c r="H30" s="53"/>
      <c r="I30" s="53"/>
    </row>
    <row r="31" spans="1:9" x14ac:dyDescent="0.25">
      <c r="A31" s="50" t="s">
        <v>68</v>
      </c>
      <c r="B31" s="51">
        <v>0</v>
      </c>
      <c r="C31" s="51">
        <v>0</v>
      </c>
      <c r="D31" s="51">
        <v>0</v>
      </c>
      <c r="E31" s="51">
        <v>1</v>
      </c>
      <c r="F31" s="52" t="e">
        <f t="shared" si="0"/>
        <v>#DIV/0!</v>
      </c>
      <c r="G31" s="53"/>
      <c r="H31" s="53"/>
      <c r="I31" s="53"/>
    </row>
    <row r="32" spans="1:9" x14ac:dyDescent="0.25">
      <c r="A32" s="54" t="s">
        <v>69</v>
      </c>
      <c r="B32" s="55">
        <v>17</v>
      </c>
      <c r="C32" s="55">
        <v>18</v>
      </c>
      <c r="D32" s="55">
        <v>99</v>
      </c>
      <c r="E32" s="55">
        <v>104</v>
      </c>
      <c r="F32" s="56">
        <f t="shared" si="0"/>
        <v>5.0505050505050519</v>
      </c>
      <c r="G32" s="53"/>
      <c r="H32" s="53"/>
      <c r="I32" s="53"/>
    </row>
    <row r="33" spans="1:9" x14ac:dyDescent="0.25">
      <c r="A33" s="50" t="s">
        <v>70</v>
      </c>
      <c r="B33" s="51">
        <v>5</v>
      </c>
      <c r="C33" s="51">
        <v>11</v>
      </c>
      <c r="D33" s="51">
        <v>50</v>
      </c>
      <c r="E33" s="51">
        <v>44</v>
      </c>
      <c r="F33" s="52">
        <f t="shared" si="0"/>
        <v>-12</v>
      </c>
      <c r="G33" s="53"/>
      <c r="H33" s="53"/>
      <c r="I33" s="53"/>
    </row>
    <row r="34" spans="1:9" x14ac:dyDescent="0.25">
      <c r="A34" s="54" t="s">
        <v>71</v>
      </c>
      <c r="B34" s="55">
        <v>0</v>
      </c>
      <c r="C34" s="55">
        <v>0</v>
      </c>
      <c r="D34" s="55">
        <v>4</v>
      </c>
      <c r="E34" s="55">
        <v>3</v>
      </c>
      <c r="F34" s="56">
        <f t="shared" si="0"/>
        <v>-25</v>
      </c>
      <c r="G34" s="53"/>
      <c r="H34" s="53"/>
      <c r="I34" s="53"/>
    </row>
    <row r="35" spans="1:9" x14ac:dyDescent="0.25">
      <c r="A35" s="59" t="s">
        <v>72</v>
      </c>
      <c r="B35" s="60">
        <f>SUM(B7:B34)</f>
        <v>233</v>
      </c>
      <c r="C35" s="60">
        <f t="shared" ref="C35:E35" si="1">SUM(C7:C34)</f>
        <v>249</v>
      </c>
      <c r="D35" s="60">
        <f t="shared" si="1"/>
        <v>1800</v>
      </c>
      <c r="E35" s="60">
        <f t="shared" si="1"/>
        <v>1914</v>
      </c>
      <c r="F35" s="61">
        <f t="shared" si="0"/>
        <v>6.3333333333333286</v>
      </c>
      <c r="G35" s="53"/>
      <c r="H35" s="53"/>
      <c r="I35" s="53"/>
    </row>
    <row r="36" spans="1:9" x14ac:dyDescent="0.25">
      <c r="A36" s="62"/>
      <c r="B36" s="62"/>
      <c r="C36" s="62"/>
      <c r="D36" s="62"/>
      <c r="E36" s="62"/>
      <c r="F36" s="62"/>
      <c r="G36" s="62"/>
    </row>
    <row r="37" spans="1:9" x14ac:dyDescent="0.25">
      <c r="A37" s="62"/>
      <c r="B37" s="62">
        <f>E6</f>
        <v>2013</v>
      </c>
      <c r="C37" s="62">
        <f>D6</f>
        <v>2012</v>
      </c>
      <c r="D37" s="62"/>
      <c r="E37" s="62"/>
      <c r="F37" s="62">
        <f>B37</f>
        <v>2013</v>
      </c>
      <c r="G37" s="62">
        <f>C37</f>
        <v>2012</v>
      </c>
    </row>
    <row r="38" spans="1:9" x14ac:dyDescent="0.25">
      <c r="A38" s="62" t="str">
        <f>A7</f>
        <v>A CORUÑA</v>
      </c>
      <c r="B38" s="63">
        <f>E7</f>
        <v>47</v>
      </c>
      <c r="C38" s="63">
        <f>D7</f>
        <v>49</v>
      </c>
      <c r="D38" s="63">
        <f>_xlfn.RANK.EQ(B38,$B$38:$B$65)+COUNTIF($B$38:$B$65,B38)-1</f>
        <v>9</v>
      </c>
      <c r="E38" s="62" t="str">
        <f t="shared" ref="E38:E65" si="2">INDEX($A$38:$B$65,MATCH(ROW()-37,$D$38:$D$65,0),1)</f>
        <v>BARCELONA</v>
      </c>
      <c r="F38" s="62">
        <f>LOOKUP(E38,$A$38:$A$65,$B$38:$B$65)</f>
        <v>431</v>
      </c>
      <c r="G38" s="62">
        <f>LOOKUP(E38,$A$38:$A$65,$C$38:$C$65)</f>
        <v>382</v>
      </c>
    </row>
    <row r="39" spans="1:9" x14ac:dyDescent="0.25">
      <c r="A39" s="62" t="str">
        <f t="shared" ref="A39:A65" si="3">A8</f>
        <v>ALICANTE</v>
      </c>
      <c r="B39" s="63">
        <f t="shared" ref="B39:B65" si="4">E8</f>
        <v>14</v>
      </c>
      <c r="C39" s="63">
        <f t="shared" ref="C39:C65" si="5">D8</f>
        <v>21</v>
      </c>
      <c r="D39" s="63">
        <f t="shared" ref="D39:D65" si="6">_xlfn.RANK.EQ(B39,$B$38:$B$65)+COUNTIF($B$38:$B$65,B39)-1</f>
        <v>14</v>
      </c>
      <c r="E39" s="62" t="str">
        <f t="shared" si="2"/>
        <v>BALEARES</v>
      </c>
      <c r="F39" s="62">
        <f t="shared" ref="F39:F54" si="7">LOOKUP(E39,$A$38:$A$65,$B$38:$B$65)</f>
        <v>346</v>
      </c>
      <c r="G39" s="62">
        <f t="shared" ref="G39:G65" si="8">LOOKUP(E39,$A$38:$A$65,$C$38:$C$65)</f>
        <v>294</v>
      </c>
    </row>
    <row r="40" spans="1:9" x14ac:dyDescent="0.25">
      <c r="A40" s="62" t="str">
        <f t="shared" si="3"/>
        <v>ALMERIA</v>
      </c>
      <c r="B40" s="63">
        <f t="shared" si="4"/>
        <v>14</v>
      </c>
      <c r="C40" s="63">
        <f t="shared" si="5"/>
        <v>13</v>
      </c>
      <c r="D40" s="63">
        <f t="shared" si="6"/>
        <v>14</v>
      </c>
      <c r="E40" s="62" t="str">
        <f t="shared" si="2"/>
        <v>SANTA CRUZ DE TENERIFE</v>
      </c>
      <c r="F40" s="62">
        <f t="shared" si="7"/>
        <v>281</v>
      </c>
      <c r="G40" s="62">
        <f t="shared" si="8"/>
        <v>257</v>
      </c>
    </row>
    <row r="41" spans="1:9" x14ac:dyDescent="0.25">
      <c r="A41" s="62" t="str">
        <f t="shared" si="3"/>
        <v>AVILES</v>
      </c>
      <c r="B41" s="63">
        <f t="shared" si="4"/>
        <v>2</v>
      </c>
      <c r="C41" s="63">
        <f t="shared" si="5"/>
        <v>1</v>
      </c>
      <c r="D41" s="63">
        <f t="shared" si="6"/>
        <v>21</v>
      </c>
      <c r="E41" s="62" t="str">
        <f t="shared" si="2"/>
        <v>LAS PALMAS</v>
      </c>
      <c r="F41" s="62">
        <f t="shared" si="7"/>
        <v>232</v>
      </c>
      <c r="G41" s="62">
        <f t="shared" si="8"/>
        <v>240</v>
      </c>
    </row>
    <row r="42" spans="1:9" x14ac:dyDescent="0.25">
      <c r="A42" s="62" t="str">
        <f t="shared" si="3"/>
        <v>BAHIA DE ALGECIRAS</v>
      </c>
      <c r="B42" s="63">
        <f t="shared" si="4"/>
        <v>1</v>
      </c>
      <c r="C42" s="63">
        <f t="shared" si="5"/>
        <v>0</v>
      </c>
      <c r="D42" s="63">
        <f t="shared" si="6"/>
        <v>26</v>
      </c>
      <c r="E42" s="62" t="str">
        <f t="shared" si="2"/>
        <v>BAHIA DE CADIZ</v>
      </c>
      <c r="F42" s="62">
        <f t="shared" si="7"/>
        <v>147</v>
      </c>
      <c r="G42" s="62">
        <f t="shared" si="8"/>
        <v>133</v>
      </c>
    </row>
    <row r="43" spans="1:9" x14ac:dyDescent="0.25">
      <c r="A43" s="62" t="str">
        <f t="shared" si="3"/>
        <v>BAHIA DE CADIZ</v>
      </c>
      <c r="B43" s="63">
        <f t="shared" si="4"/>
        <v>147</v>
      </c>
      <c r="C43" s="63">
        <f t="shared" si="5"/>
        <v>133</v>
      </c>
      <c r="D43" s="63">
        <f t="shared" si="6"/>
        <v>5</v>
      </c>
      <c r="E43" s="62" t="str">
        <f t="shared" si="2"/>
        <v>MALAGA</v>
      </c>
      <c r="F43" s="62">
        <f t="shared" si="7"/>
        <v>116</v>
      </c>
      <c r="G43" s="62">
        <f t="shared" si="8"/>
        <v>145</v>
      </c>
    </row>
    <row r="44" spans="1:9" x14ac:dyDescent="0.25">
      <c r="A44" s="62" t="str">
        <f t="shared" si="3"/>
        <v>BALEARES</v>
      </c>
      <c r="B44" s="63">
        <f t="shared" si="4"/>
        <v>346</v>
      </c>
      <c r="C44" s="63">
        <f t="shared" si="5"/>
        <v>294</v>
      </c>
      <c r="D44" s="63">
        <f t="shared" si="6"/>
        <v>2</v>
      </c>
      <c r="E44" s="62" t="str">
        <f t="shared" si="2"/>
        <v>VALENCIA</v>
      </c>
      <c r="F44" s="62">
        <f t="shared" si="7"/>
        <v>104</v>
      </c>
      <c r="G44" s="62">
        <f t="shared" si="8"/>
        <v>99</v>
      </c>
    </row>
    <row r="45" spans="1:9" x14ac:dyDescent="0.25">
      <c r="A45" s="62" t="str">
        <f t="shared" si="3"/>
        <v>BARCELONA</v>
      </c>
      <c r="B45" s="63">
        <f t="shared" si="4"/>
        <v>431</v>
      </c>
      <c r="C45" s="63">
        <f t="shared" si="5"/>
        <v>382</v>
      </c>
      <c r="D45" s="63">
        <f t="shared" si="6"/>
        <v>1</v>
      </c>
      <c r="E45" s="62" t="str">
        <f>INDEX($A$38:$B$65,MATCH(ROW()-37,$D$38:$D$65,0),1)</f>
        <v>CARTAGENA</v>
      </c>
      <c r="F45" s="62">
        <f t="shared" si="7"/>
        <v>53</v>
      </c>
      <c r="G45" s="62">
        <f t="shared" si="8"/>
        <v>33</v>
      </c>
    </row>
    <row r="46" spans="1:9" x14ac:dyDescent="0.25">
      <c r="A46" s="62" t="str">
        <f t="shared" si="3"/>
        <v>BILBAO</v>
      </c>
      <c r="B46" s="63">
        <f t="shared" si="4"/>
        <v>14</v>
      </c>
      <c r="C46" s="63">
        <f t="shared" si="5"/>
        <v>21</v>
      </c>
      <c r="D46" s="63">
        <f t="shared" si="6"/>
        <v>14</v>
      </c>
      <c r="E46" s="62" t="str">
        <f>A47</f>
        <v>CARTAGENA</v>
      </c>
      <c r="F46" s="62">
        <f>LOOKUP(E46,$A$38:$A$65,$B$38:$B$65)</f>
        <v>53</v>
      </c>
      <c r="G46" s="62">
        <f>LOOKUP(E46,$A$38:$A$65,$C$38:$C$65)</f>
        <v>33</v>
      </c>
    </row>
    <row r="47" spans="1:9" x14ac:dyDescent="0.25">
      <c r="A47" s="62" t="str">
        <f t="shared" si="3"/>
        <v>CARTAGENA</v>
      </c>
      <c r="B47" s="63">
        <f t="shared" si="4"/>
        <v>53</v>
      </c>
      <c r="C47" s="63">
        <f t="shared" si="5"/>
        <v>33</v>
      </c>
      <c r="D47" s="63">
        <f t="shared" si="6"/>
        <v>8</v>
      </c>
      <c r="E47" s="62" t="str">
        <f t="shared" si="2"/>
        <v>VIGO</v>
      </c>
      <c r="F47" s="62">
        <f t="shared" si="7"/>
        <v>44</v>
      </c>
      <c r="G47" s="62">
        <f t="shared" si="8"/>
        <v>50</v>
      </c>
    </row>
    <row r="48" spans="1:9" x14ac:dyDescent="0.25">
      <c r="A48" s="62" t="str">
        <f t="shared" si="3"/>
        <v>CASTELLON</v>
      </c>
      <c r="B48" s="63">
        <f t="shared" si="4"/>
        <v>1</v>
      </c>
      <c r="C48" s="63">
        <f t="shared" si="5"/>
        <v>1</v>
      </c>
      <c r="D48" s="63">
        <f t="shared" si="6"/>
        <v>26</v>
      </c>
      <c r="E48" s="62" t="str">
        <f t="shared" si="2"/>
        <v>SEVILLA</v>
      </c>
      <c r="F48" s="62">
        <f t="shared" si="7"/>
        <v>30</v>
      </c>
      <c r="G48" s="62">
        <f t="shared" si="8"/>
        <v>28</v>
      </c>
    </row>
    <row r="49" spans="1:7" x14ac:dyDescent="0.25">
      <c r="A49" s="62" t="str">
        <f t="shared" si="3"/>
        <v>CEUTA</v>
      </c>
      <c r="B49" s="63">
        <f t="shared" si="4"/>
        <v>1</v>
      </c>
      <c r="C49" s="63">
        <f t="shared" si="5"/>
        <v>4</v>
      </c>
      <c r="D49" s="63">
        <f t="shared" si="6"/>
        <v>26</v>
      </c>
      <c r="E49" s="62" t="e">
        <f t="shared" si="2"/>
        <v>#N/A</v>
      </c>
      <c r="F49" s="62" t="e">
        <f t="shared" si="7"/>
        <v>#N/A</v>
      </c>
      <c r="G49" s="62" t="e">
        <f t="shared" si="8"/>
        <v>#N/A</v>
      </c>
    </row>
    <row r="50" spans="1:7" x14ac:dyDescent="0.25">
      <c r="A50" s="62" t="str">
        <f t="shared" si="3"/>
        <v>FERROL-SAN CIBRAO</v>
      </c>
      <c r="B50" s="63">
        <f t="shared" si="4"/>
        <v>3</v>
      </c>
      <c r="C50" s="63">
        <f t="shared" si="5"/>
        <v>4</v>
      </c>
      <c r="D50" s="63">
        <f t="shared" si="6"/>
        <v>20</v>
      </c>
      <c r="E50" s="62" t="e">
        <f t="shared" si="2"/>
        <v>#N/A</v>
      </c>
      <c r="F50" s="62" t="e">
        <f t="shared" si="7"/>
        <v>#N/A</v>
      </c>
      <c r="G50" s="62" t="e">
        <f t="shared" si="8"/>
        <v>#N/A</v>
      </c>
    </row>
    <row r="51" spans="1:7" x14ac:dyDescent="0.25">
      <c r="A51" s="62" t="str">
        <f t="shared" si="3"/>
        <v>GIJON</v>
      </c>
      <c r="B51" s="63">
        <f t="shared" si="4"/>
        <v>5</v>
      </c>
      <c r="C51" s="63">
        <f t="shared" si="5"/>
        <v>3</v>
      </c>
      <c r="D51" s="63">
        <f t="shared" si="6"/>
        <v>17</v>
      </c>
      <c r="E51" s="62" t="str">
        <f t="shared" si="2"/>
        <v>ALICANTE</v>
      </c>
      <c r="F51" s="62">
        <f t="shared" si="7"/>
        <v>14</v>
      </c>
      <c r="G51" s="62">
        <f t="shared" si="8"/>
        <v>21</v>
      </c>
    </row>
    <row r="52" spans="1:7" x14ac:dyDescent="0.25">
      <c r="A52" s="62" t="str">
        <f t="shared" si="3"/>
        <v>HUELVA</v>
      </c>
      <c r="B52" s="63">
        <f t="shared" si="4"/>
        <v>1</v>
      </c>
      <c r="C52" s="63">
        <f t="shared" si="5"/>
        <v>0</v>
      </c>
      <c r="D52" s="63">
        <f t="shared" si="6"/>
        <v>26</v>
      </c>
      <c r="E52" s="62" t="str">
        <f t="shared" si="2"/>
        <v>MOTRIL</v>
      </c>
      <c r="F52" s="62">
        <f t="shared" si="7"/>
        <v>12</v>
      </c>
      <c r="G52" s="62">
        <f t="shared" si="8"/>
        <v>11</v>
      </c>
    </row>
    <row r="53" spans="1:7" x14ac:dyDescent="0.25">
      <c r="A53" s="62" t="str">
        <f t="shared" si="3"/>
        <v>LAS PALMAS</v>
      </c>
      <c r="B53" s="63">
        <f t="shared" si="4"/>
        <v>232</v>
      </c>
      <c r="C53" s="63">
        <f t="shared" si="5"/>
        <v>240</v>
      </c>
      <c r="D53" s="63">
        <f t="shared" si="6"/>
        <v>4</v>
      </c>
      <c r="E53" s="62" t="str">
        <f t="shared" si="2"/>
        <v>SANTANDER</v>
      </c>
      <c r="F53" s="62">
        <f t="shared" si="7"/>
        <v>7</v>
      </c>
      <c r="G53" s="62">
        <f t="shared" si="8"/>
        <v>6</v>
      </c>
    </row>
    <row r="54" spans="1:7" x14ac:dyDescent="0.25">
      <c r="A54" s="62" t="str">
        <f t="shared" si="3"/>
        <v>MALAGA</v>
      </c>
      <c r="B54" s="63">
        <f t="shared" si="4"/>
        <v>116</v>
      </c>
      <c r="C54" s="63">
        <f t="shared" si="5"/>
        <v>145</v>
      </c>
      <c r="D54" s="63">
        <f t="shared" si="6"/>
        <v>6</v>
      </c>
      <c r="E54" s="62" t="str">
        <f t="shared" si="2"/>
        <v>GIJON</v>
      </c>
      <c r="F54" s="62">
        <f t="shared" si="7"/>
        <v>5</v>
      </c>
      <c r="G54" s="62">
        <f t="shared" si="8"/>
        <v>3</v>
      </c>
    </row>
    <row r="55" spans="1:7" x14ac:dyDescent="0.25">
      <c r="A55" s="62" t="str">
        <f t="shared" si="3"/>
        <v>MARIN Y RIA DE PONTEVEDRA</v>
      </c>
      <c r="B55" s="63">
        <f t="shared" si="4"/>
        <v>0</v>
      </c>
      <c r="C55" s="63">
        <f t="shared" si="5"/>
        <v>0</v>
      </c>
      <c r="D55" s="63">
        <f t="shared" si="6"/>
        <v>28</v>
      </c>
      <c r="E55" s="62" t="str">
        <f t="shared" si="2"/>
        <v>MELILLA</v>
      </c>
      <c r="F55" s="62">
        <f t="shared" ref="F55:F65" si="9">LOOKUP(E55,$A$38:$A$65,$B$38:$B$65)</f>
        <v>4</v>
      </c>
      <c r="G55" s="62">
        <f t="shared" si="8"/>
        <v>1</v>
      </c>
    </row>
    <row r="56" spans="1:7" x14ac:dyDescent="0.25">
      <c r="A56" s="62" t="str">
        <f t="shared" si="3"/>
        <v>MELILLA</v>
      </c>
      <c r="B56" s="63">
        <f t="shared" si="4"/>
        <v>4</v>
      </c>
      <c r="C56" s="63">
        <f t="shared" si="5"/>
        <v>1</v>
      </c>
      <c r="D56" s="63">
        <f t="shared" si="6"/>
        <v>18</v>
      </c>
      <c r="E56" s="62" t="e">
        <f t="shared" si="2"/>
        <v>#N/A</v>
      </c>
      <c r="F56" s="62" t="e">
        <f t="shared" si="9"/>
        <v>#N/A</v>
      </c>
      <c r="G56" s="62" t="e">
        <f t="shared" si="8"/>
        <v>#N/A</v>
      </c>
    </row>
    <row r="57" spans="1:7" x14ac:dyDescent="0.25">
      <c r="A57" s="62" t="str">
        <f t="shared" si="3"/>
        <v>MOTRIL</v>
      </c>
      <c r="B57" s="63">
        <f t="shared" si="4"/>
        <v>12</v>
      </c>
      <c r="C57" s="63">
        <f t="shared" si="5"/>
        <v>11</v>
      </c>
      <c r="D57" s="63">
        <f t="shared" si="6"/>
        <v>15</v>
      </c>
      <c r="E57" s="62" t="str">
        <f t="shared" si="2"/>
        <v>FERROL-SAN CIBRAO</v>
      </c>
      <c r="F57" s="62">
        <f t="shared" si="9"/>
        <v>3</v>
      </c>
      <c r="G57" s="62">
        <f t="shared" si="8"/>
        <v>4</v>
      </c>
    </row>
    <row r="58" spans="1:7" x14ac:dyDescent="0.25">
      <c r="A58" s="62" t="str">
        <f t="shared" si="3"/>
        <v>PASAIA</v>
      </c>
      <c r="B58" s="63">
        <f t="shared" si="4"/>
        <v>0</v>
      </c>
      <c r="C58" s="63">
        <f t="shared" si="5"/>
        <v>0</v>
      </c>
      <c r="D58" s="63">
        <f t="shared" si="6"/>
        <v>28</v>
      </c>
      <c r="E58" s="62" t="str">
        <f t="shared" si="2"/>
        <v>AVILES</v>
      </c>
      <c r="F58" s="62">
        <f t="shared" si="9"/>
        <v>2</v>
      </c>
      <c r="G58" s="62">
        <f t="shared" si="8"/>
        <v>1</v>
      </c>
    </row>
    <row r="59" spans="1:7" x14ac:dyDescent="0.25">
      <c r="A59" s="62" t="str">
        <f t="shared" si="3"/>
        <v>SANTA CRUZ DE TENERIFE</v>
      </c>
      <c r="B59" s="63">
        <f t="shared" si="4"/>
        <v>281</v>
      </c>
      <c r="C59" s="63">
        <f t="shared" si="5"/>
        <v>257</v>
      </c>
      <c r="D59" s="63">
        <f t="shared" si="6"/>
        <v>3</v>
      </c>
      <c r="E59" s="62" t="e">
        <f t="shared" si="2"/>
        <v>#N/A</v>
      </c>
      <c r="F59" s="62" t="e">
        <f t="shared" si="9"/>
        <v>#N/A</v>
      </c>
      <c r="G59" s="62" t="e">
        <f t="shared" si="8"/>
        <v>#N/A</v>
      </c>
    </row>
    <row r="60" spans="1:7" x14ac:dyDescent="0.25">
      <c r="A60" s="62" t="str">
        <f t="shared" si="3"/>
        <v>SANTANDER</v>
      </c>
      <c r="B60" s="63">
        <f t="shared" si="4"/>
        <v>7</v>
      </c>
      <c r="C60" s="63">
        <f t="shared" si="5"/>
        <v>6</v>
      </c>
      <c r="D60" s="63">
        <f t="shared" si="6"/>
        <v>16</v>
      </c>
      <c r="E60" s="62" t="e">
        <f t="shared" si="2"/>
        <v>#N/A</v>
      </c>
      <c r="F60" s="62" t="e">
        <f t="shared" si="9"/>
        <v>#N/A</v>
      </c>
      <c r="G60" s="62" t="e">
        <f t="shared" si="8"/>
        <v>#N/A</v>
      </c>
    </row>
    <row r="61" spans="1:7" x14ac:dyDescent="0.25">
      <c r="A61" s="62" t="str">
        <f t="shared" si="3"/>
        <v>SEVILLA</v>
      </c>
      <c r="B61" s="63">
        <f t="shared" si="4"/>
        <v>30</v>
      </c>
      <c r="C61" s="63">
        <f t="shared" si="5"/>
        <v>28</v>
      </c>
      <c r="D61" s="63">
        <f t="shared" si="6"/>
        <v>11</v>
      </c>
      <c r="E61" s="62" t="e">
        <f t="shared" si="2"/>
        <v>#N/A</v>
      </c>
      <c r="F61" s="62" t="e">
        <f t="shared" si="9"/>
        <v>#N/A</v>
      </c>
      <c r="G61" s="62" t="e">
        <f t="shared" si="8"/>
        <v>#N/A</v>
      </c>
    </row>
    <row r="62" spans="1:7" x14ac:dyDescent="0.25">
      <c r="A62" s="62" t="str">
        <f t="shared" si="3"/>
        <v>TARRAGONA</v>
      </c>
      <c r="B62" s="63">
        <f t="shared" si="4"/>
        <v>1</v>
      </c>
      <c r="C62" s="63">
        <f t="shared" si="5"/>
        <v>0</v>
      </c>
      <c r="D62" s="63">
        <f t="shared" si="6"/>
        <v>26</v>
      </c>
      <c r="E62" s="62" t="e">
        <f t="shared" si="2"/>
        <v>#N/A</v>
      </c>
      <c r="F62" s="62" t="e">
        <f t="shared" si="9"/>
        <v>#N/A</v>
      </c>
      <c r="G62" s="62" t="e">
        <f t="shared" si="8"/>
        <v>#N/A</v>
      </c>
    </row>
    <row r="63" spans="1:7" x14ac:dyDescent="0.25">
      <c r="A63" s="62" t="str">
        <f t="shared" si="3"/>
        <v>VALENCIA</v>
      </c>
      <c r="B63" s="63">
        <f t="shared" si="4"/>
        <v>104</v>
      </c>
      <c r="C63" s="63">
        <f t="shared" si="5"/>
        <v>99</v>
      </c>
      <c r="D63" s="63">
        <f t="shared" si="6"/>
        <v>7</v>
      </c>
      <c r="E63" s="62" t="str">
        <f t="shared" si="2"/>
        <v>BAHIA DE ALGECIRAS</v>
      </c>
      <c r="F63" s="62">
        <f t="shared" si="9"/>
        <v>1</v>
      </c>
      <c r="G63" s="62">
        <f t="shared" si="8"/>
        <v>0</v>
      </c>
    </row>
    <row r="64" spans="1:7" x14ac:dyDescent="0.25">
      <c r="A64" s="62" t="str">
        <f t="shared" si="3"/>
        <v>VIGO</v>
      </c>
      <c r="B64" s="63">
        <f t="shared" si="4"/>
        <v>44</v>
      </c>
      <c r="C64" s="63">
        <f t="shared" si="5"/>
        <v>50</v>
      </c>
      <c r="D64" s="63">
        <f t="shared" si="6"/>
        <v>10</v>
      </c>
      <c r="E64" s="62" t="e">
        <f t="shared" si="2"/>
        <v>#N/A</v>
      </c>
      <c r="F64" s="62" t="e">
        <f t="shared" si="9"/>
        <v>#N/A</v>
      </c>
      <c r="G64" s="62" t="e">
        <f t="shared" si="8"/>
        <v>#N/A</v>
      </c>
    </row>
    <row r="65" spans="1:7" x14ac:dyDescent="0.25">
      <c r="A65" s="62" t="str">
        <f t="shared" si="3"/>
        <v>VILAGARCIA</v>
      </c>
      <c r="B65" s="63">
        <f t="shared" si="4"/>
        <v>3</v>
      </c>
      <c r="C65" s="63">
        <f t="shared" si="5"/>
        <v>4</v>
      </c>
      <c r="D65" s="63">
        <f t="shared" si="6"/>
        <v>20</v>
      </c>
      <c r="E65" s="62" t="str">
        <f t="shared" si="2"/>
        <v>MARIN Y RIA DE PONTEVEDRA</v>
      </c>
      <c r="F65" s="62">
        <f t="shared" si="9"/>
        <v>0</v>
      </c>
      <c r="G65" s="62">
        <f t="shared" si="8"/>
        <v>0</v>
      </c>
    </row>
    <row r="67" spans="1:7" x14ac:dyDescent="0.25">
      <c r="A67" s="64"/>
      <c r="B67" s="65"/>
      <c r="C67" s="65"/>
      <c r="D67" s="65"/>
      <c r="E67" s="65"/>
      <c r="F67" s="6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E5CFE990FBD3B418EFDE8D20D662F07" ma:contentTypeVersion="1" ma:contentTypeDescription="Crear nuevo documento." ma:contentTypeScope="" ma:versionID="7a33fd99f1d2fa5e68bbe47f9bf10cc2">
  <xsd:schema xmlns:xsd="http://www.w3.org/2001/XMLSchema" xmlns:xs="http://www.w3.org/2001/XMLSchema" xmlns:p="http://schemas.microsoft.com/office/2006/metadata/properties" xmlns:ns2="d989a2cf-6078-4836-bf13-60f186c072ca" targetNamespace="http://schemas.microsoft.com/office/2006/metadata/properties" ma:root="true" ma:fieldsID="450b3d2b5b98fa112f65cb0c6232b4f3" ns2:_="">
    <xsd:import namespace="d989a2cf-6078-4836-bf13-60f186c072ca"/>
    <xsd:element name="properties">
      <xsd:complexType>
        <xsd:sequence>
          <xsd:element name="documentManagement">
            <xsd:complexType>
              <xsd:all>
                <xsd:element ref="ns2:A_x00f1_o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89a2cf-6078-4836-bf13-60f186c072ca" elementFormDefault="qualified">
    <xsd:import namespace="http://schemas.microsoft.com/office/2006/documentManagement/types"/>
    <xsd:import namespace="http://schemas.microsoft.com/office/infopath/2007/PartnerControls"/>
    <xsd:element name="A_x00f1_o" ma:index="8" ma:displayName="Año" ma:list="{03422e32-b4c2-46e4-bdd1-a2ad65ccb40b}" ma:internalName="A_x00f1_o" ma:showField="Title">
      <xsd:simpleType>
        <xsd:restriction base="dms:Lookup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A_x00f1_o xmlns="d989a2cf-6078-4836-bf13-60f186c072ca">8</A_x00f1_o>
  </documentManagement>
</p:properties>
</file>

<file path=customXml/itemProps1.xml><?xml version="1.0" encoding="utf-8"?>
<ds:datastoreItem xmlns:ds="http://schemas.openxmlformats.org/officeDocument/2006/customXml" ds:itemID="{39B6A495-4334-47B3-8DCA-296C00F4320E}"/>
</file>

<file path=customXml/itemProps2.xml><?xml version="1.0" encoding="utf-8"?>
<ds:datastoreItem xmlns:ds="http://schemas.openxmlformats.org/officeDocument/2006/customXml" ds:itemID="{93665388-D9E5-4CA5-8A02-32C2915ED399}"/>
</file>

<file path=customXml/itemProps3.xml><?xml version="1.0" encoding="utf-8"?>
<ds:datastoreItem xmlns:ds="http://schemas.openxmlformats.org/officeDocument/2006/customXml" ds:itemID="{9959D781-89B5-48F9-868B-7B7369AC4DC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23</vt:i4>
      </vt:variant>
      <vt:variant>
        <vt:lpstr>Rangos con nombre</vt:lpstr>
      </vt:variant>
      <vt:variant>
        <vt:i4>65</vt:i4>
      </vt:variant>
    </vt:vector>
  </HeadingPairs>
  <TitlesOfParts>
    <vt:vector size="88" baseType="lpstr">
      <vt:lpstr>Resumen general</vt:lpstr>
      <vt:lpstr>Total tráfico</vt:lpstr>
      <vt:lpstr>Total presentación</vt:lpstr>
      <vt:lpstr>Líquidos</vt:lpstr>
      <vt:lpstr>Sólidos</vt:lpstr>
      <vt:lpstr>Mercancía general</vt:lpstr>
      <vt:lpstr>Pesca</vt:lpstr>
      <vt:lpstr>Avituallamiento</vt:lpstr>
      <vt:lpstr>Mercancías tránsito</vt:lpstr>
      <vt:lpstr>Mercan. contene. tránsito</vt:lpstr>
      <vt:lpstr>Mercancías contenedores</vt:lpstr>
      <vt:lpstr>Ro-Ro</vt:lpstr>
      <vt:lpstr>TEUS</vt:lpstr>
      <vt:lpstr>TEUS tránsito</vt:lpstr>
      <vt:lpstr>TEUS nacional</vt:lpstr>
      <vt:lpstr>TEUS exterior</vt:lpstr>
      <vt:lpstr>TEUS nacional y exterior</vt:lpstr>
      <vt:lpstr>Pasajeros total</vt:lpstr>
      <vt:lpstr>Pasajeros crucero</vt:lpstr>
      <vt:lpstr>Vehículos régimen pasaje</vt:lpstr>
      <vt:lpstr>Buques número</vt:lpstr>
      <vt:lpstr>Buques GT</vt:lpstr>
      <vt:lpstr>Cruceros</vt:lpstr>
      <vt:lpstr>Avituallamiento!Área_de_impresión</vt:lpstr>
      <vt:lpstr>'Buques GT'!Área_de_impresión</vt:lpstr>
      <vt:lpstr>'Buques número'!Área_de_impresión</vt:lpstr>
      <vt:lpstr>Cruceros!Área_de_impresión</vt:lpstr>
      <vt:lpstr>Líquidos!Área_de_impresión</vt:lpstr>
      <vt:lpstr>'Mercan. contene. tránsito'!Área_de_impresión</vt:lpstr>
      <vt:lpstr>'Mercancía general'!Área_de_impresión</vt:lpstr>
      <vt:lpstr>'Mercancías contenedores'!Área_de_impresión</vt:lpstr>
      <vt:lpstr>'Mercancías tránsito'!Área_de_impresión</vt:lpstr>
      <vt:lpstr>'Pasajeros crucero'!Área_de_impresión</vt:lpstr>
      <vt:lpstr>'Pasajeros total'!Área_de_impresión</vt:lpstr>
      <vt:lpstr>Pesca!Área_de_impresión</vt:lpstr>
      <vt:lpstr>'Resumen general'!Área_de_impresión</vt:lpstr>
      <vt:lpstr>'Ro-Ro'!Área_de_impresión</vt:lpstr>
      <vt:lpstr>Sólidos!Área_de_impresión</vt:lpstr>
      <vt:lpstr>TEUS!Área_de_impresión</vt:lpstr>
      <vt:lpstr>'TEUS tránsito'!Área_de_impresión</vt:lpstr>
      <vt:lpstr>'Total presentación'!Área_de_impresión</vt:lpstr>
      <vt:lpstr>'Total tráfico'!Área_de_impresión</vt:lpstr>
      <vt:lpstr>'Vehículos régimen pasaje'!Área_de_impresión</vt:lpstr>
      <vt:lpstr>CABECERA</vt:lpstr>
      <vt:lpstr>CONCEPTO</vt:lpstr>
      <vt:lpstr>LblRes00_Acum</vt:lpstr>
      <vt:lpstr>LblRes00_Mes</vt:lpstr>
      <vt:lpstr>LblRes00_Var</vt:lpstr>
      <vt:lpstr>LblRes01_1_Acum</vt:lpstr>
      <vt:lpstr>LblRes01_1_Mes</vt:lpstr>
      <vt:lpstr>LblRes01_Acum</vt:lpstr>
      <vt:lpstr>LblRes01_Mes</vt:lpstr>
      <vt:lpstr>LblRes02_Acum</vt:lpstr>
      <vt:lpstr>LblRes02_Mes</vt:lpstr>
      <vt:lpstr>LblRes03_Acum</vt:lpstr>
      <vt:lpstr>LblRes03_Mes</vt:lpstr>
      <vt:lpstr>LblRes04_Acum</vt:lpstr>
      <vt:lpstr>LblRes04_Mes</vt:lpstr>
      <vt:lpstr>LblRes05_Acum</vt:lpstr>
      <vt:lpstr>LblRes05_Mes</vt:lpstr>
      <vt:lpstr>LblRes06_Acum</vt:lpstr>
      <vt:lpstr>LblRes06_Mes</vt:lpstr>
      <vt:lpstr>LblRes07_1_Acum</vt:lpstr>
      <vt:lpstr>LblRes07_1_Mes</vt:lpstr>
      <vt:lpstr>LblRes07_Acum</vt:lpstr>
      <vt:lpstr>LblRes07_Mes</vt:lpstr>
      <vt:lpstr>LblRes08_Acum</vt:lpstr>
      <vt:lpstr>LblRes08_Mes</vt:lpstr>
      <vt:lpstr>LblRes09_Acum</vt:lpstr>
      <vt:lpstr>LblRes09_Mes</vt:lpstr>
      <vt:lpstr>LblRes10_1_Acum</vt:lpstr>
      <vt:lpstr>LblRes10_1_Mes</vt:lpstr>
      <vt:lpstr>LblRes10_Acum</vt:lpstr>
      <vt:lpstr>LblRes10_Mes</vt:lpstr>
      <vt:lpstr>LblRes11_1_Acum</vt:lpstr>
      <vt:lpstr>LblRes11_1_Mes</vt:lpstr>
      <vt:lpstr>LblRes11_2_Acum</vt:lpstr>
      <vt:lpstr>LblRes11_2_Mes</vt:lpstr>
      <vt:lpstr>LblRes11_Acum</vt:lpstr>
      <vt:lpstr>LblRes11_Mes</vt:lpstr>
      <vt:lpstr>LblRes12_1_Acum</vt:lpstr>
      <vt:lpstr>LblRes12_1_Mes</vt:lpstr>
      <vt:lpstr>LblRes12_2_Acum</vt:lpstr>
      <vt:lpstr>LblRes12_2_Mes</vt:lpstr>
      <vt:lpstr>LblRes12_3_Acum</vt:lpstr>
      <vt:lpstr>LblRes12_3_Mes</vt:lpstr>
      <vt:lpstr>PROVINCIAS</vt:lpstr>
      <vt:lpstr>TxtFecha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osp</dc:creator>
  <cp:lastModifiedBy>María Isabel Hortal Muñoz</cp:lastModifiedBy>
  <cp:lastPrinted>2016-12-15T10:57:47Z</cp:lastPrinted>
  <dcterms:created xsi:type="dcterms:W3CDTF">2015-12-29T08:33:54Z</dcterms:created>
  <dcterms:modified xsi:type="dcterms:W3CDTF">2017-09-26T09:56:14Z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0x0101008E5CFE990FBD3B418EFDE8D20D662F07</vt:lpwstr>
  </property>
</Properties>
</file>