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drawings/drawing16.xml" ContentType="application/vnd.openxmlformats-officedocument.drawing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theme/themeOverride13.xml" ContentType="application/vnd.openxmlformats-officedocument.themeOverride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theme/themeOverride14.xml" ContentType="application/vnd.openxmlformats-officedocument.themeOverride+xml"/>
  <Override PartName="/xl/drawings/drawing19.xml" ContentType="application/vnd.openxmlformats-officedocument.drawing+xml"/>
  <Override PartName="/xl/charts/chart15.xml" ContentType="application/vnd.openxmlformats-officedocument.drawingml.chart+xml"/>
  <Override PartName="/xl/theme/themeOverride15.xml" ContentType="application/vnd.openxmlformats-officedocument.themeOverride+xml"/>
  <Override PartName="/xl/drawings/drawing20.xml" ContentType="application/vnd.openxmlformats-officedocument.drawing+xml"/>
  <Override PartName="/xl/charts/chart16.xml" ContentType="application/vnd.openxmlformats-officedocument.drawingml.chart+xml"/>
  <Override PartName="/xl/theme/themeOverride16.xml" ContentType="application/vnd.openxmlformats-officedocument.themeOverride+xml"/>
  <Override PartName="/xl/drawings/drawing21.xml" ContentType="application/vnd.openxmlformats-officedocument.drawing+xml"/>
  <Override PartName="/xl/charts/chart17.xml" ContentType="application/vnd.openxmlformats-officedocument.drawingml.chart+xml"/>
  <Override PartName="/xl/theme/themeOverride17.xml" ContentType="application/vnd.openxmlformats-officedocument.themeOverride+xml"/>
  <Override PartName="/xl/drawings/drawing22.xml" ContentType="application/vnd.openxmlformats-officedocument.drawing+xml"/>
  <Override PartName="/xl/charts/chart18.xml" ContentType="application/vnd.openxmlformats-officedocument.drawingml.chart+xml"/>
  <Override PartName="/xl/theme/themeOverride18.xml" ContentType="application/vnd.openxmlformats-officedocument.themeOverride+xml"/>
  <Override PartName="/xl/drawings/drawing23.xml" ContentType="application/vnd.openxmlformats-officedocument.drawing+xml"/>
  <Override PartName="/xl/charts/chart19.xml" ContentType="application/vnd.openxmlformats-officedocument.drawingml.chart+xml"/>
  <Override PartName="/xl/theme/themeOverride19.xml" ContentType="application/vnd.openxmlformats-officedocument.themeOverride+xml"/>
  <Override PartName="/xl/drawings/drawing24.xml" ContentType="application/vnd.openxmlformats-officedocument.drawing+xml"/>
  <Override PartName="/xl/charts/chart20.xml" ContentType="application/vnd.openxmlformats-officedocument.drawingml.chart+xml"/>
  <Override PartName="/xl/theme/themeOverride20.xml" ContentType="application/vnd.openxmlformats-officedocument.themeOverride+xml"/>
  <Override PartName="/xl/drawings/drawing25.xml" ContentType="application/vnd.openxmlformats-officedocument.drawing+xml"/>
  <Override PartName="/xl/charts/chart21.xml" ContentType="application/vnd.openxmlformats-officedocument.drawingml.chart+xml"/>
  <Override PartName="/xl/theme/themeOverride21.xml" ContentType="application/vnd.openxmlformats-officedocument.themeOverride+xml"/>
  <Override PartName="/xl/drawings/drawing26.xml" ContentType="application/vnd.openxmlformats-officedocument.drawing+xml"/>
  <Override PartName="/xl/charts/chart22.xml" ContentType="application/vnd.openxmlformats-officedocument.drawingml.chart+xml"/>
  <Override PartName="/xl/theme/themeOverride22.xml" ContentType="application/vnd.openxmlformats-officedocument.themeOverride+xml"/>
  <Override PartName="/xl/drawings/drawing27.xml" ContentType="application/vnd.openxmlformats-officedocument.drawing+xml"/>
  <Override PartName="/xl/charts/chart23.xml" ContentType="application/vnd.openxmlformats-officedocument.drawingml.chart+xml"/>
  <Override PartName="/xl/theme/themeOverride23.xml" ContentType="application/vnd.openxmlformats-officedocument.themeOverride+xml"/>
  <Override PartName="/xl/drawings/drawing28.xml" ContentType="application/vnd.openxmlformats-officedocument.drawing+xml"/>
  <Override PartName="/xl/charts/chart24.xml" ContentType="application/vnd.openxmlformats-officedocument.drawingml.chart+xml"/>
  <Override PartName="/xl/theme/themeOverride24.xml" ContentType="application/vnd.openxmlformats-officedocument.themeOverride+xml"/>
  <Override PartName="/xl/drawings/drawing29.xml" ContentType="application/vnd.openxmlformats-officedocument.drawing+xml"/>
  <Override PartName="/xl/charts/chart25.xml" ContentType="application/vnd.openxmlformats-officedocument.drawingml.chart+xml"/>
  <Override PartName="/xl/theme/themeOverride25.xml" ContentType="application/vnd.openxmlformats-officedocument.themeOverride+xml"/>
  <Override PartName="/xl/drawings/drawing30.xml" ContentType="application/vnd.openxmlformats-officedocument.drawing+xml"/>
  <Override PartName="/xl/charts/chart26.xml" ContentType="application/vnd.openxmlformats-officedocument.drawingml.chart+xml"/>
  <Override PartName="/xl/theme/themeOverride26.xml" ContentType="application/vnd.openxmlformats-officedocument.themeOverride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7.xml" ContentType="application/vnd.openxmlformats-officedocument.drawingml.chart+xml"/>
  <Override PartName="/xl/drawings/drawing33.xml" ContentType="application/vnd.openxmlformats-officedocument.drawing+xml"/>
  <Override PartName="/xl/charts/chart28.xml" ContentType="application/vnd.openxmlformats-officedocument.drawingml.chart+xml"/>
  <Override PartName="/xl/drawings/drawing34.xml" ContentType="application/vnd.openxmlformats-officedocument.drawing+xml"/>
  <Override PartName="/xl/charts/chart29.xml" ContentType="application/vnd.openxmlformats-officedocument.drawingml.chart+xml"/>
  <Override PartName="/xl/theme/themeOverride27.xml" ContentType="application/vnd.openxmlformats-officedocument.themeOverride+xml"/>
  <Override PartName="/xl/drawings/drawing35.xml" ContentType="application/vnd.openxmlformats-officedocument.drawing+xml"/>
  <Override PartName="/xl/charts/chart30.xml" ContentType="application/vnd.openxmlformats-officedocument.drawingml.chart+xml"/>
  <Override PartName="/xl/theme/themeOverride28.xml" ContentType="application/vnd.openxmlformats-officedocument.themeOverride+xml"/>
  <Override PartName="/xl/drawings/drawing36.xml" ContentType="application/vnd.openxmlformats-officedocument.drawing+xml"/>
  <Override PartName="/xl/charts/chart31.xml" ContentType="application/vnd.openxmlformats-officedocument.drawingml.chart+xml"/>
  <Override PartName="/xl/theme/themeOverride29.xml" ContentType="application/vnd.openxmlformats-officedocument.themeOverride+xml"/>
  <Override PartName="/xl/drawings/drawing37.xml" ContentType="application/vnd.openxmlformats-officedocument.drawing+xml"/>
  <Override PartName="/xl/charts/chart32.xml" ContentType="application/vnd.openxmlformats-officedocument.drawingml.chart+xml"/>
  <Override PartName="/xl/theme/themeOverride30.xml" ContentType="application/vnd.openxmlformats-officedocument.themeOverride+xml"/>
  <Override PartName="/xl/drawings/drawing38.xml" ContentType="application/vnd.openxmlformats-officedocument.drawing+xml"/>
  <Override PartName="/xl/charts/chart33.xml" ContentType="application/vnd.openxmlformats-officedocument.drawingml.chart+xml"/>
  <Override PartName="/xl/theme/themeOverride31.xml" ContentType="application/vnd.openxmlformats-officedocument.themeOverride+xml"/>
  <Override PartName="/xl/drawings/drawing39.xml" ContentType="application/vnd.openxmlformats-officedocument.drawing+xml"/>
  <Override PartName="/xl/charts/chart34.xml" ContentType="application/vnd.openxmlformats-officedocument.drawingml.chart+xml"/>
  <Override PartName="/xl/theme/themeOverride32.xml" ContentType="application/vnd.openxmlformats-officedocument.themeOverride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42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43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44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hm.EPPE\Downloads\"/>
    </mc:Choice>
  </mc:AlternateContent>
  <xr:revisionPtr revIDLastSave="0" documentId="13_ncr:1_{995CC67D-A69C-428F-959B-AD244D454650}" xr6:coauthVersionLast="47" xr6:coauthVersionMax="47" xr10:uidLastSave="{00000000-0000-0000-0000-000000000000}"/>
  <bookViews>
    <workbookView xWindow="-120" yWindow="-120" windowWidth="29040" windowHeight="15720" tabRatio="863" xr2:uid="{00000000-000D-0000-FFFF-FFFF00000000}"/>
  </bookViews>
  <sheets>
    <sheet name="Portada" sheetId="41" r:id="rId1"/>
    <sheet name="Cálculo" sheetId="37" state="hidden" r:id="rId2"/>
    <sheet name="Resumen general" sheetId="6" r:id="rId3"/>
    <sheet name="Resumen naturalezas3" sheetId="39" state="hidden" r:id="rId4"/>
    <sheet name="Resumen naturalezas" sheetId="40" r:id="rId5"/>
    <sheet name="Total tráfico" sheetId="7" r:id="rId6"/>
    <sheet name="Total presentación" sheetId="9" r:id="rId7"/>
    <sheet name="Líquidos" sheetId="10" r:id="rId8"/>
    <sheet name="Sólidos" sheetId="11" r:id="rId9"/>
    <sheet name="Mercancía general" sheetId="12" r:id="rId10"/>
    <sheet name="Mercancías contenedores" sheetId="13" r:id="rId11"/>
    <sheet name="Pesca" sheetId="14" r:id="rId12"/>
    <sheet name="Avituallamiento" sheetId="15" r:id="rId13"/>
    <sheet name="Avi. combustibles" sheetId="16" r:id="rId14"/>
    <sheet name="Tráfico interior" sheetId="17" r:id="rId15"/>
    <sheet name="Mercancías tránsito" sheetId="18" r:id="rId16"/>
    <sheet name="Mercan. contene. tránsito" sheetId="19" r:id="rId17"/>
    <sheet name="Ro-Ro" sheetId="20" r:id="rId18"/>
    <sheet name="Ro-Ro UTIS" sheetId="21" r:id="rId19"/>
    <sheet name="TEUS" sheetId="22" r:id="rId20"/>
    <sheet name="TEUS tránsito" sheetId="24" r:id="rId21"/>
    <sheet name="TEUS nacional" sheetId="25" r:id="rId22"/>
    <sheet name="TEUS exterior" sheetId="26" r:id="rId23"/>
    <sheet name="Buques número" sheetId="32" r:id="rId24"/>
    <sheet name="Buques GT" sheetId="33" r:id="rId25"/>
    <sheet name="Cruceros" sheetId="34" r:id="rId26"/>
    <sheet name="Pasajeros total" sheetId="28" r:id="rId27"/>
    <sheet name="Pasajeros regulares" sheetId="38" r:id="rId28"/>
    <sheet name="Pasajeros crucero" sheetId="29" r:id="rId29"/>
    <sheet name="Automóviles régimen pasaje" sheetId="30" r:id="rId30"/>
    <sheet name="Automóviles régimen mercancía" sheetId="31" r:id="rId31"/>
    <sheet name="Portada (2)" sheetId="42" r:id="rId32"/>
    <sheet name="Import total" sheetId="43" r:id="rId33"/>
    <sheet name="Import GL" sheetId="44" r:id="rId34"/>
    <sheet name="Import GS" sheetId="45" r:id="rId35"/>
    <sheet name="Import MG" sheetId="46" r:id="rId36"/>
    <sheet name="Export total" sheetId="47" r:id="rId37"/>
    <sheet name="Export GL" sheetId="48" r:id="rId38"/>
    <sheet name="Export GS" sheetId="49" r:id="rId39"/>
    <sheet name="Export MG" sheetId="50" r:id="rId40"/>
    <sheet name="Portada (3)" sheetId="51" r:id="rId41"/>
    <sheet name="Evolución Mensual (t)" sheetId="52" r:id="rId42"/>
    <sheet name="Evolución Mensual %" sheetId="53" r:id="rId43"/>
    <sheet name="Evolución Interanual (t)" sheetId="54" r:id="rId44"/>
    <sheet name="Evolución Interanual %" sheetId="55" r:id="rId45"/>
  </sheets>
  <definedNames>
    <definedName name="_xlnm.Print_Area" localSheetId="30">'Automóviles régimen mercancía'!$A$1:$N$36</definedName>
    <definedName name="_xlnm.Print_Area" localSheetId="29">'Automóviles régimen pasaje'!$A$1:$N$36</definedName>
    <definedName name="_xlnm.Print_Area" localSheetId="13">'Avi. combustibles'!$A$1:$N$36</definedName>
    <definedName name="_xlnm.Print_Area" localSheetId="12">Avituallamiento!$A$1:$N$36</definedName>
    <definedName name="_xlnm.Print_Area" localSheetId="24">'Buques GT'!$A$1:$N$36</definedName>
    <definedName name="_xlnm.Print_Area" localSheetId="23">'Buques número'!$A$1:$N$36</definedName>
    <definedName name="_xlnm.Print_Area" localSheetId="25">Cruceros!$A$1:$N$36</definedName>
    <definedName name="_xlnm.Print_Area" localSheetId="44">'Evolución Interanual %'!$A$1:$X$59</definedName>
    <definedName name="_xlnm.Print_Area" localSheetId="43">'Evolución Interanual (t)'!$A$1:$X$58</definedName>
    <definedName name="_xlnm.Print_Area" localSheetId="42">'Evolución Mensual %'!$A$1:$X$58</definedName>
    <definedName name="_xlnm.Print_Area" localSheetId="41">'Evolución Mensual (t)'!$A$1:$X$58</definedName>
    <definedName name="_xlnm.Print_Area" localSheetId="37">'Export GL'!$A$1:$N$36</definedName>
    <definedName name="_xlnm.Print_Area" localSheetId="38">'Export GS'!$A$1:$N$36</definedName>
    <definedName name="_xlnm.Print_Area" localSheetId="39">'Export MG'!$A$1:$N$36</definedName>
    <definedName name="_xlnm.Print_Area" localSheetId="36">'Export total'!$A$1:$N$36</definedName>
    <definedName name="_xlnm.Print_Area" localSheetId="33">'Import GL'!$A$1:$N$36</definedName>
    <definedName name="_xlnm.Print_Area" localSheetId="34">'Import GS'!$A$1:$N$36</definedName>
    <definedName name="_xlnm.Print_Area" localSheetId="35">'Import MG'!$A$1:$N$36</definedName>
    <definedName name="_xlnm.Print_Area" localSheetId="32">'Import total'!$A$1:$N$36</definedName>
    <definedName name="_xlnm.Print_Area" localSheetId="7">Líquidos!$A$1:$N$36</definedName>
    <definedName name="_xlnm.Print_Area" localSheetId="16">'Mercan. contene. tránsito'!$A$1:$N$36</definedName>
    <definedName name="_xlnm.Print_Area" localSheetId="9">'Mercancía general'!$A$1:$N$36</definedName>
    <definedName name="_xlnm.Print_Area" localSheetId="10">'Mercancías contenedores'!$A$1:$N$36</definedName>
    <definedName name="_xlnm.Print_Area" localSheetId="15">'Mercancías tránsito'!$A$1:$N$36</definedName>
    <definedName name="_xlnm.Print_Area" localSheetId="28">'Pasajeros crucero'!$A$1:$N$36</definedName>
    <definedName name="_xlnm.Print_Area" localSheetId="27">'Pasajeros regulares'!$A$1:$N$36</definedName>
    <definedName name="_xlnm.Print_Area" localSheetId="26">'Pasajeros total'!$A$1:$N$36</definedName>
    <definedName name="_xlnm.Print_Area" localSheetId="11">Pesca!$A$1:$N$36</definedName>
    <definedName name="_xlnm.Print_Area" localSheetId="0">Portada!$A$1:$K$47</definedName>
    <definedName name="_xlnm.Print_Area" localSheetId="31">'Portada (2)'!$A$1:$K$47</definedName>
    <definedName name="_xlnm.Print_Area" localSheetId="40">'Portada (3)'!$A$1:$K$47</definedName>
    <definedName name="_xlnm.Print_Area" localSheetId="2">'Resumen general'!$A$1:$I$36</definedName>
    <definedName name="_xlnm.Print_Area" localSheetId="4">'Resumen naturalezas'!$A$1:$N$49</definedName>
    <definedName name="_xlnm.Print_Area" localSheetId="3">'Resumen naturalezas3'!$A$1:$N$50</definedName>
    <definedName name="_xlnm.Print_Area" localSheetId="17">'Ro-Ro'!$A$1:$N$36</definedName>
    <definedName name="_xlnm.Print_Area" localSheetId="18">'Ro-Ro UTIS'!$A$1:$N$36</definedName>
    <definedName name="_xlnm.Print_Area" localSheetId="8">Sólidos!$A$1:$N$36</definedName>
    <definedName name="_xlnm.Print_Area" localSheetId="19">TEUS!$A$1:$N$36</definedName>
    <definedName name="_xlnm.Print_Area" localSheetId="22">'TEUS exterior'!$A$1:$N$36</definedName>
    <definedName name="_xlnm.Print_Area" localSheetId="21">'TEUS nacional'!$A$1:$N$36</definedName>
    <definedName name="_xlnm.Print_Area" localSheetId="20">'TEUS tránsito'!$A$1:$N$36</definedName>
    <definedName name="_xlnm.Print_Area" localSheetId="6">'Total presentación'!$A$1:$N$36</definedName>
    <definedName name="_xlnm.Print_Area" localSheetId="5">'Total tráfico'!$A$1:$N$36</definedName>
    <definedName name="_xlnm.Print_Area" localSheetId="14">'Tráfico interior'!$A$1:$N$36</definedName>
    <definedName name="CABECERA">#REF!</definedName>
    <definedName name="CONCEPTO">#REF!</definedName>
    <definedName name="LblRes00_Acum">#REF!</definedName>
    <definedName name="LblRes00_Mes">#REF!</definedName>
    <definedName name="LblRes00_Var">#REF!</definedName>
    <definedName name="LblRes01_1_Acum">#REF!</definedName>
    <definedName name="LblRes01_1_Mes">#REF!</definedName>
    <definedName name="LblRes01_Acum">#REF!</definedName>
    <definedName name="LblRes01_Mes">#REF!</definedName>
    <definedName name="LblRes02_Acum">#REF!</definedName>
    <definedName name="LblRes02_Mes">#REF!</definedName>
    <definedName name="LblRes03_Acum">#REF!</definedName>
    <definedName name="LblRes03_Mes">#REF!</definedName>
    <definedName name="LblRes04_Acum">#REF!</definedName>
    <definedName name="LblRes04_Mes">#REF!</definedName>
    <definedName name="LblRes05_Acum">#REF!</definedName>
    <definedName name="LblRes05_Mes">#REF!</definedName>
    <definedName name="LblRes06_Acum">#REF!</definedName>
    <definedName name="LblRes06_Mes">#REF!</definedName>
    <definedName name="LblRes07_1_Acum">#REF!</definedName>
    <definedName name="LblRes07_1_Mes">#REF!</definedName>
    <definedName name="LblRes07_Acum">#REF!</definedName>
    <definedName name="LblRes07_Mes">#REF!</definedName>
    <definedName name="LblRes08_Acum">#REF!</definedName>
    <definedName name="LblRes08_Mes">#REF!</definedName>
    <definedName name="LblRes09_Acum">#REF!</definedName>
    <definedName name="LblRes09_Mes">#REF!</definedName>
    <definedName name="LblRes10_1_Acum">#REF!</definedName>
    <definedName name="LblRes10_1_Mes">#REF!</definedName>
    <definedName name="LblRes10_2_Acum">#REF!</definedName>
    <definedName name="LblRes10_2_Mes">#REF!</definedName>
    <definedName name="LblRes10_3_Acum">#REF!</definedName>
    <definedName name="LblRes10_3_Mes">#REF!</definedName>
    <definedName name="LblRes10_4_Acum">#REF!</definedName>
    <definedName name="LblRes10_4_Mes">#REF!</definedName>
    <definedName name="LblRes10_Acum">#REF!</definedName>
    <definedName name="LblRes10_Mes">#REF!</definedName>
    <definedName name="LblRes11_1_Acum">#REF!</definedName>
    <definedName name="LblRes11_1_Mes">#REF!</definedName>
    <definedName name="LblRes11_2_Acum">#REF!</definedName>
    <definedName name="LblRes11_2_Mes">#REF!</definedName>
    <definedName name="LblRes11_Acum">#REF!</definedName>
    <definedName name="LblRes11_Mes">#REF!</definedName>
    <definedName name="LblRes12_1_Acum">#REF!</definedName>
    <definedName name="LblRes12_1_Mes">#REF!</definedName>
    <definedName name="LblRes12_2_Acum">#REF!</definedName>
    <definedName name="LblRes12_2_Mes">#REF!</definedName>
    <definedName name="LblRes12_3_Acum">#REF!</definedName>
    <definedName name="LblRes12_3_Mes">#REF!</definedName>
    <definedName name="PROVINCIAS">#REF!</definedName>
    <definedName name="TxtFech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50" l="1"/>
  <c r="F35" i="50" s="1"/>
  <c r="D35" i="50"/>
  <c r="C35" i="50"/>
  <c r="B35" i="50"/>
  <c r="F35" i="49"/>
  <c r="E35" i="49"/>
  <c r="D35" i="49"/>
  <c r="C35" i="49"/>
  <c r="B35" i="49"/>
  <c r="E35" i="48"/>
  <c r="F35" i="48" s="1"/>
  <c r="D35" i="48"/>
  <c r="C35" i="48"/>
  <c r="B35" i="48"/>
  <c r="E35" i="47"/>
  <c r="F35" i="47" s="1"/>
  <c r="D35" i="47"/>
  <c r="C35" i="47"/>
  <c r="B35" i="47"/>
  <c r="E35" i="46"/>
  <c r="F35" i="46" s="1"/>
  <c r="D35" i="46"/>
  <c r="C35" i="46"/>
  <c r="B35" i="46"/>
  <c r="E35" i="45"/>
  <c r="F35" i="45" s="1"/>
  <c r="D35" i="45"/>
  <c r="C35" i="45"/>
  <c r="B35" i="45"/>
  <c r="E35" i="44"/>
  <c r="D35" i="44"/>
  <c r="F35" i="44" s="1"/>
  <c r="C35" i="44"/>
  <c r="B35" i="44"/>
  <c r="F35" i="43"/>
  <c r="E35" i="43"/>
  <c r="D35" i="43"/>
  <c r="C35" i="43"/>
  <c r="B35" i="43"/>
  <c r="AA2" i="43"/>
  <c r="AA1" i="43"/>
  <c r="E35" i="31"/>
  <c r="F35" i="31" s="1"/>
  <c r="D35" i="31"/>
  <c r="C35" i="31"/>
  <c r="B35" i="31"/>
  <c r="D35" i="6" s="1" a="1"/>
  <c r="F35" i="30"/>
  <c r="E35" i="30"/>
  <c r="D35" i="30"/>
  <c r="C35" i="30"/>
  <c r="B35" i="30"/>
  <c r="E35" i="29"/>
  <c r="D35" i="29"/>
  <c r="F35" i="29" s="1"/>
  <c r="C35" i="29"/>
  <c r="D33" i="6" s="1" a="1"/>
  <c r="B35" i="29"/>
  <c r="E35" i="38"/>
  <c r="F35" i="38" s="1"/>
  <c r="D35" i="38"/>
  <c r="C35" i="38"/>
  <c r="B35" i="38"/>
  <c r="E35" i="28"/>
  <c r="F35" i="28" s="1"/>
  <c r="D35" i="28"/>
  <c r="C35" i="28"/>
  <c r="B35" i="28"/>
  <c r="D31" i="6" s="1" a="1"/>
  <c r="F35" i="34"/>
  <c r="E35" i="34"/>
  <c r="D35" i="34"/>
  <c r="C35" i="34"/>
  <c r="B35" i="34"/>
  <c r="E35" i="33"/>
  <c r="D35" i="33"/>
  <c r="F35" i="33" s="1"/>
  <c r="C35" i="33"/>
  <c r="B35" i="33"/>
  <c r="E35" i="32"/>
  <c r="F35" i="32" s="1"/>
  <c r="D35" i="32"/>
  <c r="C35" i="32"/>
  <c r="B35" i="32"/>
  <c r="E35" i="26"/>
  <c r="F35" i="26" s="1"/>
  <c r="D35" i="26"/>
  <c r="C35" i="26"/>
  <c r="B35" i="26"/>
  <c r="E35" i="25"/>
  <c r="F35" i="25" s="1"/>
  <c r="D35" i="25"/>
  <c r="C35" i="25"/>
  <c r="B35" i="25"/>
  <c r="E35" i="24"/>
  <c r="F35" i="24" s="1"/>
  <c r="D35" i="24"/>
  <c r="C35" i="24"/>
  <c r="B35" i="24"/>
  <c r="E35" i="22"/>
  <c r="F35" i="22" s="1"/>
  <c r="D35" i="22"/>
  <c r="C35" i="22"/>
  <c r="B35" i="22"/>
  <c r="E35" i="21"/>
  <c r="F35" i="21" s="1"/>
  <c r="D35" i="21"/>
  <c r="C35" i="21"/>
  <c r="B35" i="21"/>
  <c r="F35" i="20"/>
  <c r="E35" i="20"/>
  <c r="D35" i="20"/>
  <c r="C35" i="20"/>
  <c r="B35" i="20"/>
  <c r="E35" i="19"/>
  <c r="D35" i="19"/>
  <c r="F35" i="19" s="1"/>
  <c r="C35" i="19"/>
  <c r="D21" i="6" s="1" a="1"/>
  <c r="B35" i="19"/>
  <c r="E35" i="18"/>
  <c r="F35" i="18" s="1"/>
  <c r="D35" i="18"/>
  <c r="C35" i="18"/>
  <c r="B35" i="18"/>
  <c r="E35" i="17"/>
  <c r="F35" i="17" s="1"/>
  <c r="D35" i="17"/>
  <c r="C35" i="17"/>
  <c r="B35" i="17"/>
  <c r="F35" i="16"/>
  <c r="E35" i="16"/>
  <c r="D35" i="16"/>
  <c r="C35" i="16"/>
  <c r="B35" i="16"/>
  <c r="E35" i="15"/>
  <c r="D35" i="15"/>
  <c r="F35" i="15" s="1"/>
  <c r="C35" i="15"/>
  <c r="B35" i="15"/>
  <c r="E35" i="14"/>
  <c r="F35" i="14" s="1"/>
  <c r="D35" i="14"/>
  <c r="C35" i="14"/>
  <c r="B35" i="14"/>
  <c r="E35" i="13"/>
  <c r="F35" i="13" s="1"/>
  <c r="D35" i="13"/>
  <c r="C35" i="13"/>
  <c r="B35" i="13"/>
  <c r="E35" i="12"/>
  <c r="F35" i="12" s="1"/>
  <c r="D35" i="12"/>
  <c r="C35" i="12"/>
  <c r="B35" i="12"/>
  <c r="E35" i="11"/>
  <c r="F35" i="11" s="1"/>
  <c r="D35" i="11"/>
  <c r="C35" i="11"/>
  <c r="B35" i="11"/>
  <c r="E35" i="10"/>
  <c r="F35" i="10" s="1"/>
  <c r="D35" i="10"/>
  <c r="C35" i="10"/>
  <c r="B35" i="10"/>
  <c r="E35" i="9"/>
  <c r="F35" i="9" s="1"/>
  <c r="D35" i="9"/>
  <c r="C35" i="9"/>
  <c r="B35" i="9"/>
  <c r="F35" i="7"/>
  <c r="E35" i="7"/>
  <c r="D35" i="7"/>
  <c r="C35" i="7"/>
  <c r="B35" i="7"/>
  <c r="AA2" i="7"/>
  <c r="AA1" i="7"/>
  <c r="N48" i="40"/>
  <c r="M48" i="40"/>
  <c r="L48" i="40"/>
  <c r="K48" i="40"/>
  <c r="I48" i="40"/>
  <c r="H48" i="40"/>
  <c r="J48" i="40" s="1"/>
  <c r="G48" i="40"/>
  <c r="D48" i="40"/>
  <c r="F48" i="40" s="1"/>
  <c r="C48" i="40"/>
  <c r="N48" i="39"/>
  <c r="M48" i="39"/>
  <c r="L48" i="39"/>
  <c r="K48" i="39"/>
  <c r="I48" i="39"/>
  <c r="H48" i="39"/>
  <c r="J48" i="39" s="1"/>
  <c r="G48" i="39"/>
  <c r="D48" i="39"/>
  <c r="F48" i="39" s="1"/>
  <c r="C48" i="39"/>
  <c r="N47" i="39"/>
  <c r="M47" i="39"/>
  <c r="J47" i="39"/>
  <c r="I47" i="39"/>
  <c r="F47" i="39"/>
  <c r="E47" i="39"/>
  <c r="N46" i="39"/>
  <c r="M46" i="39"/>
  <c r="J46" i="39"/>
  <c r="I46" i="39"/>
  <c r="F46" i="39"/>
  <c r="E46" i="39"/>
  <c r="N45" i="39"/>
  <c r="M45" i="39"/>
  <c r="J45" i="39"/>
  <c r="I45" i="39"/>
  <c r="F45" i="39"/>
  <c r="E45" i="39"/>
  <c r="N44" i="39"/>
  <c r="M44" i="39"/>
  <c r="J44" i="39"/>
  <c r="I44" i="39"/>
  <c r="F44" i="39"/>
  <c r="E44" i="39"/>
  <c r="N43" i="39"/>
  <c r="M43" i="39"/>
  <c r="J43" i="39"/>
  <c r="I43" i="39"/>
  <c r="F43" i="39"/>
  <c r="E43" i="39"/>
  <c r="N42" i="39"/>
  <c r="M42" i="39"/>
  <c r="J42" i="39"/>
  <c r="I42" i="39"/>
  <c r="F42" i="39"/>
  <c r="E42" i="39"/>
  <c r="N41" i="39"/>
  <c r="M41" i="39"/>
  <c r="J41" i="39"/>
  <c r="I41" i="39"/>
  <c r="F41" i="39"/>
  <c r="E41" i="39"/>
  <c r="N40" i="39"/>
  <c r="M40" i="39"/>
  <c r="J40" i="39"/>
  <c r="I40" i="39"/>
  <c r="F40" i="39"/>
  <c r="E40" i="39"/>
  <c r="N39" i="39"/>
  <c r="M39" i="39"/>
  <c r="J39" i="39"/>
  <c r="I39" i="39"/>
  <c r="F39" i="39"/>
  <c r="E39" i="39"/>
  <c r="N38" i="39"/>
  <c r="M38" i="39"/>
  <c r="J38" i="39"/>
  <c r="I38" i="39"/>
  <c r="F38" i="39"/>
  <c r="E38" i="39"/>
  <c r="N37" i="39"/>
  <c r="M37" i="39"/>
  <c r="J37" i="39"/>
  <c r="I37" i="39"/>
  <c r="F37" i="39"/>
  <c r="E37" i="39"/>
  <c r="N36" i="39"/>
  <c r="M36" i="39"/>
  <c r="J36" i="39"/>
  <c r="I36" i="39"/>
  <c r="F36" i="39"/>
  <c r="E36" i="39"/>
  <c r="N35" i="39"/>
  <c r="M35" i="39"/>
  <c r="J35" i="39"/>
  <c r="I35" i="39"/>
  <c r="F35" i="39"/>
  <c r="E35" i="39"/>
  <c r="N34" i="39"/>
  <c r="M34" i="39"/>
  <c r="J34" i="39"/>
  <c r="I34" i="39"/>
  <c r="F34" i="39"/>
  <c r="E34" i="39"/>
  <c r="N33" i="39"/>
  <c r="M33" i="39"/>
  <c r="J33" i="39"/>
  <c r="I33" i="39"/>
  <c r="F33" i="39"/>
  <c r="E33" i="39"/>
  <c r="N32" i="39"/>
  <c r="M32" i="39"/>
  <c r="J32" i="39"/>
  <c r="I32" i="39"/>
  <c r="F32" i="39"/>
  <c r="E32" i="39"/>
  <c r="N31" i="39"/>
  <c r="M31" i="39"/>
  <c r="J31" i="39"/>
  <c r="I31" i="39"/>
  <c r="F31" i="39"/>
  <c r="E31" i="39"/>
  <c r="N30" i="39"/>
  <c r="M30" i="39"/>
  <c r="J30" i="39"/>
  <c r="I30" i="39"/>
  <c r="F30" i="39"/>
  <c r="E30" i="39"/>
  <c r="N29" i="39"/>
  <c r="M29" i="39"/>
  <c r="J29" i="39"/>
  <c r="I29" i="39"/>
  <c r="F29" i="39"/>
  <c r="E29" i="39"/>
  <c r="N28" i="39"/>
  <c r="M28" i="39"/>
  <c r="J28" i="39"/>
  <c r="I28" i="39"/>
  <c r="F28" i="39"/>
  <c r="E28" i="39"/>
  <c r="N27" i="39"/>
  <c r="M27" i="39"/>
  <c r="J27" i="39"/>
  <c r="I27" i="39"/>
  <c r="F27" i="39"/>
  <c r="E27" i="39"/>
  <c r="N26" i="39"/>
  <c r="M26" i="39"/>
  <c r="J26" i="39"/>
  <c r="I26" i="39"/>
  <c r="F26" i="39"/>
  <c r="E26" i="39"/>
  <c r="N25" i="39"/>
  <c r="M25" i="39"/>
  <c r="J25" i="39"/>
  <c r="I25" i="39"/>
  <c r="F25" i="39"/>
  <c r="E25" i="39"/>
  <c r="N24" i="39"/>
  <c r="M24" i="39"/>
  <c r="J24" i="39"/>
  <c r="I24" i="39"/>
  <c r="F24" i="39"/>
  <c r="E24" i="39"/>
  <c r="N23" i="39"/>
  <c r="M23" i="39"/>
  <c r="J23" i="39"/>
  <c r="I23" i="39"/>
  <c r="F23" i="39"/>
  <c r="E23" i="39"/>
  <c r="N22" i="39"/>
  <c r="M22" i="39"/>
  <c r="J22" i="39"/>
  <c r="I22" i="39"/>
  <c r="F22" i="39"/>
  <c r="E22" i="39"/>
  <c r="N21" i="39"/>
  <c r="M21" i="39"/>
  <c r="J21" i="39"/>
  <c r="I21" i="39"/>
  <c r="F21" i="39"/>
  <c r="E21" i="39"/>
  <c r="N20" i="39"/>
  <c r="M20" i="39"/>
  <c r="J20" i="39"/>
  <c r="I20" i="39"/>
  <c r="F20" i="39"/>
  <c r="E20" i="39"/>
  <c r="N19" i="39"/>
  <c r="M19" i="39"/>
  <c r="J19" i="39"/>
  <c r="I19" i="39"/>
  <c r="F19" i="39"/>
  <c r="E19" i="39"/>
  <c r="N18" i="39"/>
  <c r="M18" i="39"/>
  <c r="J18" i="39"/>
  <c r="I18" i="39"/>
  <c r="F18" i="39"/>
  <c r="E18" i="39"/>
  <c r="N17" i="39"/>
  <c r="M17" i="39"/>
  <c r="J17" i="39"/>
  <c r="I17" i="39"/>
  <c r="F17" i="39"/>
  <c r="E17" i="39"/>
  <c r="N16" i="39"/>
  <c r="M16" i="39"/>
  <c r="J16" i="39"/>
  <c r="I16" i="39"/>
  <c r="F16" i="39"/>
  <c r="E16" i="39"/>
  <c r="N15" i="39"/>
  <c r="M15" i="39"/>
  <c r="J15" i="39"/>
  <c r="I15" i="39"/>
  <c r="F15" i="39"/>
  <c r="E15" i="39"/>
  <c r="N14" i="39"/>
  <c r="M14" i="39"/>
  <c r="J14" i="39"/>
  <c r="I14" i="39"/>
  <c r="F14" i="39"/>
  <c r="E14" i="39"/>
  <c r="N13" i="39"/>
  <c r="M13" i="39"/>
  <c r="J13" i="39"/>
  <c r="I13" i="39"/>
  <c r="F13" i="39"/>
  <c r="E13" i="39"/>
  <c r="N12" i="39"/>
  <c r="M12" i="39"/>
  <c r="J12" i="39"/>
  <c r="I12" i="39"/>
  <c r="F12" i="39"/>
  <c r="E12" i="39"/>
  <c r="N11" i="39"/>
  <c r="M11" i="39"/>
  <c r="J11" i="39"/>
  <c r="I11" i="39"/>
  <c r="F11" i="39"/>
  <c r="E11" i="39"/>
  <c r="N10" i="39"/>
  <c r="M10" i="39"/>
  <c r="J10" i="39"/>
  <c r="I10" i="39"/>
  <c r="F10" i="39"/>
  <c r="E10" i="39"/>
  <c r="N9" i="39"/>
  <c r="M9" i="39"/>
  <c r="J9" i="39"/>
  <c r="I9" i="39"/>
  <c r="F9" i="39"/>
  <c r="E9" i="39"/>
  <c r="N8" i="39"/>
  <c r="M8" i="39"/>
  <c r="J8" i="39"/>
  <c r="I8" i="39"/>
  <c r="F8" i="39"/>
  <c r="E8" i="39"/>
  <c r="D34" i="6" a="1"/>
  <c r="I34" i="6" s="1"/>
  <c r="D32" i="6" a="1"/>
  <c r="I32" i="6" s="1"/>
  <c r="D30" i="6" a="1"/>
  <c r="I30" i="6" s="1"/>
  <c r="D29" i="6" a="1"/>
  <c r="I29" i="6" s="1"/>
  <c r="D28" i="6" a="1"/>
  <c r="I28" i="6" s="1"/>
  <c r="D27" i="6" a="1"/>
  <c r="I27" i="6" s="1"/>
  <c r="D26" i="6" a="1"/>
  <c r="I26" i="6" s="1"/>
  <c r="D25" i="6" a="1"/>
  <c r="H25" i="6" s="1"/>
  <c r="D24" i="6" a="1"/>
  <c r="I24" i="6" s="1"/>
  <c r="D23" i="6" a="1"/>
  <c r="I23" i="6" s="1"/>
  <c r="D22" i="6" a="1"/>
  <c r="I22" i="6" s="1"/>
  <c r="D20" i="6" a="1"/>
  <c r="I20" i="6" s="1"/>
  <c r="G17" i="6"/>
  <c r="D16" i="6" a="1"/>
  <c r="I16" i="6" s="1"/>
  <c r="D15" i="6" a="1"/>
  <c r="I15" i="6" s="1"/>
  <c r="D14" i="6" a="1"/>
  <c r="H14" i="6" s="1"/>
  <c r="D13" i="6" a="1"/>
  <c r="I13" i="6" s="1"/>
  <c r="E11" i="6"/>
  <c r="D10" i="6" a="1"/>
  <c r="I10" i="6" s="1"/>
  <c r="D9" i="6" a="1"/>
  <c r="D9" i="6" s="1"/>
  <c r="D8" i="6" a="1"/>
  <c r="I8" i="6" s="1"/>
  <c r="D7" i="6" a="1"/>
  <c r="G12" i="6" s="1"/>
  <c r="I17" i="6" l="1"/>
  <c r="I31" i="6"/>
  <c r="H31" i="6"/>
  <c r="D31" i="6"/>
  <c r="I33" i="6"/>
  <c r="H33" i="6"/>
  <c r="D33" i="6"/>
  <c r="D11" i="6"/>
  <c r="I21" i="6"/>
  <c r="H21" i="6"/>
  <c r="D21" i="6"/>
  <c r="G18" i="6"/>
  <c r="I12" i="6"/>
  <c r="I35" i="6"/>
  <c r="D35" i="6"/>
  <c r="H35" i="6"/>
  <c r="H9" i="6"/>
  <c r="F17" i="6"/>
  <c r="H17" i="6" s="1"/>
  <c r="H20" i="6"/>
  <c r="H23" i="6"/>
  <c r="H26" i="6"/>
  <c r="H29" i="6"/>
  <c r="I9" i="6"/>
  <c r="E12" i="6"/>
  <c r="E18" i="6" s="1"/>
  <c r="I14" i="6"/>
  <c r="D7" i="6"/>
  <c r="D10" i="6"/>
  <c r="F12" i="6"/>
  <c r="D15" i="6"/>
  <c r="D24" i="6"/>
  <c r="D27" i="6"/>
  <c r="D30" i="6"/>
  <c r="E48" i="39"/>
  <c r="E48" i="40"/>
  <c r="H7" i="6"/>
  <c r="H10" i="6"/>
  <c r="H15" i="6"/>
  <c r="H24" i="6"/>
  <c r="H27" i="6"/>
  <c r="H30" i="6"/>
  <c r="I7" i="6"/>
  <c r="E17" i="6"/>
  <c r="D8" i="6"/>
  <c r="D13" i="6"/>
  <c r="D16" i="6"/>
  <c r="D22" i="6"/>
  <c r="D25" i="6"/>
  <c r="D28" i="6"/>
  <c r="D34" i="6"/>
  <c r="H8" i="6"/>
  <c r="H13" i="6"/>
  <c r="H16" i="6"/>
  <c r="H22" i="6"/>
  <c r="H28" i="6"/>
  <c r="H34" i="6"/>
  <c r="G11" i="6"/>
  <c r="I25" i="6"/>
  <c r="F11" i="6"/>
  <c r="D14" i="6"/>
  <c r="D20" i="6"/>
  <c r="D23" i="6"/>
  <c r="D26" i="6"/>
  <c r="D29" i="6"/>
  <c r="D32" i="6"/>
  <c r="H32" i="6"/>
  <c r="H11" i="6" l="1"/>
  <c r="I11" i="6"/>
  <c r="D17" i="6"/>
  <c r="F18" i="6"/>
  <c r="H18" i="6" s="1"/>
  <c r="D12" i="6"/>
  <c r="D18" i="6" s="1"/>
  <c r="H12" i="6"/>
  <c r="I18" i="6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<sst xmlns="http://schemas.openxmlformats.org/spreadsheetml/2006/main" count="1873" uniqueCount="245">
  <si>
    <t>Acumulado desde Enero</t>
  </si>
  <si>
    <t>Autoridad Portuaria</t>
  </si>
  <si>
    <t>Total</t>
  </si>
  <si>
    <t>GRANELES LÍQUIDOS</t>
  </si>
  <si>
    <t>GRANELES SÓLIDOS</t>
  </si>
  <si>
    <t>MERCANCÍA GENERAL</t>
  </si>
  <si>
    <t>Bahía de Cádiz</t>
  </si>
  <si>
    <t>Var. (%)</t>
  </si>
  <si>
    <t>Almería</t>
  </si>
  <si>
    <t>Bahía de Algeciras</t>
  </si>
  <si>
    <t>Avilés</t>
  </si>
  <si>
    <t>Alicante</t>
  </si>
  <si>
    <t>Variación</t>
  </si>
  <si>
    <t>Diferencia</t>
  </si>
  <si>
    <t>%</t>
  </si>
  <si>
    <t>CONCEPTO</t>
  </si>
  <si>
    <t>MERCANCÍAS SEGÚN SU PRESENTACIÓN</t>
  </si>
  <si>
    <t>OTRAS MERCANCÍAS</t>
  </si>
  <si>
    <t>A Coruña</t>
  </si>
  <si>
    <t>Datos en toneladas salvo indicación expresa</t>
  </si>
  <si>
    <t>RESUMEN DEL TRÁFICO PORTUARIO</t>
  </si>
  <si>
    <t>Graneles líquidos</t>
  </si>
  <si>
    <t>Graneles sólidos</t>
  </si>
  <si>
    <t>Mercancía general</t>
  </si>
  <si>
    <t>En contenedores</t>
  </si>
  <si>
    <t>Convencional</t>
  </si>
  <si>
    <t>SUBTOTAL</t>
  </si>
  <si>
    <t>Pesca</t>
  </si>
  <si>
    <t>Avituallamiento</t>
  </si>
  <si>
    <t>Combustibles líquidos</t>
  </si>
  <si>
    <t>Trafico interior</t>
  </si>
  <si>
    <t>TRÁFICO PORTUARIO TOTAL (*)</t>
  </si>
  <si>
    <t>Mercancías en tránsito</t>
  </si>
  <si>
    <t>Tráfico ro-ro</t>
  </si>
  <si>
    <t>Total (t)</t>
  </si>
  <si>
    <t>UTIS (uds.)</t>
  </si>
  <si>
    <t>Contenedores (TEUS)</t>
  </si>
  <si>
    <t>Buques mercantes</t>
  </si>
  <si>
    <t>Pasajeros (nº)</t>
  </si>
  <si>
    <t>Automóviles (uds.)</t>
  </si>
  <si>
    <t>En tránsito</t>
  </si>
  <si>
    <t>Total número</t>
  </si>
  <si>
    <t>Total GT</t>
  </si>
  <si>
    <t>Cruceros (nº)</t>
  </si>
  <si>
    <t>En régimen de transporte</t>
  </si>
  <si>
    <t>De crucero</t>
  </si>
  <si>
    <t>En régimen de pasaje</t>
  </si>
  <si>
    <t>RESUMEN DE MERCANCÍAS SEGÚN SU NATURALEZA Y PRESENTACIÓN</t>
  </si>
  <si>
    <t>OTROS DATOS DE TRÁFICO</t>
  </si>
  <si>
    <t>(*) Incluye cargas, descargas, tránsito, transbordo y taras</t>
  </si>
  <si>
    <t>1. TRÁFICO PORTUARIO TOTAL</t>
  </si>
  <si>
    <t>Datos en toneladas</t>
  </si>
  <si>
    <t>Incluye cargas, descargas, tránsito, transbordo y taras</t>
  </si>
  <si>
    <t>Taras de contenedores</t>
  </si>
  <si>
    <t>1.1. MERCANCÍAS SEGÚN SU PRESENTACIÓN</t>
  </si>
  <si>
    <t>2. GRANELES LÍQUIDOS</t>
  </si>
  <si>
    <t>Incluye cargas, descargas, tránsito y transbordo</t>
  </si>
  <si>
    <t>3. GRANELES SÓLIDOS</t>
  </si>
  <si>
    <t>4. MERCANCÍA GENERAL</t>
  </si>
  <si>
    <t>4.1. MERCANCÍA GENERAL EN CONTENEDORES</t>
  </si>
  <si>
    <t>5. PESCA</t>
  </si>
  <si>
    <t>6. AVITUALLAMIENTO</t>
  </si>
  <si>
    <t>6.1. AVITUALLAMIENTO DE COMBUSTIBLES LÍQUIDOS</t>
  </si>
  <si>
    <t>7. TRÁFICO INTERIOR</t>
  </si>
  <si>
    <t>8. MERCANCÍAS EN TRÁNSITO</t>
  </si>
  <si>
    <t>Incluye cargas y descargas en tránsito y taras</t>
  </si>
  <si>
    <t>8.1. MERCANCÍAS EN TRÁNSITO EN CONTENEDORES</t>
  </si>
  <si>
    <t>9. TRÁFICO RO-RO</t>
  </si>
  <si>
    <t>Datos en unidades</t>
  </si>
  <si>
    <t>Incluye camiones, remolques, semirremolques, plataformas, cabezas tractoras, furgones y otros equipos</t>
  </si>
  <si>
    <t>9.1. UNIDADES DE TRANSPORTE INTERMODAL RO-RO</t>
  </si>
  <si>
    <t>10. CONTENEDORES</t>
  </si>
  <si>
    <t>Datos en TEUS</t>
  </si>
  <si>
    <t>10.1. CONTENEDORES EN TRÁNSITO</t>
  </si>
  <si>
    <t>11.1. BUQUES MERCANTES (G.T.)</t>
  </si>
  <si>
    <t>11. BUQUES MERCANTES (NÚMERO)</t>
  </si>
  <si>
    <t>Datos en número</t>
  </si>
  <si>
    <t>Incluye tanques, graneleros, carga general, portacontenedores, ro-ro, de pasaje y otros buques mercantes</t>
  </si>
  <si>
    <t>Datos en GT</t>
  </si>
  <si>
    <t>11.2. BUQUES DE CRUCERO (NÚMERO)</t>
  </si>
  <si>
    <t>Incluye embarques, desembarques y tránsito</t>
  </si>
  <si>
    <t>12. PASAJEROS EN RÉGIMEN DE TRANSPORTE Y DE CRUCERO</t>
  </si>
  <si>
    <t>Incluye cargas de combustibles líquidos</t>
  </si>
  <si>
    <t>12.2. PASAJEROS DE CRUCERO</t>
  </si>
  <si>
    <t>13.1. AUTOMÓVILES EN RÉGIMEN DE PASAJE</t>
  </si>
  <si>
    <t>Incluye embarques y desembarques</t>
  </si>
  <si>
    <t>Incluye descargas de peces, moluscos, crustáceos y otros productos</t>
  </si>
  <si>
    <t>12.1. PASAJEROS EN RÉGIMEN DE TRANSPORTE</t>
  </si>
  <si>
    <t>MERCANCÍAS SEGÚN SU NATURALEZA</t>
  </si>
  <si>
    <t>Acumulado desde enero</t>
  </si>
  <si>
    <t>Grupo energético</t>
  </si>
  <si>
    <t>Petróleo crudo</t>
  </si>
  <si>
    <t>Fueloil</t>
  </si>
  <si>
    <t>Gasoil</t>
  </si>
  <si>
    <t>Gasolina</t>
  </si>
  <si>
    <t>Otros productos petrolíferos</t>
  </si>
  <si>
    <t>Gases energéticos de petróleo</t>
  </si>
  <si>
    <t>Carbón y coque de petróleo</t>
  </si>
  <si>
    <t>Gas natural</t>
  </si>
  <si>
    <t>Biocombustibles</t>
  </si>
  <si>
    <t>Grupo siderometalúrgico</t>
  </si>
  <si>
    <t>Mineral de hierro</t>
  </si>
  <si>
    <t>Otros minerales y residuos metálicos</t>
  </si>
  <si>
    <t>Chatarra de hierro</t>
  </si>
  <si>
    <t>Productos siderúrgicos</t>
  </si>
  <si>
    <t>Otros productos metalúrgicos</t>
  </si>
  <si>
    <t>Grupo minerales no metálicos</t>
  </si>
  <si>
    <t>Sal común</t>
  </si>
  <si>
    <t>Otros minerales no metálicos</t>
  </si>
  <si>
    <t>Grupo abonos</t>
  </si>
  <si>
    <t>Fosfatos</t>
  </si>
  <si>
    <t>Potasas</t>
  </si>
  <si>
    <t>Abonos naturales y artificiales</t>
  </si>
  <si>
    <t>Grupo productos químicos</t>
  </si>
  <si>
    <t>Productos químicos</t>
  </si>
  <si>
    <t>Grupo materiales de construcción</t>
  </si>
  <si>
    <t>Asfalto</t>
  </si>
  <si>
    <t>Cemento y clínker</t>
  </si>
  <si>
    <t>Materiales de construcción elaborados</t>
  </si>
  <si>
    <t>Grupo agroganadero y alimentario</t>
  </si>
  <si>
    <t>Cereales y sus harinas</t>
  </si>
  <si>
    <t>Habas de soja</t>
  </si>
  <si>
    <t>Frutas, hortalizas y legumbres</t>
  </si>
  <si>
    <t>Vinos, bebidas, alcoholes y derivados</t>
  </si>
  <si>
    <t>Conservas</t>
  </si>
  <si>
    <t>Tabaco, cacao, café y especias</t>
  </si>
  <si>
    <t>Aceites y grasas</t>
  </si>
  <si>
    <t>Otros productos alimenticios</t>
  </si>
  <si>
    <t>Pescado congelado y refrigerado</t>
  </si>
  <si>
    <t>Piensos y forrajes</t>
  </si>
  <si>
    <t>Grupo otras mercancías</t>
  </si>
  <si>
    <t>Maderas y corcho</t>
  </si>
  <si>
    <t>Papel y pasta</t>
  </si>
  <si>
    <t>Maquinaria, aparatos, herramientas y respuestos</t>
  </si>
  <si>
    <t>Resto de mercancías</t>
  </si>
  <si>
    <t>Grupo vehículos y elementos de transporte</t>
  </si>
  <si>
    <t>Vehículos y sus piezas</t>
  </si>
  <si>
    <t>Taras de equipamiento ro-ro</t>
  </si>
  <si>
    <t>Tara de contenedores</t>
  </si>
  <si>
    <t>TOTAL MERCANCÍAS SEGÚN SU NATURALEZA Y PRESENTACIÓN  (*)</t>
  </si>
  <si>
    <t>Melilla</t>
  </si>
  <si>
    <t>Marín y Ría de Pontevedra</t>
  </si>
  <si>
    <t>Gijón</t>
  </si>
  <si>
    <t>Ferrol-San Cibrao</t>
  </si>
  <si>
    <t>Cartagena</t>
  </si>
  <si>
    <t>Bilbao</t>
  </si>
  <si>
    <t>Las Palmas</t>
  </si>
  <si>
    <t>Ceuta</t>
  </si>
  <si>
    <t>Barcelona</t>
  </si>
  <si>
    <t>Huelva</t>
  </si>
  <si>
    <t>Castellón</t>
  </si>
  <si>
    <t xml:space="preserve"> </t>
  </si>
  <si>
    <t>Motril</t>
  </si>
  <si>
    <t>TOTAL</t>
  </si>
  <si>
    <t xml:space="preserve"> Mayo </t>
  </si>
  <si>
    <t xml:space="preserve"> Mayo</t>
  </si>
  <si>
    <t>(graneles líquidos, graneles sólidos y mercancía general)</t>
  </si>
  <si>
    <t>13.2. AUTOMÓVILES EN RÉGIMEN DE MERCANCÍA</t>
  </si>
  <si>
    <t>Incluye tractores, autobuses, turismos, camiones, vehículos especiales, motocicletas y resto</t>
  </si>
  <si>
    <t>Incluye inicio, fin de línea y tránsito</t>
  </si>
  <si>
    <t>Incluye cargas de combustibles líquidos, agua, hielo, provisiones y varios</t>
  </si>
  <si>
    <t>Incluye buques de crucero en cualquier tipo de situación (sin indicencias, en reparación, en avituallamiento, en construcción, en desguace e inactivo)</t>
  </si>
  <si>
    <t xml:space="preserve"> TOTAL MERCANCÍAS SEGÚN SU NATURALEZA Y PRESENTACIÓN  (*)</t>
  </si>
  <si>
    <t xml:space="preserve"> Mayo de 2026</t>
  </si>
  <si>
    <t>En régimen de mercancía</t>
  </si>
  <si>
    <t>Málaga</t>
  </si>
  <si>
    <t>10.2. CONTENEDORES ORIGEN-DESTINO NACIONAL</t>
  </si>
  <si>
    <t>Incluye descargas y cargas sin tránsito, y el origen o el destino, respectivamente, es nacional. No incluye transbordo</t>
  </si>
  <si>
    <t>10.3. CONTENEDORES IMPORT-EXPORT</t>
  </si>
  <si>
    <t>Incluye descargas y cargas sin tránsito, y el origen o el destino, respectivamente, no es nacional. No incluye transbordo</t>
  </si>
  <si>
    <t>Import-Export</t>
  </si>
  <si>
    <t>Origen-destino nacional</t>
  </si>
  <si>
    <t>Fecha: 22/7/2026</t>
  </si>
  <si>
    <t>Pasaia</t>
  </si>
  <si>
    <t>Maquinaria, aparatos, herramientas y repuestos</t>
  </si>
  <si>
    <t>Baleares</t>
  </si>
  <si>
    <t xml:space="preserve">Mayo </t>
  </si>
  <si>
    <t>Santa Cruz de Tenerife</t>
  </si>
  <si>
    <t>Santander</t>
  </si>
  <si>
    <t>Sevilla</t>
  </si>
  <si>
    <t>Tarragona</t>
  </si>
  <si>
    <t>Valencia</t>
  </si>
  <si>
    <t>Vigo</t>
  </si>
  <si>
    <t>Vilagarcía</t>
  </si>
  <si>
    <t>1. IMPORTACIONES TOTALES</t>
  </si>
  <si>
    <t>Fecha: 21/07/2026</t>
  </si>
  <si>
    <t>Var.(%)</t>
  </si>
  <si>
    <t>No incluye tránsito, ni taras ni transbordo y el país de origen es distinto a España</t>
  </si>
  <si>
    <t>1.1. IMPORTACIONES DE GRANELES LÍQUIDOS</t>
  </si>
  <si>
    <t>1.2. IMPORTACIONES DE GRANELES SÓLIDOS</t>
  </si>
  <si>
    <t>1.3. IMPORTACIONES DE MERCANCÍA GENERAL</t>
  </si>
  <si>
    <t>-</t>
  </si>
  <si>
    <t>2. EXPORTACIONES TOTALES</t>
  </si>
  <si>
    <t>No incluye tránsito, ni taras ni transbordo y el país de destino es distinto a España</t>
  </si>
  <si>
    <t>2.1. EXPORTACIONES DE GRANELES LÍQUIDOS</t>
  </si>
  <si>
    <t>2.2. EXPORTACIONES DE GRANELES SÓLIDOS</t>
  </si>
  <si>
    <t>2.3. EXPORTACIONES DE MERCANCÍA GENERAL</t>
  </si>
  <si>
    <t>EVOLUCIÓN MENSUAL (toneladas)</t>
  </si>
  <si>
    <t>En la celda del mes actual del 2022 y 2021 copiar la fórmula del mes anterior y reemplazar el número del mes</t>
  </si>
  <si>
    <t>Año 2021: de enero al mes actual la fórmula está vinculada al resumen 2022 del mes correspondiente, para que los datos sean los más actualizados; para el resto de meses de 2021 la fórmula está vinculada al resumen 2021</t>
  </si>
  <si>
    <t xml:space="preserve">Gráfico 2022: incluir en Selcción datos el mes actual </t>
  </si>
  <si>
    <t>Fecha: 21/7/2026</t>
  </si>
  <si>
    <t>TRAFICO TOTAL</t>
  </si>
  <si>
    <t>GRANELES LIQUIDOS</t>
  </si>
  <si>
    <t>GRANELES SOLIDOS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</si>
  <si>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</si>
  <si>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</si>
  <si>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</si>
  <si>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</si>
  <si>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</si>
  <si>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</si>
  <si>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</si>
  <si>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</si>
  <si>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</si>
  <si>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</si>
  <si>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</si>
  <si>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</si>
  <si>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MERCANCIA GENERAL</t>
  </si>
  <si>
    <t>MERCANCIAS EN CONTENEDORES</t>
  </si>
  <si>
    <t>TEUS</t>
  </si>
  <si>
    <t>EVOLUCIÓN MENSUAL (%)</t>
  </si>
  <si>
    <t>Copiar la fórmula del mes anterior y actualizar de la siguiente forma:</t>
  </si>
  <si>
    <t>Tráfico total: la fórmula debe recoger de la celda AFx a la celda AF9 (para 2022) y de la celda AEx a la AE9 para 2021. Lo mismo para GL y GS pero cambiando la columna</t>
  </si>
  <si>
    <t>Mercancía General: la fórmula debe recoger de la celda AFx a la celda AF36 (para el 2022) y de la celda AEx a la AE36 para el 2021. Igual para M.en contenedores y Teus cambiando la columna</t>
  </si>
  <si>
    <t>Gráfico 2022: se incluirá en Selección datos el mes actual</t>
  </si>
  <si>
    <t>AFx a AF9</t>
  </si>
  <si>
    <t>AEx a AE9</t>
  </si>
  <si>
    <t>AFx a AF36</t>
  </si>
  <si>
    <t>AEx a AE36</t>
  </si>
  <si>
    <t>EVOLUCIÓN INTERANUAL (millones de toneladas)</t>
  </si>
  <si>
    <t>Añadir el mes actual en cada columna y copiar la fórmula del mes anterior, que habrá que cambiar de la siguiente forma:</t>
  </si>
  <si>
    <t>Tráfico total: la fórmula debe recoger de la celda AFx a la celda AF9 (para 2022) y de la celda AE20 a la AEx para 2021. Lo mismo para GL y GS pero cambiando la columna</t>
  </si>
  <si>
    <t>Mercancía General: la fórmula debe recoger de la celda AFx a la celda AF36 (para el 2022) y de la celda AE47 a la Aex para el 2021. Igual para M.en contenedores y Teus cambiando la columna</t>
  </si>
  <si>
    <t>En los gráficos se cambiará la Selección datos para que coja los datos del mes y los once meses anteriores</t>
  </si>
  <si>
    <t>Se marcará en gris la fila con los datos del mes anterior que ya no está en la Selección datos</t>
  </si>
  <si>
    <t>AE20 a AEx</t>
  </si>
  <si>
    <t xml:space="preserve">TEUS </t>
  </si>
  <si>
    <t>AE47 a AEx</t>
  </si>
  <si>
    <t>EVOLUCIÓN INTERANUAL (%)</t>
  </si>
  <si>
    <t>Tráfico total: la fórmula debe recoger de la celda AFx a la celda AF9 (para 2022) y de la celda AE20 a la AEx para 2021; también de la celda Aey a AE9 para el 2021 y de AD20 a Adx para 2020. Lo mismo para GL y GS pero cambiando la columna</t>
  </si>
  <si>
    <t>Mercancía General: la fórmula debe recoger de la celda AFx a la celda AF36 (para el 2022) y de la celda AE47 a la AEx para el 2021; además de la celda AEy a la AE36 para 2021 y de AD47 a Adx para 2020. Igual para M.en contenedores y Teus cambiando la columna</t>
  </si>
  <si>
    <t>AEy a AE9</t>
  </si>
  <si>
    <t>AD20 a ADx</t>
  </si>
  <si>
    <t>AEy a AE36</t>
  </si>
  <si>
    <t>AD47 a ADx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</si>
</sst>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\-m\-yyyy;@"/>
    <numFmt numFmtId="165" formatCode="#,##0.0_ ;[Red]\-#,##0.0\ "/>
    <numFmt numFmtId="166" formatCode="#,##0_ ;[Red]\-#,##0\ "/>
    <numFmt numFmtId="167" formatCode="0.0"/>
    <numFmt numFmtId="168" formatCode="#,##0.0"/>
    <numFmt numFmtId="169" formatCode="[$-C0A]mmm\-yy;@"/>
    <numFmt numFmtId="170" formatCode="[$-C0A]mmmm\-yy;@"/>
  </numFmts>
  <fonts count="4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5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4" tint="-0.4999237037263100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28"/>
      <color rgb="FF0A0943"/>
      <name val="Archivo"/>
      <family val="2"/>
    </font>
    <font>
      <sz val="11"/>
      <color theme="1"/>
      <name val="Archivo"/>
      <family val="2"/>
    </font>
    <font>
      <sz val="11"/>
      <name val="Calibri"/>
      <family val="2"/>
      <scheme val="minor"/>
    </font>
    <font>
      <i/>
      <sz val="8"/>
      <color theme="1"/>
      <name val="Arial"/>
      <family val="2"/>
    </font>
    <font>
      <sz val="9"/>
      <color theme="1"/>
      <name val="Arial"/>
      <family val="2"/>
    </font>
    <font>
      <b/>
      <sz val="16"/>
      <color rgb="FF0A0A44"/>
      <name val="Arial"/>
      <family val="2"/>
    </font>
    <font>
      <b/>
      <sz val="8"/>
      <color rgb="FF363636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363636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i/>
      <sz val="9"/>
      <color rgb="FFFF0000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12"/>
      <color rgb="FF0A0A44"/>
      <name val="Arial"/>
      <family val="2"/>
    </font>
    <font>
      <b/>
      <sz val="10"/>
      <color theme="0"/>
      <name val="Arial"/>
      <family val="2"/>
    </font>
    <font>
      <b/>
      <sz val="10"/>
      <color rgb="FF363636"/>
      <name val="Arial"/>
      <family val="2"/>
    </font>
    <font>
      <sz val="10"/>
      <color rgb="FF363636"/>
      <name val="Arial"/>
      <family val="2"/>
    </font>
    <font>
      <b/>
      <sz val="9"/>
      <color theme="1"/>
      <name val="Arial"/>
      <family val="2"/>
    </font>
    <font>
      <i/>
      <sz val="10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rgb="FF0A0A44"/>
      <name val="Arial"/>
      <family val="2"/>
    </font>
    <font>
      <sz val="11"/>
      <color theme="0"/>
      <name val="Arial"/>
      <family val="2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b/>
      <sz val="16"/>
      <color rgb="FF00408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7BCE3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0A0A44"/>
        <bgColor indexed="64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rgb="FFA7BCE3"/>
      </left>
      <right style="thin">
        <color rgb="FFA7BCE3"/>
      </right>
      <top style="thin">
        <color theme="0"/>
      </top>
      <bottom/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 style="thin">
        <color rgb="FF0A0A44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theme="0"/>
      </bottom>
      <diagonal/>
    </border>
    <border>
      <left style="thin">
        <color rgb="FF0A0A44"/>
      </left>
      <right/>
      <top style="thin">
        <color auto="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 style="thin">
        <color rgb="FF0A0A44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auto="1"/>
      </bottom>
      <diagonal/>
    </border>
    <border>
      <left style="thin">
        <color rgb="FF0A0A4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0"/>
      </top>
      <bottom style="thin">
        <color theme="2" tint="-9.9917600024414813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2" tint="-9.9917600024414813E-2"/>
      </bottom>
      <diagonal/>
    </border>
    <border>
      <left style="thin">
        <color theme="0"/>
      </left>
      <right/>
      <top/>
      <bottom style="thin">
        <color theme="0" tint="-0.14996795556505021"/>
      </bottom>
      <diagonal/>
    </border>
    <border>
      <left style="thin">
        <color theme="0"/>
      </left>
      <right/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 style="thin">
        <color theme="0"/>
      </bottom>
      <diagonal/>
    </border>
    <border>
      <left/>
      <right style="thin">
        <color rgb="FFFFFFFF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0A0A44"/>
      </right>
      <top style="thin">
        <color auto="1"/>
      </top>
      <bottom style="thin">
        <color auto="1"/>
      </bottom>
      <diagonal/>
    </border>
    <border>
      <left style="thin">
        <color rgb="FF0A0A44"/>
      </left>
      <right/>
      <top style="thin">
        <color auto="1"/>
      </top>
      <bottom style="thin">
        <color rgb="FFFFFFFF"/>
      </bottom>
      <diagonal/>
    </border>
    <border>
      <left/>
      <right/>
      <top style="thin">
        <color auto="1"/>
      </top>
      <bottom style="thin">
        <color rgb="FFFFFFFF"/>
      </bottom>
      <diagonal/>
    </border>
    <border>
      <left/>
      <right style="thin">
        <color auto="1"/>
      </right>
      <top style="thin">
        <color auto="1"/>
      </top>
      <bottom style="thin">
        <color rgb="FFFFFFFF"/>
      </bottom>
      <diagonal/>
    </border>
    <border>
      <left style="thin">
        <color auto="1"/>
      </left>
      <right/>
      <top style="thin">
        <color auto="1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thin">
        <color theme="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theme="2" tint="-9.9948118533890809E-2"/>
      </bottom>
      <diagonal/>
    </border>
    <border>
      <left/>
      <right/>
      <top style="thin">
        <color theme="2" tint="-9.9948118533890809E-2"/>
      </top>
      <bottom/>
      <diagonal/>
    </border>
    <border>
      <left style="thin">
        <color theme="0"/>
      </left>
      <right/>
      <top/>
      <bottom style="thin">
        <color theme="2" tint="-9.9948118533890809E-2"/>
      </bottom>
      <diagonal/>
    </border>
    <border>
      <left style="thin">
        <color theme="0"/>
      </left>
      <right/>
      <top style="thin">
        <color theme="2" tint="-9.9948118533890809E-2"/>
      </top>
      <bottom/>
      <diagonal/>
    </border>
    <border>
      <left/>
      <right style="thin">
        <color theme="0"/>
      </right>
      <top style="thin">
        <color theme="0"/>
      </top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2" tint="-9.9948118533890809E-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8" fillId="0" borderId="0"/>
  </cellStyleXfs>
  <cellXfs count="284">
    <xf numFmtId="0" fontId="0" fillId="0" borderId="0" xfId="0"/>
    <xf numFmtId="0" fontId="32" fillId="5" borderId="51" xfId="0" applyFont="1" applyFill="1" applyBorder="1" applyAlignment="1">
      <alignment horizontal="center" vertical="center"/>
    </xf>
    <xf numFmtId="0" fontId="32" fillId="5" borderId="46" xfId="0" applyFont="1" applyFill="1" applyBorder="1" applyAlignment="1">
      <alignment horizontal="center" vertical="center"/>
    </xf>
    <xf numFmtId="0" fontId="32" fillId="5" borderId="4" xfId="0" applyFont="1" applyFill="1" applyBorder="1" applyAlignment="1">
      <alignment horizontal="center" vertical="center"/>
    </xf>
    <xf numFmtId="0" fontId="32" fillId="5" borderId="50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left" vertical="center" indent="1"/>
    </xf>
    <xf numFmtId="0" fontId="25" fillId="5" borderId="47" xfId="0" applyFont="1" applyFill="1" applyBorder="1" applyAlignment="1">
      <alignment horizontal="right" vertical="center"/>
    </xf>
    <xf numFmtId="0" fontId="20" fillId="3" borderId="48" xfId="0" applyFont="1" applyFill="1" applyBorder="1" applyAlignment="1">
      <alignment horizontal="left" vertical="center" indent="1"/>
    </xf>
    <xf numFmtId="0" fontId="20" fillId="3" borderId="48" xfId="0" applyFont="1" applyFill="1" applyBorder="1" applyAlignment="1">
      <alignment horizontal="left" vertical="center" wrapText="1" indent="1"/>
    </xf>
    <xf numFmtId="0" fontId="20" fillId="4" borderId="49" xfId="0" applyFont="1" applyFill="1" applyBorder="1" applyAlignment="1">
      <alignment horizontal="left" vertical="center"/>
    </xf>
    <xf numFmtId="0" fontId="30" fillId="5" borderId="48" xfId="0" applyFont="1" applyFill="1" applyBorder="1" applyAlignment="1">
      <alignment horizontal="center" vertical="center"/>
    </xf>
    <xf numFmtId="0" fontId="30" fillId="5" borderId="47" xfId="0" applyFont="1" applyFill="1" applyBorder="1" applyAlignment="1">
      <alignment horizontal="center" vertical="center"/>
    </xf>
    <xf numFmtId="0" fontId="30" fillId="5" borderId="46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6" fillId="0" borderId="0" xfId="0" applyFont="1"/>
    <xf numFmtId="0" fontId="0" fillId="0" borderId="1" xfId="0" applyBorder="1"/>
    <xf numFmtId="164" fontId="7" fillId="0" borderId="0" xfId="0" applyNumberFormat="1" applyFont="1"/>
    <xf numFmtId="0" fontId="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left" vertical="top"/>
    </xf>
    <xf numFmtId="0" fontId="7" fillId="0" borderId="0" xfId="0" applyFont="1"/>
    <xf numFmtId="0" fontId="13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4" fillId="0" borderId="7" xfId="0" applyFont="1" applyBorder="1"/>
    <xf numFmtId="0" fontId="15" fillId="0" borderId="7" xfId="0" applyFont="1" applyBorder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/>
    <xf numFmtId="0" fontId="22" fillId="0" borderId="0" xfId="0" applyFont="1" applyAlignment="1">
      <alignment horizontal="right"/>
    </xf>
    <xf numFmtId="0" fontId="23" fillId="2" borderId="4" xfId="0" applyFont="1" applyFill="1" applyBorder="1" applyAlignment="1">
      <alignment horizontal="left" vertical="center"/>
    </xf>
    <xf numFmtId="0" fontId="23" fillId="2" borderId="8" xfId="0" applyFont="1" applyFill="1" applyBorder="1" applyAlignment="1">
      <alignment horizontal="left" vertical="center"/>
    </xf>
    <xf numFmtId="0" fontId="7" fillId="0" borderId="1" xfId="0" applyFont="1" applyBorder="1"/>
    <xf numFmtId="0" fontId="12" fillId="0" borderId="1" xfId="0" applyFont="1" applyBorder="1"/>
    <xf numFmtId="0" fontId="24" fillId="0" borderId="0" xfId="0" applyFont="1"/>
    <xf numFmtId="0" fontId="22" fillId="3" borderId="16" xfId="0" applyFont="1" applyFill="1" applyBorder="1" applyAlignment="1">
      <alignment horizontal="left" vertical="center"/>
    </xf>
    <xf numFmtId="0" fontId="20" fillId="3" borderId="10" xfId="0" applyFont="1" applyFill="1" applyBorder="1" applyAlignment="1">
      <alignment horizontal="right" vertical="center"/>
    </xf>
    <xf numFmtId="0" fontId="20" fillId="4" borderId="4" xfId="0" applyFont="1" applyFill="1" applyBorder="1" applyAlignment="1">
      <alignment horizontal="left" vertical="center"/>
    </xf>
    <xf numFmtId="0" fontId="20" fillId="4" borderId="8" xfId="0" applyFont="1" applyFill="1" applyBorder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0" fillId="3" borderId="0" xfId="0" applyFont="1" applyFill="1" applyAlignment="1">
      <alignment horizontal="right" vertical="center"/>
    </xf>
    <xf numFmtId="0" fontId="17" fillId="0" borderId="0" xfId="0" applyFont="1" applyAlignment="1">
      <alignment vertical="center"/>
    </xf>
    <xf numFmtId="3" fontId="28" fillId="4" borderId="6" xfId="0" applyNumberFormat="1" applyFont="1" applyFill="1" applyBorder="1" applyAlignment="1">
      <alignment vertical="center"/>
    </xf>
    <xf numFmtId="3" fontId="28" fillId="0" borderId="6" xfId="0" applyNumberFormat="1" applyFont="1" applyBorder="1" applyAlignment="1">
      <alignment vertical="center"/>
    </xf>
    <xf numFmtId="3" fontId="29" fillId="3" borderId="12" xfId="0" applyNumberFormat="1" applyFont="1" applyFill="1" applyBorder="1" applyAlignment="1">
      <alignment horizontal="right" vertical="center"/>
    </xf>
    <xf numFmtId="3" fontId="29" fillId="3" borderId="4" xfId="0" applyNumberFormat="1" applyFont="1" applyFill="1" applyBorder="1" applyAlignment="1">
      <alignment horizontal="right" vertical="center"/>
    </xf>
    <xf numFmtId="3" fontId="28" fillId="4" borderId="12" xfId="0" applyNumberFormat="1" applyFont="1" applyFill="1" applyBorder="1" applyAlignment="1">
      <alignment horizontal="right" vertical="center"/>
    </xf>
    <xf numFmtId="3" fontId="28" fillId="4" borderId="8" xfId="0" applyNumberFormat="1" applyFont="1" applyFill="1" applyBorder="1" applyAlignment="1">
      <alignment horizontal="right" vertical="center"/>
    </xf>
    <xf numFmtId="3" fontId="28" fillId="4" borderId="4" xfId="0" applyNumberFormat="1" applyFont="1" applyFill="1" applyBorder="1" applyAlignment="1">
      <alignment horizontal="right" vertical="center"/>
    </xf>
    <xf numFmtId="3" fontId="28" fillId="4" borderId="10" xfId="0" applyNumberFormat="1" applyFont="1" applyFill="1" applyBorder="1" applyAlignment="1">
      <alignment horizontal="right" vertical="center"/>
    </xf>
    <xf numFmtId="3" fontId="28" fillId="4" borderId="6" xfId="0" applyNumberFormat="1" applyFont="1" applyFill="1" applyBorder="1" applyAlignment="1">
      <alignment horizontal="right" vertical="center"/>
    </xf>
    <xf numFmtId="3" fontId="28" fillId="0" borderId="4" xfId="0" applyNumberFormat="1" applyFont="1" applyBorder="1" applyAlignment="1">
      <alignment horizontal="right" vertical="center"/>
    </xf>
    <xf numFmtId="3" fontId="28" fillId="0" borderId="9" xfId="0" applyNumberFormat="1" applyFont="1" applyBorder="1" applyAlignment="1">
      <alignment horizontal="right" vertical="center"/>
    </xf>
    <xf numFmtId="3" fontId="28" fillId="0" borderId="8" xfId="0" applyNumberFormat="1" applyFont="1" applyBorder="1" applyAlignment="1">
      <alignment horizontal="right" vertical="center"/>
    </xf>
    <xf numFmtId="3" fontId="28" fillId="4" borderId="3" xfId="0" applyNumberFormat="1" applyFont="1" applyFill="1" applyBorder="1" applyAlignment="1">
      <alignment horizontal="right" vertical="center"/>
    </xf>
    <xf numFmtId="3" fontId="28" fillId="4" borderId="13" xfId="0" applyNumberFormat="1" applyFont="1" applyFill="1" applyBorder="1" applyAlignment="1">
      <alignment horizontal="right" vertical="center"/>
    </xf>
    <xf numFmtId="166" fontId="28" fillId="4" borderId="4" xfId="0" applyNumberFormat="1" applyFont="1" applyFill="1" applyBorder="1" applyAlignment="1">
      <alignment horizontal="right" vertical="center"/>
    </xf>
    <xf numFmtId="165" fontId="28" fillId="4" borderId="4" xfId="0" applyNumberFormat="1" applyFont="1" applyFill="1" applyBorder="1" applyAlignment="1">
      <alignment horizontal="right" vertical="center"/>
    </xf>
    <xf numFmtId="3" fontId="28" fillId="2" borderId="4" xfId="0" applyNumberFormat="1" applyFont="1" applyFill="1" applyBorder="1" applyAlignment="1">
      <alignment horizontal="right" vertical="center"/>
    </xf>
    <xf numFmtId="166" fontId="28" fillId="2" borderId="4" xfId="0" applyNumberFormat="1" applyFont="1" applyFill="1" applyBorder="1" applyAlignment="1">
      <alignment horizontal="right" vertical="center"/>
    </xf>
    <xf numFmtId="165" fontId="28" fillId="2" borderId="4" xfId="0" applyNumberFormat="1" applyFont="1" applyFill="1" applyBorder="1" applyAlignment="1">
      <alignment horizontal="right" vertical="center"/>
    </xf>
    <xf numFmtId="3" fontId="28" fillId="4" borderId="1" xfId="0" applyNumberFormat="1" applyFont="1" applyFill="1" applyBorder="1" applyAlignment="1">
      <alignment horizontal="right" vertical="center"/>
    </xf>
    <xf numFmtId="3" fontId="28" fillId="4" borderId="0" xfId="0" applyNumberFormat="1" applyFont="1" applyFill="1" applyAlignment="1">
      <alignment horizontal="right" vertical="center"/>
    </xf>
    <xf numFmtId="3" fontId="28" fillId="0" borderId="14" xfId="0" applyNumberFormat="1" applyFont="1" applyBorder="1" applyAlignment="1">
      <alignment horizontal="right" vertical="center"/>
    </xf>
    <xf numFmtId="3" fontId="28" fillId="0" borderId="1" xfId="0" applyNumberFormat="1" applyFont="1" applyBorder="1" applyAlignment="1">
      <alignment horizontal="right" vertical="center"/>
    </xf>
    <xf numFmtId="3" fontId="28" fillId="0" borderId="6" xfId="0" applyNumberFormat="1" applyFont="1" applyBorder="1" applyAlignment="1">
      <alignment horizontal="right" vertical="center"/>
    </xf>
    <xf numFmtId="3" fontId="28" fillId="0" borderId="0" xfId="0" applyNumberFormat="1" applyFont="1" applyAlignment="1">
      <alignment horizontal="right" vertical="center"/>
    </xf>
    <xf numFmtId="0" fontId="7" fillId="0" borderId="10" xfId="0" applyFont="1" applyBorder="1"/>
    <xf numFmtId="0" fontId="17" fillId="0" borderId="10" xfId="0" applyFont="1" applyBorder="1" applyAlignment="1">
      <alignment vertical="center"/>
    </xf>
    <xf numFmtId="164" fontId="22" fillId="0" borderId="0" xfId="0" applyNumberFormat="1" applyFont="1" applyAlignment="1">
      <alignment horizontal="right" vertical="center"/>
    </xf>
    <xf numFmtId="0" fontId="16" fillId="0" borderId="0" xfId="0" applyFont="1"/>
    <xf numFmtId="3" fontId="30" fillId="5" borderId="12" xfId="0" applyNumberFormat="1" applyFont="1" applyFill="1" applyBorder="1" applyAlignment="1">
      <alignment horizontal="right" vertical="center"/>
    </xf>
    <xf numFmtId="3" fontId="30" fillId="5" borderId="8" xfId="0" applyNumberFormat="1" applyFont="1" applyFill="1" applyBorder="1" applyAlignment="1">
      <alignment horizontal="right" vertical="center"/>
    </xf>
    <xf numFmtId="3" fontId="30" fillId="5" borderId="6" xfId="0" applyNumberFormat="1" applyFont="1" applyFill="1" applyBorder="1" applyAlignment="1">
      <alignment horizontal="right" vertical="center"/>
    </xf>
    <xf numFmtId="0" fontId="31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19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3" fontId="32" fillId="5" borderId="14" xfId="0" applyNumberFormat="1" applyFont="1" applyFill="1" applyBorder="1" applyAlignment="1">
      <alignment horizontal="right" vertical="center"/>
    </xf>
    <xf numFmtId="165" fontId="32" fillId="5" borderId="14" xfId="0" applyNumberFormat="1" applyFont="1" applyFill="1" applyBorder="1" applyAlignment="1">
      <alignment horizontal="right" vertical="center"/>
    </xf>
    <xf numFmtId="166" fontId="34" fillId="6" borderId="9" xfId="0" applyNumberFormat="1" applyFont="1" applyFill="1" applyBorder="1" applyAlignment="1">
      <alignment horizontal="right" vertical="center"/>
    </xf>
    <xf numFmtId="165" fontId="34" fillId="6" borderId="9" xfId="0" applyNumberFormat="1" applyFont="1" applyFill="1" applyBorder="1" applyAlignment="1">
      <alignment horizontal="right" vertical="center"/>
    </xf>
    <xf numFmtId="0" fontId="32" fillId="5" borderId="6" xfId="0" applyFont="1" applyFill="1" applyBorder="1" applyAlignment="1">
      <alignment horizontal="center" vertical="center"/>
    </xf>
    <xf numFmtId="165" fontId="34" fillId="6" borderId="17" xfId="0" applyNumberFormat="1" applyFont="1" applyFill="1" applyBorder="1" applyAlignment="1">
      <alignment horizontal="right" vertical="center"/>
    </xf>
    <xf numFmtId="0" fontId="33" fillId="0" borderId="8" xfId="0" applyFont="1" applyBorder="1" applyAlignment="1">
      <alignment vertical="center"/>
    </xf>
    <xf numFmtId="3" fontId="34" fillId="0" borderId="18" xfId="0" applyNumberFormat="1" applyFont="1" applyBorder="1" applyAlignment="1">
      <alignment horizontal="right" vertical="center"/>
    </xf>
    <xf numFmtId="3" fontId="34" fillId="0" borderId="19" xfId="0" applyNumberFormat="1" applyFont="1" applyBorder="1" applyAlignment="1">
      <alignment horizontal="right" vertical="center"/>
    </xf>
    <xf numFmtId="3" fontId="34" fillId="0" borderId="20" xfId="0" applyNumberFormat="1" applyFont="1" applyBorder="1" applyAlignment="1">
      <alignment horizontal="right" vertical="center"/>
    </xf>
    <xf numFmtId="3" fontId="34" fillId="0" borderId="9" xfId="0" applyNumberFormat="1" applyFont="1" applyBorder="1" applyAlignment="1">
      <alignment horizontal="right" vertical="center"/>
    </xf>
    <xf numFmtId="3" fontId="34" fillId="0" borderId="21" xfId="0" applyNumberFormat="1" applyFont="1" applyBorder="1" applyAlignment="1">
      <alignment horizontal="right" vertical="center"/>
    </xf>
    <xf numFmtId="3" fontId="34" fillId="0" borderId="22" xfId="0" applyNumberFormat="1" applyFont="1" applyBorder="1" applyAlignment="1">
      <alignment horizontal="right" vertical="center"/>
    </xf>
    <xf numFmtId="3" fontId="34" fillId="0" borderId="23" xfId="0" applyNumberFormat="1" applyFont="1" applyBorder="1" applyAlignment="1">
      <alignment horizontal="right" vertical="center"/>
    </xf>
    <xf numFmtId="166" fontId="34" fillId="6" borderId="19" xfId="0" applyNumberFormat="1" applyFont="1" applyFill="1" applyBorder="1" applyAlignment="1">
      <alignment horizontal="right" vertical="center"/>
    </xf>
    <xf numFmtId="165" fontId="34" fillId="6" borderId="24" xfId="0" applyNumberFormat="1" applyFont="1" applyFill="1" applyBorder="1" applyAlignment="1">
      <alignment horizontal="right" vertical="center"/>
    </xf>
    <xf numFmtId="166" fontId="34" fillId="6" borderId="23" xfId="0" applyNumberFormat="1" applyFont="1" applyFill="1" applyBorder="1" applyAlignment="1">
      <alignment horizontal="right" vertical="center"/>
    </xf>
    <xf numFmtId="165" fontId="34" fillId="6" borderId="25" xfId="0" applyNumberFormat="1" applyFont="1" applyFill="1" applyBorder="1" applyAlignment="1">
      <alignment horizontal="right" vertical="center"/>
    </xf>
    <xf numFmtId="0" fontId="33" fillId="0" borderId="26" xfId="0" applyFont="1" applyBorder="1" applyAlignment="1">
      <alignment vertical="center"/>
    </xf>
    <xf numFmtId="3" fontId="34" fillId="0" borderId="27" xfId="0" applyNumberFormat="1" applyFont="1" applyBorder="1" applyAlignment="1">
      <alignment horizontal="right" vertical="center"/>
    </xf>
    <xf numFmtId="165" fontId="34" fillId="6" borderId="19" xfId="0" applyNumberFormat="1" applyFont="1" applyFill="1" applyBorder="1" applyAlignment="1">
      <alignment horizontal="right" vertical="center"/>
    </xf>
    <xf numFmtId="0" fontId="33" fillId="0" borderId="28" xfId="0" applyFont="1" applyBorder="1" applyAlignment="1">
      <alignment vertical="center"/>
    </xf>
    <xf numFmtId="3" fontId="34" fillId="0" borderId="29" xfId="0" applyNumberFormat="1" applyFont="1" applyBorder="1" applyAlignment="1">
      <alignment horizontal="right" vertical="center"/>
    </xf>
    <xf numFmtId="165" fontId="34" fillId="6" borderId="23" xfId="0" applyNumberFormat="1" applyFont="1" applyFill="1" applyBorder="1" applyAlignment="1">
      <alignment horizontal="right" vertical="center"/>
    </xf>
    <xf numFmtId="0" fontId="33" fillId="0" borderId="28" xfId="0" applyFont="1" applyBorder="1" applyAlignment="1">
      <alignment horizontal="left" vertical="center"/>
    </xf>
    <xf numFmtId="166" fontId="34" fillId="6" borderId="30" xfId="0" applyNumberFormat="1" applyFont="1" applyFill="1" applyBorder="1" applyAlignment="1">
      <alignment horizontal="right" vertical="center"/>
    </xf>
    <xf numFmtId="165" fontId="34" fillId="6" borderId="30" xfId="0" applyNumberFormat="1" applyFont="1" applyFill="1" applyBorder="1" applyAlignment="1">
      <alignment horizontal="right" vertical="center"/>
    </xf>
    <xf numFmtId="165" fontId="34" fillId="6" borderId="31" xfId="0" applyNumberFormat="1" applyFont="1" applyFill="1" applyBorder="1" applyAlignment="1">
      <alignment horizontal="right" vertical="center"/>
    </xf>
    <xf numFmtId="0" fontId="33" fillId="3" borderId="32" xfId="0" applyFont="1" applyFill="1" applyBorder="1" applyAlignment="1">
      <alignment horizontal="left" vertical="center" wrapText="1"/>
    </xf>
    <xf numFmtId="0" fontId="35" fillId="0" borderId="0" xfId="0" applyFont="1" applyAlignment="1">
      <alignment horizontal="right" vertical="center"/>
    </xf>
    <xf numFmtId="0" fontId="36" fillId="0" borderId="0" xfId="0" applyFont="1" applyAlignment="1">
      <alignment vertical="center"/>
    </xf>
    <xf numFmtId="3" fontId="34" fillId="4" borderId="9" xfId="0" applyNumberFormat="1" applyFont="1" applyFill="1" applyBorder="1" applyAlignment="1">
      <alignment horizontal="right" vertical="center"/>
    </xf>
    <xf numFmtId="0" fontId="33" fillId="4" borderId="8" xfId="0" applyFont="1" applyFill="1" applyBorder="1" applyAlignment="1">
      <alignment vertical="center"/>
    </xf>
    <xf numFmtId="3" fontId="34" fillId="4" borderId="20" xfId="0" applyNumberFormat="1" applyFont="1" applyFill="1" applyBorder="1" applyAlignment="1">
      <alignment horizontal="right" vertical="center"/>
    </xf>
    <xf numFmtId="0" fontId="33" fillId="4" borderId="26" xfId="0" applyFont="1" applyFill="1" applyBorder="1" applyAlignment="1">
      <alignment vertical="center"/>
    </xf>
    <xf numFmtId="3" fontId="34" fillId="4" borderId="27" xfId="0" applyNumberFormat="1" applyFont="1" applyFill="1" applyBorder="1" applyAlignment="1">
      <alignment horizontal="right" vertical="center"/>
    </xf>
    <xf numFmtId="3" fontId="34" fillId="4" borderId="19" xfId="0" applyNumberFormat="1" applyFont="1" applyFill="1" applyBorder="1" applyAlignment="1">
      <alignment horizontal="right" vertical="center"/>
    </xf>
    <xf numFmtId="0" fontId="33" fillId="4" borderId="28" xfId="0" applyFont="1" applyFill="1" applyBorder="1" applyAlignment="1">
      <alignment vertical="center"/>
    </xf>
    <xf numFmtId="3" fontId="34" fillId="4" borderId="29" xfId="0" applyNumberFormat="1" applyFont="1" applyFill="1" applyBorder="1" applyAlignment="1">
      <alignment horizontal="right" vertical="center"/>
    </xf>
    <xf numFmtId="3" fontId="34" fillId="4" borderId="23" xfId="0" applyNumberFormat="1" applyFont="1" applyFill="1" applyBorder="1" applyAlignment="1">
      <alignment horizontal="right" vertical="center"/>
    </xf>
    <xf numFmtId="0" fontId="33" fillId="4" borderId="33" xfId="0" applyFont="1" applyFill="1" applyBorder="1" applyAlignment="1">
      <alignment vertical="center"/>
    </xf>
    <xf numFmtId="3" fontId="34" fillId="4" borderId="34" xfId="0" applyNumberFormat="1" applyFont="1" applyFill="1" applyBorder="1" applyAlignment="1">
      <alignment horizontal="right" vertical="center"/>
    </xf>
    <xf numFmtId="3" fontId="34" fillId="4" borderId="30" xfId="0" applyNumberFormat="1" applyFont="1" applyFill="1" applyBorder="1" applyAlignment="1">
      <alignment horizontal="right" vertical="center"/>
    </xf>
    <xf numFmtId="0" fontId="33" fillId="4" borderId="8" xfId="0" applyFont="1" applyFill="1" applyBorder="1" applyAlignment="1">
      <alignment horizontal="left" vertical="center"/>
    </xf>
    <xf numFmtId="3" fontId="34" fillId="4" borderId="21" xfId="0" applyNumberFormat="1" applyFont="1" applyFill="1" applyBorder="1" applyAlignment="1">
      <alignment horizontal="right" vertical="center"/>
    </xf>
    <xf numFmtId="3" fontId="34" fillId="4" borderId="18" xfId="0" applyNumberFormat="1" applyFont="1" applyFill="1" applyBorder="1" applyAlignment="1">
      <alignment horizontal="right" vertical="center"/>
    </xf>
    <xf numFmtId="3" fontId="34" fillId="4" borderId="22" xfId="0" applyNumberFormat="1" applyFont="1" applyFill="1" applyBorder="1" applyAlignment="1">
      <alignment horizontal="right" vertical="center"/>
    </xf>
    <xf numFmtId="3" fontId="34" fillId="4" borderId="35" xfId="0" applyNumberFormat="1" applyFont="1" applyFill="1" applyBorder="1" applyAlignment="1">
      <alignment horizontal="right" vertical="center"/>
    </xf>
    <xf numFmtId="0" fontId="0" fillId="0" borderId="36" xfId="0" applyBorder="1"/>
    <xf numFmtId="0" fontId="0" fillId="6" borderId="0" xfId="0" applyFill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0" xfId="0" applyAlignment="1">
      <alignment horizontal="left"/>
    </xf>
    <xf numFmtId="0" fontId="37" fillId="0" borderId="0" xfId="0" applyFont="1"/>
    <xf numFmtId="168" fontId="30" fillId="5" borderId="10" xfId="0" applyNumberFormat="1" applyFont="1" applyFill="1" applyBorder="1" applyAlignment="1">
      <alignment horizontal="right" vertical="center"/>
    </xf>
    <xf numFmtId="167" fontId="28" fillId="4" borderId="6" xfId="0" applyNumberFormat="1" applyFont="1" applyFill="1" applyBorder="1" applyAlignment="1">
      <alignment horizontal="right" vertical="center"/>
    </xf>
    <xf numFmtId="167" fontId="28" fillId="4" borderId="4" xfId="0" applyNumberFormat="1" applyFont="1" applyFill="1" applyBorder="1" applyAlignment="1">
      <alignment horizontal="right" vertical="center"/>
    </xf>
    <xf numFmtId="167" fontId="28" fillId="0" borderId="3" xfId="0" applyNumberFormat="1" applyFont="1" applyBorder="1" applyAlignment="1">
      <alignment horizontal="right" vertical="center"/>
    </xf>
    <xf numFmtId="167" fontId="28" fillId="0" borderId="1" xfId="0" applyNumberFormat="1" applyFont="1" applyBorder="1" applyAlignment="1">
      <alignment horizontal="right" vertical="center"/>
    </xf>
    <xf numFmtId="167" fontId="29" fillId="3" borderId="6" xfId="0" applyNumberFormat="1" applyFont="1" applyFill="1" applyBorder="1" applyAlignment="1">
      <alignment horizontal="right" vertical="center"/>
    </xf>
    <xf numFmtId="167" fontId="28" fillId="4" borderId="5" xfId="0" applyNumberFormat="1" applyFont="1" applyFill="1" applyBorder="1" applyAlignment="1">
      <alignment horizontal="right" vertical="center"/>
    </xf>
    <xf numFmtId="167" fontId="28" fillId="0" borderId="7" xfId="0" applyNumberFormat="1" applyFont="1" applyBorder="1" applyAlignment="1">
      <alignment horizontal="right" vertical="center"/>
    </xf>
    <xf numFmtId="0" fontId="20" fillId="4" borderId="3" xfId="0" applyFont="1" applyFill="1" applyBorder="1" applyAlignment="1">
      <alignment horizontal="left" vertical="center"/>
    </xf>
    <xf numFmtId="0" fontId="0" fillId="0" borderId="41" xfId="0" applyBorder="1"/>
    <xf numFmtId="0" fontId="0" fillId="0" borderId="42" xfId="0" applyBorder="1"/>
    <xf numFmtId="0" fontId="27" fillId="0" borderId="0" xfId="0" applyFont="1"/>
    <xf numFmtId="0" fontId="0" fillId="0" borderId="36" xfId="0" applyBorder="1" applyAlignment="1">
      <alignment horizontal="left"/>
    </xf>
    <xf numFmtId="3" fontId="25" fillId="5" borderId="0" xfId="0" applyNumberFormat="1" applyFont="1" applyFill="1" applyAlignment="1">
      <alignment horizontal="right" vertical="center"/>
    </xf>
    <xf numFmtId="0" fontId="30" fillId="5" borderId="1" xfId="0" applyFont="1" applyFill="1" applyBorder="1" applyAlignment="1">
      <alignment horizontal="center" vertical="center"/>
    </xf>
    <xf numFmtId="0" fontId="20" fillId="4" borderId="11" xfId="0" applyFont="1" applyFill="1" applyBorder="1" applyAlignment="1">
      <alignment horizontal="left" vertical="center"/>
    </xf>
    <xf numFmtId="0" fontId="30" fillId="5" borderId="10" xfId="0" applyFont="1" applyFill="1" applyBorder="1" applyAlignment="1">
      <alignment horizontal="left" vertical="center" indent="1"/>
    </xf>
    <xf numFmtId="3" fontId="20" fillId="3" borderId="4" xfId="0" applyNumberFormat="1" applyFont="1" applyFill="1" applyBorder="1" applyAlignment="1">
      <alignment horizontal="right" vertical="center"/>
    </xf>
    <xf numFmtId="3" fontId="20" fillId="3" borderId="6" xfId="0" applyNumberFormat="1" applyFont="1" applyFill="1" applyBorder="1" applyAlignment="1">
      <alignment horizontal="right" vertical="center"/>
    </xf>
    <xf numFmtId="3" fontId="20" fillId="3" borderId="12" xfId="0" applyNumberFormat="1" applyFont="1" applyFill="1" applyBorder="1" applyAlignment="1">
      <alignment horizontal="right" vertical="center"/>
    </xf>
    <xf numFmtId="0" fontId="27" fillId="0" borderId="9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8" fillId="0" borderId="8" xfId="0" applyFont="1" applyBorder="1" applyAlignment="1">
      <alignment horizontal="right" vertical="center"/>
    </xf>
    <xf numFmtId="0" fontId="27" fillId="0" borderId="4" xfId="0" applyFont="1" applyBorder="1" applyAlignment="1">
      <alignment horizontal="left" vertical="center"/>
    </xf>
    <xf numFmtId="0" fontId="30" fillId="5" borderId="4" xfId="0" applyFont="1" applyFill="1" applyBorder="1" applyAlignment="1">
      <alignment horizontal="center" vertical="center"/>
    </xf>
    <xf numFmtId="3" fontId="28" fillId="4" borderId="4" xfId="0" applyNumberFormat="1" applyFont="1" applyFill="1" applyBorder="1" applyAlignment="1">
      <alignment vertical="center"/>
    </xf>
    <xf numFmtId="0" fontId="7" fillId="0" borderId="43" xfId="0" applyFont="1" applyBorder="1"/>
    <xf numFmtId="0" fontId="28" fillId="0" borderId="11" xfId="0" applyFont="1" applyBorder="1" applyAlignment="1">
      <alignment horizontal="right" vertical="center"/>
    </xf>
    <xf numFmtId="0" fontId="28" fillId="0" borderId="4" xfId="0" applyFont="1" applyBorder="1" applyAlignment="1">
      <alignment horizontal="right" vertical="center"/>
    </xf>
    <xf numFmtId="0" fontId="28" fillId="0" borderId="4" xfId="0" applyFont="1" applyBorder="1" applyAlignment="1">
      <alignment vertical="center"/>
    </xf>
    <xf numFmtId="0" fontId="30" fillId="5" borderId="7" xfId="0" applyFont="1" applyFill="1" applyBorder="1" applyAlignment="1">
      <alignment horizontal="center" vertical="center"/>
    </xf>
    <xf numFmtId="0" fontId="7" fillId="0" borderId="44" xfId="0" applyFont="1" applyBorder="1"/>
    <xf numFmtId="3" fontId="25" fillId="5" borderId="8" xfId="0" applyNumberFormat="1" applyFont="1" applyFill="1" applyBorder="1" applyAlignment="1">
      <alignment horizontal="right" vertical="center"/>
    </xf>
    <xf numFmtId="167" fontId="25" fillId="5" borderId="5" xfId="0" applyNumberFormat="1" applyFont="1" applyFill="1" applyBorder="1" applyAlignment="1">
      <alignment horizontal="right" vertical="center"/>
    </xf>
    <xf numFmtId="3" fontId="25" fillId="5" borderId="4" xfId="0" applyNumberFormat="1" applyFont="1" applyFill="1" applyBorder="1" applyAlignment="1">
      <alignment vertical="center"/>
    </xf>
    <xf numFmtId="3" fontId="32" fillId="5" borderId="6" xfId="0" applyNumberFormat="1" applyFont="1" applyFill="1" applyBorder="1" applyAlignment="1">
      <alignment horizontal="right" vertical="center"/>
    </xf>
    <xf numFmtId="165" fontId="32" fillId="5" borderId="6" xfId="0" applyNumberFormat="1" applyFont="1" applyFill="1" applyBorder="1" applyAlignment="1">
      <alignment horizontal="right" vertical="center"/>
    </xf>
    <xf numFmtId="168" fontId="30" fillId="5" borderId="8" xfId="0" applyNumberFormat="1" applyFont="1" applyFill="1" applyBorder="1" applyAlignment="1">
      <alignment horizontal="right" vertical="center"/>
    </xf>
    <xf numFmtId="3" fontId="30" fillId="5" borderId="4" xfId="0" applyNumberFormat="1" applyFont="1" applyFill="1" applyBorder="1" applyAlignment="1">
      <alignment horizontal="right" vertical="center"/>
    </xf>
    <xf numFmtId="0" fontId="30" fillId="5" borderId="7" xfId="0" applyFont="1" applyFill="1" applyBorder="1" applyAlignment="1">
      <alignment horizontal="left" vertical="center" indent="1"/>
    </xf>
    <xf numFmtId="0" fontId="32" fillId="5" borderId="45" xfId="0" applyFont="1" applyFill="1" applyBorder="1" applyAlignment="1">
      <alignment horizontal="center" vertical="center"/>
    </xf>
    <xf numFmtId="0" fontId="33" fillId="3" borderId="53" xfId="0" applyFont="1" applyFill="1" applyBorder="1" applyAlignment="1">
      <alignment horizontal="left" vertical="center" wrapText="1"/>
    </xf>
    <xf numFmtId="0" fontId="33" fillId="2" borderId="54" xfId="0" applyFont="1" applyFill="1" applyBorder="1" applyAlignment="1">
      <alignment horizontal="left" vertical="center" wrapText="1"/>
    </xf>
    <xf numFmtId="3" fontId="34" fillId="2" borderId="55" xfId="0" applyNumberFormat="1" applyFont="1" applyFill="1" applyBorder="1" applyAlignment="1">
      <alignment horizontal="right" vertical="center" wrapText="1"/>
    </xf>
    <xf numFmtId="3" fontId="34" fillId="2" borderId="56" xfId="0" applyNumberFormat="1" applyFont="1" applyFill="1" applyBorder="1" applyAlignment="1">
      <alignment horizontal="right" vertical="center" wrapText="1"/>
    </xf>
    <xf numFmtId="166" fontId="34" fillId="2" borderId="30" xfId="0" applyNumberFormat="1" applyFont="1" applyFill="1" applyBorder="1" applyAlignment="1">
      <alignment horizontal="right" vertical="center" wrapText="1"/>
    </xf>
    <xf numFmtId="165" fontId="34" fillId="2" borderId="57" xfId="0" applyNumberFormat="1" applyFont="1" applyFill="1" applyBorder="1" applyAlignment="1">
      <alignment horizontal="right" vertical="center" wrapText="1"/>
    </xf>
    <xf numFmtId="3" fontId="34" fillId="2" borderId="58" xfId="0" applyNumberFormat="1" applyFont="1" applyFill="1" applyBorder="1" applyAlignment="1">
      <alignment horizontal="right" vertical="center" wrapText="1"/>
    </xf>
    <xf numFmtId="0" fontId="22" fillId="0" borderId="60" xfId="0" applyFont="1" applyBorder="1" applyAlignment="1">
      <alignment horizontal="left" vertical="center" wrapText="1" indent="1"/>
    </xf>
    <xf numFmtId="3" fontId="21" fillId="0" borderId="61" xfId="0" applyNumberFormat="1" applyFont="1" applyBorder="1" applyAlignment="1">
      <alignment horizontal="right" vertical="center" wrapText="1"/>
    </xf>
    <xf numFmtId="168" fontId="21" fillId="0" borderId="61" xfId="0" applyNumberFormat="1" applyFont="1" applyBorder="1" applyAlignment="1">
      <alignment horizontal="right" vertical="center" wrapText="1"/>
    </xf>
    <xf numFmtId="0" fontId="33" fillId="3" borderId="45" xfId="0" applyFont="1" applyFill="1" applyBorder="1" applyAlignment="1">
      <alignment horizontal="left" vertical="center" wrapText="1"/>
    </xf>
    <xf numFmtId="0" fontId="33" fillId="3" borderId="32" xfId="0" applyFont="1" applyFill="1" applyBorder="1" applyAlignment="1">
      <alignment horizontal="left" vertical="center" wrapText="1"/>
    </xf>
    <xf numFmtId="0" fontId="33" fillId="3" borderId="52" xfId="0" applyFont="1" applyFill="1" applyBorder="1" applyAlignment="1">
      <alignment horizontal="left" vertical="center" wrapText="1"/>
    </xf>
    <xf numFmtId="0" fontId="32" fillId="5" borderId="47" xfId="0" applyFont="1" applyFill="1" applyBorder="1" applyAlignment="1">
      <alignment horizontal="right" vertical="center"/>
    </xf>
    <xf numFmtId="0" fontId="32" fillId="5" borderId="59" xfId="0" applyFont="1" applyFill="1" applyBorder="1" applyAlignment="1">
      <alignment horizontal="center" vertical="center"/>
    </xf>
    <xf numFmtId="0" fontId="30" fillId="5" borderId="5" xfId="0" applyFont="1" applyFill="1" applyBorder="1" applyAlignment="1">
      <alignment horizontal="center" vertical="center"/>
    </xf>
    <xf numFmtId="0" fontId="30" fillId="5" borderId="62" xfId="0" applyFont="1" applyFill="1" applyBorder="1" applyAlignment="1">
      <alignment horizontal="center" vertical="center"/>
    </xf>
    <xf numFmtId="0" fontId="38" fillId="0" borderId="2" xfId="1" applyBorder="1"/>
    <xf numFmtId="0" fontId="38" fillId="0" borderId="3" xfId="1" applyBorder="1"/>
    <xf numFmtId="0" fontId="38" fillId="0" borderId="4" xfId="1" applyBorder="1"/>
    <xf numFmtId="0" fontId="38" fillId="0" borderId="5" xfId="1" applyBorder="1"/>
    <xf numFmtId="0" fontId="38" fillId="0" borderId="0" xfId="1"/>
    <xf numFmtId="0" fontId="38" fillId="0" borderId="6" xfId="1" applyBorder="1"/>
    <xf numFmtId="0" fontId="38" fillId="0" borderId="7" xfId="1" applyBorder="1"/>
    <xf numFmtId="0" fontId="38" fillId="0" borderId="8" xfId="1" applyBorder="1"/>
    <xf numFmtId="0" fontId="38" fillId="0" borderId="9" xfId="1" applyBorder="1"/>
    <xf numFmtId="0" fontId="38" fillId="0" borderId="10" xfId="1" applyBorder="1"/>
    <xf numFmtId="0" fontId="38" fillId="0" borderId="11" xfId="1" applyBorder="1"/>
    <xf numFmtId="0" fontId="38" fillId="0" borderId="1" xfId="1" applyBorder="1"/>
    <xf numFmtId="0" fontId="38" fillId="0" borderId="12" xfId="1" applyBorder="1"/>
    <xf numFmtId="0" fontId="38" fillId="0" borderId="13" xfId="1" applyBorder="1"/>
    <xf numFmtId="0" fontId="38" fillId="0" borderId="14" xfId="1" applyBorder="1"/>
    <xf numFmtId="0" fontId="38" fillId="0" borderId="15" xfId="1" applyBorder="1"/>
    <xf numFmtId="0" fontId="14" fillId="0" borderId="7" xfId="1" applyFont="1" applyBorder="1"/>
    <xf numFmtId="0" fontId="15" fillId="0" borderId="7" xfId="1" applyFont="1" applyBorder="1"/>
    <xf numFmtId="0" fontId="38" fillId="0" borderId="41" xfId="1" applyBorder="1"/>
    <xf numFmtId="0" fontId="38" fillId="0" borderId="42" xfId="1" applyBorder="1"/>
    <xf numFmtId="0" fontId="27" fillId="0" borderId="0" xfId="1" applyFont="1"/>
    <xf numFmtId="0" fontId="30" fillId="5" borderId="15" xfId="0" applyFont="1" applyFill="1" applyBorder="1" applyAlignment="1">
      <alignment horizontal="center" vertical="center"/>
    </xf>
    <xf numFmtId="0" fontId="30" fillId="5" borderId="11" xfId="0" applyFont="1" applyFill="1" applyBorder="1" applyAlignment="1">
      <alignment horizontal="center" vertical="center"/>
    </xf>
    <xf numFmtId="0" fontId="30" fillId="5" borderId="6" xfId="0" applyFont="1" applyFill="1" applyBorder="1" applyAlignment="1">
      <alignment horizontal="center" vertical="center"/>
    </xf>
    <xf numFmtId="0" fontId="22" fillId="0" borderId="63" xfId="0" applyFont="1" applyBorder="1" applyAlignment="1">
      <alignment horizontal="left" vertical="center" wrapText="1" indent="1"/>
    </xf>
    <xf numFmtId="3" fontId="21" fillId="0" borderId="64" xfId="0" applyNumberFormat="1" applyFont="1" applyBorder="1" applyAlignment="1">
      <alignment horizontal="right" vertical="center" wrapText="1"/>
    </xf>
    <xf numFmtId="168" fontId="21" fillId="0" borderId="64" xfId="0" applyNumberFormat="1" applyFont="1" applyBorder="1" applyAlignment="1">
      <alignment horizontal="right" vertical="center" wrapText="1"/>
    </xf>
    <xf numFmtId="0" fontId="21" fillId="0" borderId="1" xfId="0" applyFont="1" applyBorder="1"/>
    <xf numFmtId="0" fontId="30" fillId="5" borderId="0" xfId="0" applyFont="1" applyFill="1" applyAlignment="1">
      <alignment horizontal="left" vertical="center" indent="1"/>
    </xf>
    <xf numFmtId="3" fontId="30" fillId="5" borderId="1" xfId="0" applyNumberFormat="1" applyFont="1" applyFill="1" applyBorder="1" applyAlignment="1">
      <alignment horizontal="right" vertical="center"/>
    </xf>
    <xf numFmtId="168" fontId="30" fillId="5" borderId="14" xfId="0" applyNumberFormat="1" applyFont="1" applyFill="1" applyBorder="1" applyAlignment="1">
      <alignment horizontal="right" vertical="center"/>
    </xf>
    <xf numFmtId="0" fontId="0" fillId="0" borderId="65" xfId="0" applyBorder="1"/>
    <xf numFmtId="0" fontId="0" fillId="0" borderId="66" xfId="0" applyBorder="1"/>
    <xf numFmtId="0" fontId="21" fillId="0" borderId="67" xfId="0" applyFont="1" applyBorder="1"/>
    <xf numFmtId="0" fontId="0" fillId="0" borderId="68" xfId="0" applyBorder="1"/>
    <xf numFmtId="0" fontId="0" fillId="0" borderId="0" xfId="0" applyAlignment="1">
      <alignment vertical="center"/>
    </xf>
    <xf numFmtId="0" fontId="0" fillId="0" borderId="0" xfId="0" applyAlignment="1">
      <alignment horizontal="left" indent="1"/>
    </xf>
    <xf numFmtId="0" fontId="0" fillId="0" borderId="69" xfId="0" applyBorder="1"/>
    <xf numFmtId="0" fontId="0" fillId="0" borderId="70" xfId="0" applyBorder="1"/>
    <xf numFmtId="0" fontId="40" fillId="0" borderId="0" xfId="0" applyFont="1" applyAlignment="1">
      <alignment vertical="center"/>
    </xf>
    <xf numFmtId="0" fontId="27" fillId="2" borderId="0" xfId="0" applyFont="1" applyFill="1"/>
    <xf numFmtId="0" fontId="41" fillId="0" borderId="0" xfId="0" applyFont="1"/>
    <xf numFmtId="2" fontId="24" fillId="0" borderId="0" xfId="0" applyNumberFormat="1" applyFont="1"/>
    <xf numFmtId="0" fontId="19" fillId="0" borderId="0" xfId="0" applyFont="1"/>
    <xf numFmtId="0" fontId="42" fillId="2" borderId="0" xfId="0" quotePrefix="1" applyFont="1" applyFill="1" applyAlignment="1">
      <alignment horizontal="right"/>
    </xf>
    <xf numFmtId="0" fontId="43" fillId="0" borderId="0" xfId="0" applyFont="1"/>
    <xf numFmtId="0" fontId="43" fillId="0" borderId="0" xfId="0" applyFont="1" applyAlignment="1">
      <alignment horizontal="center"/>
    </xf>
    <xf numFmtId="3" fontId="41" fillId="0" borderId="0" xfId="0" applyNumberFormat="1" applyFont="1"/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24" fillId="6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10" fontId="24" fillId="0" borderId="0" xfId="0" applyNumberFormat="1" applyFont="1" applyAlignment="1">
      <alignment vertical="center"/>
    </xf>
    <xf numFmtId="0" fontId="44" fillId="2" borderId="0" xfId="0" applyFont="1" applyFill="1" applyAlignment="1">
      <alignment horizontal="center" vertical="center"/>
    </xf>
    <xf numFmtId="0" fontId="39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0" fontId="24" fillId="6" borderId="71" xfId="0" applyFont="1" applyFill="1" applyBorder="1" applyAlignment="1">
      <alignment vertical="center"/>
    </xf>
    <xf numFmtId="0" fontId="24" fillId="6" borderId="72" xfId="0" applyFont="1" applyFill="1" applyBorder="1" applyAlignment="1">
      <alignment vertical="center"/>
    </xf>
    <xf numFmtId="0" fontId="24" fillId="6" borderId="73" xfId="0" applyFont="1" applyFill="1" applyBorder="1" applyAlignment="1">
      <alignment vertical="center"/>
    </xf>
    <xf numFmtId="0" fontId="24" fillId="6" borderId="74" xfId="0" applyFont="1" applyFill="1" applyBorder="1" applyAlignment="1">
      <alignment vertical="center"/>
    </xf>
    <xf numFmtId="0" fontId="39" fillId="0" borderId="0" xfId="0" applyFont="1"/>
    <xf numFmtId="169" fontId="24" fillId="0" borderId="0" xfId="0" applyNumberFormat="1" applyFont="1"/>
    <xf numFmtId="0" fontId="24" fillId="0" borderId="71" xfId="0" applyFont="1" applyBorder="1"/>
    <xf numFmtId="0" fontId="24" fillId="0" borderId="72" xfId="0" applyFont="1" applyBorder="1"/>
    <xf numFmtId="0" fontId="24" fillId="0" borderId="73" xfId="0" applyFont="1" applyBorder="1"/>
    <xf numFmtId="0" fontId="24" fillId="0" borderId="74" xfId="0" applyFont="1" applyBorder="1"/>
    <xf numFmtId="170" fontId="24" fillId="0" borderId="0" xfId="0" applyNumberFormat="1" applyFont="1"/>
    <xf numFmtId="0" fontId="0" fillId="2" borderId="0" xfId="0" applyFill="1" applyAlignment="1">
      <alignment horizontal="center" vertical="center"/>
    </xf>
    <xf numFmtId="3" fontId="24" fillId="0" borderId="0" xfId="0" applyNumberFormat="1" applyFont="1" applyAlignment="1">
      <alignment vertical="center"/>
    </xf>
    <xf numFmtId="169" fontId="24" fillId="0" borderId="0" xfId="0" applyNumberFormat="1" applyFont="1" applyAlignment="1">
      <alignment vertical="center"/>
    </xf>
    <xf numFmtId="170" fontId="24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</cellXfs>
  <cellStyles count="2">
    <cellStyle name="Normal" xfId="0" builtinId="0"/>
    <cellStyle name="Normal 2" xfId="1" xr:uid="{092D8EA8-1B0F-470A-99D3-F3C66B01ED30}"/>
  </cellStyles>
  <dxfs count="74"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0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1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9525">
              <a:noFill/>
            </a:ln>
            <a:effectLst/>
          </c:spPr>
          <c:invertIfNegative val="0"/>
          <c:cat>
            <c:strRef>
              <c:f>'Total tráfico'!$A$7:$A$34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tráfico'!$E$7:$E$34</c:f>
              <c:numCache>
                <c:formatCode>#,##0</c:formatCode>
                <c:ptCount val="28"/>
                <c:pt idx="0">
                  <c:v>5341824.676</c:v>
                </c:pt>
                <c:pt idx="1">
                  <c:v>1423482</c:v>
                </c:pt>
                <c:pt idx="2">
                  <c:v>2634202.645</c:v>
                </c:pt>
                <c:pt idx="3">
                  <c:v>1749368.1440000001</c:v>
                </c:pt>
                <c:pt idx="4">
                  <c:v>41316734.022</c:v>
                </c:pt>
                <c:pt idx="5">
                  <c:v>2326830.3139999998</c:v>
                </c:pt>
                <c:pt idx="6">
                  <c:v>6953874.6449999996</c:v>
                </c:pt>
                <c:pt idx="7">
                  <c:v>30062772</c:v>
                </c:pt>
                <c:pt idx="8">
                  <c:v>14492058</c:v>
                </c:pt>
                <c:pt idx="9">
                  <c:v>14874239.408</c:v>
                </c:pt>
                <c:pt idx="10">
                  <c:v>8309868.1670000004</c:v>
                </c:pt>
                <c:pt idx="11">
                  <c:v>896088</c:v>
                </c:pt>
                <c:pt idx="12">
                  <c:v>3145079.247</c:v>
                </c:pt>
                <c:pt idx="13">
                  <c:v>5328684.915</c:v>
                </c:pt>
                <c:pt idx="14">
                  <c:v>11864766.722999999</c:v>
                </c:pt>
                <c:pt idx="15">
                  <c:v>14575585.911</c:v>
                </c:pt>
                <c:pt idx="16">
                  <c:v>2659218.3629999999</c:v>
                </c:pt>
                <c:pt idx="17">
                  <c:v>911143.15700000001</c:v>
                </c:pt>
                <c:pt idx="18">
                  <c:v>231120</c:v>
                </c:pt>
                <c:pt idx="19">
                  <c:v>1103076.7779999999</c:v>
                </c:pt>
                <c:pt idx="20">
                  <c:v>1529406.69</c:v>
                </c:pt>
                <c:pt idx="21">
                  <c:v>5896676.8219999997</c:v>
                </c:pt>
                <c:pt idx="22">
                  <c:v>2874038.31</c:v>
                </c:pt>
                <c:pt idx="23">
                  <c:v>1716355</c:v>
                </c:pt>
                <c:pt idx="24">
                  <c:v>12721552.452</c:v>
                </c:pt>
                <c:pt idx="25">
                  <c:v>32877468.259</c:v>
                </c:pt>
                <c:pt idx="26">
                  <c:v>2169173.5189999999</c:v>
                </c:pt>
                <c:pt idx="27">
                  <c:v>670629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DF-4DA6-823E-2ADBFDB40CB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9525">
              <a:noFill/>
            </a:ln>
            <a:effectLst/>
          </c:spPr>
          <c:invertIfNegative val="0"/>
          <c:cat>
            <c:strRef>
              <c:f>'Total tráfico'!$A$7:$A$34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tráfico'!$D$7:$D$34</c:f>
              <c:numCache>
                <c:formatCode>#,##0</c:formatCode>
                <c:ptCount val="28"/>
                <c:pt idx="0">
                  <c:v>5515568.8380000005</c:v>
                </c:pt>
                <c:pt idx="1">
                  <c:v>1178807</c:v>
                </c:pt>
                <c:pt idx="2">
                  <c:v>2591955.554</c:v>
                </c:pt>
                <c:pt idx="3">
                  <c:v>1908293.5889999999</c:v>
                </c:pt>
                <c:pt idx="4">
                  <c:v>42878516.408</c:v>
                </c:pt>
                <c:pt idx="5">
                  <c:v>2125918.7179999999</c:v>
                </c:pt>
                <c:pt idx="6">
                  <c:v>7179817.1900000004</c:v>
                </c:pt>
                <c:pt idx="7">
                  <c:v>28741174.822000001</c:v>
                </c:pt>
                <c:pt idx="8">
                  <c:v>13282611</c:v>
                </c:pt>
                <c:pt idx="9">
                  <c:v>13866675.657</c:v>
                </c:pt>
                <c:pt idx="10">
                  <c:v>7454815.358</c:v>
                </c:pt>
                <c:pt idx="11">
                  <c:v>878631.91</c:v>
                </c:pt>
                <c:pt idx="12">
                  <c:v>2775934.148</c:v>
                </c:pt>
                <c:pt idx="13">
                  <c:v>7268701.5279999999</c:v>
                </c:pt>
                <c:pt idx="14">
                  <c:v>12144553.547</c:v>
                </c:pt>
                <c:pt idx="15">
                  <c:v>14584767.607000001</c:v>
                </c:pt>
                <c:pt idx="16">
                  <c:v>2245402.5750000002</c:v>
                </c:pt>
                <c:pt idx="17">
                  <c:v>978102.174</c:v>
                </c:pt>
                <c:pt idx="18">
                  <c:v>221403</c:v>
                </c:pt>
                <c:pt idx="19">
                  <c:v>1226802.199</c:v>
                </c:pt>
                <c:pt idx="20">
                  <c:v>1425798.2120000001</c:v>
                </c:pt>
                <c:pt idx="21">
                  <c:v>6178090.5690000001</c:v>
                </c:pt>
                <c:pt idx="22">
                  <c:v>2906993.0129999998</c:v>
                </c:pt>
                <c:pt idx="23">
                  <c:v>1793322</c:v>
                </c:pt>
                <c:pt idx="24">
                  <c:v>12006535.165999999</c:v>
                </c:pt>
                <c:pt idx="25">
                  <c:v>34071948.847999997</c:v>
                </c:pt>
                <c:pt idx="26">
                  <c:v>2211982</c:v>
                </c:pt>
                <c:pt idx="27">
                  <c:v>602941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DF-4DA6-823E-2ADBFDB40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9468604"/>
        <c:axId val="54438333"/>
      </c:barChart>
      <c:catAx>
        <c:axId val="4946860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4438333"/>
        <c:crosses val="autoZero"/>
        <c:auto val="1"/>
        <c:lblAlgn val="ctr"/>
        <c:lblOffset val="100"/>
        <c:noMultiLvlLbl val="0"/>
      </c:catAx>
      <c:valAx>
        <c:axId val="5443833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9525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9468604"/>
        <c:crosses val="autoZero"/>
        <c:crossBetween val="between"/>
      </c:valAx>
      <c:spPr>
        <a:noFill/>
        <a:ln w="9525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9525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'Tráfico interior'!$A$7:$A$34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'Tráfico interior'!$E$7:$E$34</c:f>
              <c:numCache>
                <c:formatCode>#,##0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1426414</c:v>
                </c:pt>
                <c:pt idx="5">
                  <c:v>0</c:v>
                </c:pt>
                <c:pt idx="6">
                  <c:v>24</c:v>
                </c:pt>
                <c:pt idx="7">
                  <c:v>0</c:v>
                </c:pt>
                <c:pt idx="8">
                  <c:v>7</c:v>
                </c:pt>
                <c:pt idx="9">
                  <c:v>4942</c:v>
                </c:pt>
                <c:pt idx="10">
                  <c:v>0</c:v>
                </c:pt>
                <c:pt idx="11">
                  <c:v>0</c:v>
                </c:pt>
                <c:pt idx="12">
                  <c:v>5599</c:v>
                </c:pt>
                <c:pt idx="13">
                  <c:v>0</c:v>
                </c:pt>
                <c:pt idx="14">
                  <c:v>84843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464</c:v>
                </c:pt>
                <c:pt idx="22">
                  <c:v>1</c:v>
                </c:pt>
                <c:pt idx="23">
                  <c:v>0</c:v>
                </c:pt>
                <c:pt idx="24">
                  <c:v>12319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A8-427E-AF61-270FD6A93B31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'Tráfico interior'!$A$7:$A$34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'Tráfico interior'!$D$7:$D$34</c:f>
              <c:numCache>
                <c:formatCode>#,##0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14700</c:v>
                </c:pt>
                <c:pt idx="4">
                  <c:v>1376517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4994</c:v>
                </c:pt>
                <c:pt idx="13">
                  <c:v>0</c:v>
                </c:pt>
                <c:pt idx="14">
                  <c:v>66566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854</c:v>
                </c:pt>
                <c:pt idx="22">
                  <c:v>0</c:v>
                </c:pt>
                <c:pt idx="23">
                  <c:v>0</c:v>
                </c:pt>
                <c:pt idx="24">
                  <c:v>68620</c:v>
                </c:pt>
                <c:pt idx="25">
                  <c:v>0</c:v>
                </c:pt>
                <c:pt idx="26">
                  <c:v>84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A8-427E-AF61-270FD6A93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817471"/>
        <c:axId val="25606970"/>
      </c:barChart>
      <c:catAx>
        <c:axId val="1781747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5606970"/>
        <c:crosses val="autoZero"/>
        <c:auto val="1"/>
        <c:lblAlgn val="ctr"/>
        <c:lblOffset val="100"/>
        <c:noMultiLvlLbl val="0"/>
      </c:catAx>
      <c:valAx>
        <c:axId val="2560697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81747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'Mercancías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tránsito'!$E$7:$E$34</c:f>
              <c:numCache>
                <c:formatCode>#,##0</c:formatCode>
                <c:ptCount val="28"/>
                <c:pt idx="0">
                  <c:v>16400</c:v>
                </c:pt>
                <c:pt idx="1">
                  <c:v>241544</c:v>
                </c:pt>
                <c:pt idx="2">
                  <c:v>0</c:v>
                </c:pt>
                <c:pt idx="3">
                  <c:v>9494</c:v>
                </c:pt>
                <c:pt idx="4">
                  <c:v>24311339</c:v>
                </c:pt>
                <c:pt idx="5">
                  <c:v>495769</c:v>
                </c:pt>
                <c:pt idx="6">
                  <c:v>41673</c:v>
                </c:pt>
                <c:pt idx="7">
                  <c:v>11375547</c:v>
                </c:pt>
                <c:pt idx="8">
                  <c:v>172442</c:v>
                </c:pt>
                <c:pt idx="9">
                  <c:v>207470</c:v>
                </c:pt>
                <c:pt idx="10">
                  <c:v>370000</c:v>
                </c:pt>
                <c:pt idx="11">
                  <c:v>1701</c:v>
                </c:pt>
                <c:pt idx="12">
                  <c:v>91130</c:v>
                </c:pt>
                <c:pt idx="13">
                  <c:v>225727</c:v>
                </c:pt>
                <c:pt idx="14">
                  <c:v>1339411</c:v>
                </c:pt>
                <c:pt idx="15">
                  <c:v>6873769</c:v>
                </c:pt>
                <c:pt idx="16">
                  <c:v>1704640</c:v>
                </c:pt>
                <c:pt idx="17">
                  <c:v>1099</c:v>
                </c:pt>
                <c:pt idx="18">
                  <c:v>0</c:v>
                </c:pt>
                <c:pt idx="19">
                  <c:v>50166</c:v>
                </c:pt>
                <c:pt idx="20">
                  <c:v>18874</c:v>
                </c:pt>
                <c:pt idx="21">
                  <c:v>321317</c:v>
                </c:pt>
                <c:pt idx="22">
                  <c:v>177584</c:v>
                </c:pt>
                <c:pt idx="23">
                  <c:v>1354</c:v>
                </c:pt>
                <c:pt idx="24">
                  <c:v>1005214</c:v>
                </c:pt>
                <c:pt idx="25">
                  <c:v>12017463</c:v>
                </c:pt>
                <c:pt idx="26">
                  <c:v>151728</c:v>
                </c:pt>
                <c:pt idx="27">
                  <c:v>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E8-48A4-B360-C96A9BBF412C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'Mercancías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tránsito'!$D$7:$D$34</c:f>
              <c:numCache>
                <c:formatCode>#,##0</c:formatCode>
                <c:ptCount val="28"/>
                <c:pt idx="0">
                  <c:v>148908</c:v>
                </c:pt>
                <c:pt idx="1">
                  <c:v>7765</c:v>
                </c:pt>
                <c:pt idx="2">
                  <c:v>197</c:v>
                </c:pt>
                <c:pt idx="3">
                  <c:v>10210</c:v>
                </c:pt>
                <c:pt idx="4">
                  <c:v>25925376</c:v>
                </c:pt>
                <c:pt idx="5">
                  <c:v>445892</c:v>
                </c:pt>
                <c:pt idx="6">
                  <c:v>5779</c:v>
                </c:pt>
                <c:pt idx="7">
                  <c:v>10110111</c:v>
                </c:pt>
                <c:pt idx="8">
                  <c:v>23601</c:v>
                </c:pt>
                <c:pt idx="9">
                  <c:v>12568</c:v>
                </c:pt>
                <c:pt idx="10">
                  <c:v>62031</c:v>
                </c:pt>
                <c:pt idx="11">
                  <c:v>0</c:v>
                </c:pt>
                <c:pt idx="12">
                  <c:v>139656</c:v>
                </c:pt>
                <c:pt idx="13">
                  <c:v>305623</c:v>
                </c:pt>
                <c:pt idx="14">
                  <c:v>1099198</c:v>
                </c:pt>
                <c:pt idx="15">
                  <c:v>7005932</c:v>
                </c:pt>
                <c:pt idx="16">
                  <c:v>1471417</c:v>
                </c:pt>
                <c:pt idx="17">
                  <c:v>309</c:v>
                </c:pt>
                <c:pt idx="18">
                  <c:v>0</c:v>
                </c:pt>
                <c:pt idx="19">
                  <c:v>9646</c:v>
                </c:pt>
                <c:pt idx="20">
                  <c:v>13116</c:v>
                </c:pt>
                <c:pt idx="21">
                  <c:v>600107</c:v>
                </c:pt>
                <c:pt idx="22">
                  <c:v>135839</c:v>
                </c:pt>
                <c:pt idx="23">
                  <c:v>0</c:v>
                </c:pt>
                <c:pt idx="24">
                  <c:v>869741</c:v>
                </c:pt>
                <c:pt idx="25">
                  <c:v>13516539</c:v>
                </c:pt>
                <c:pt idx="26">
                  <c:v>184539</c:v>
                </c:pt>
                <c:pt idx="27">
                  <c:v>14017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E8-48A4-B360-C96A9BBF4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7369513"/>
        <c:axId val="27224950"/>
      </c:barChart>
      <c:catAx>
        <c:axId val="5736951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224950"/>
        <c:crosses val="autoZero"/>
        <c:auto val="1"/>
        <c:lblAlgn val="ctr"/>
        <c:lblOffset val="100"/>
        <c:noMultiLvlLbl val="0"/>
      </c:catAx>
      <c:valAx>
        <c:axId val="2722495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369513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'Mercan. contene.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'Mercan. contene. tránsito'!$E$7:$E$34</c:f>
              <c:numCache>
                <c:formatCode>#,##0</c:formatCode>
                <c:ptCount val="28"/>
                <c:pt idx="0">
                  <c:v>0</c:v>
                </c:pt>
                <c:pt idx="1">
                  <c:v>241544</c:v>
                </c:pt>
                <c:pt idx="2">
                  <c:v>0</c:v>
                </c:pt>
                <c:pt idx="3">
                  <c:v>0</c:v>
                </c:pt>
                <c:pt idx="4">
                  <c:v>18952940</c:v>
                </c:pt>
                <c:pt idx="5">
                  <c:v>103067</c:v>
                </c:pt>
                <c:pt idx="6">
                  <c:v>13</c:v>
                </c:pt>
                <c:pt idx="7">
                  <c:v>7636520</c:v>
                </c:pt>
                <c:pt idx="8">
                  <c:v>170095</c:v>
                </c:pt>
                <c:pt idx="9">
                  <c:v>13033</c:v>
                </c:pt>
                <c:pt idx="10">
                  <c:v>369999</c:v>
                </c:pt>
                <c:pt idx="11">
                  <c:v>0</c:v>
                </c:pt>
                <c:pt idx="12">
                  <c:v>90954</c:v>
                </c:pt>
                <c:pt idx="13">
                  <c:v>600</c:v>
                </c:pt>
                <c:pt idx="14">
                  <c:v>187462</c:v>
                </c:pt>
                <c:pt idx="15">
                  <c:v>4392785</c:v>
                </c:pt>
                <c:pt idx="16">
                  <c:v>1698618</c:v>
                </c:pt>
                <c:pt idx="17">
                  <c:v>1029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279245</c:v>
                </c:pt>
                <c:pt idx="22">
                  <c:v>176801</c:v>
                </c:pt>
                <c:pt idx="23">
                  <c:v>8</c:v>
                </c:pt>
                <c:pt idx="24">
                  <c:v>302</c:v>
                </c:pt>
                <c:pt idx="25">
                  <c:v>11780926</c:v>
                </c:pt>
                <c:pt idx="26">
                  <c:v>108087</c:v>
                </c:pt>
                <c:pt idx="27">
                  <c:v>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21-4CE0-B3B8-715469C6260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'Mercan. contene.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'Mercan. contene. tránsito'!$D$7:$D$34</c:f>
              <c:numCache>
                <c:formatCode>#,##0</c:formatCode>
                <c:ptCount val="28"/>
                <c:pt idx="0">
                  <c:v>0</c:v>
                </c:pt>
                <c:pt idx="1">
                  <c:v>7765</c:v>
                </c:pt>
                <c:pt idx="2">
                  <c:v>197</c:v>
                </c:pt>
                <c:pt idx="3">
                  <c:v>0</c:v>
                </c:pt>
                <c:pt idx="4">
                  <c:v>19751310</c:v>
                </c:pt>
                <c:pt idx="5">
                  <c:v>91573</c:v>
                </c:pt>
                <c:pt idx="6">
                  <c:v>42</c:v>
                </c:pt>
                <c:pt idx="7">
                  <c:v>6673213</c:v>
                </c:pt>
                <c:pt idx="8">
                  <c:v>16323</c:v>
                </c:pt>
                <c:pt idx="9">
                  <c:v>1445</c:v>
                </c:pt>
                <c:pt idx="10">
                  <c:v>62031</c:v>
                </c:pt>
                <c:pt idx="11">
                  <c:v>0</c:v>
                </c:pt>
                <c:pt idx="12">
                  <c:v>71582</c:v>
                </c:pt>
                <c:pt idx="13">
                  <c:v>394</c:v>
                </c:pt>
                <c:pt idx="14">
                  <c:v>149075</c:v>
                </c:pt>
                <c:pt idx="15">
                  <c:v>4527023</c:v>
                </c:pt>
                <c:pt idx="16">
                  <c:v>1458490</c:v>
                </c:pt>
                <c:pt idx="17">
                  <c:v>309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582727</c:v>
                </c:pt>
                <c:pt idx="22">
                  <c:v>130395</c:v>
                </c:pt>
                <c:pt idx="23">
                  <c:v>0</c:v>
                </c:pt>
                <c:pt idx="24">
                  <c:v>0</c:v>
                </c:pt>
                <c:pt idx="25">
                  <c:v>13297199</c:v>
                </c:pt>
                <c:pt idx="26">
                  <c:v>131695</c:v>
                </c:pt>
                <c:pt idx="27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21-4CE0-B3B8-715469C62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9015325"/>
        <c:axId val="21348952"/>
      </c:barChart>
      <c:catAx>
        <c:axId val="4901532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348952"/>
        <c:crosses val="autoZero"/>
        <c:auto val="1"/>
        <c:lblAlgn val="ctr"/>
        <c:lblOffset val="100"/>
        <c:noMultiLvlLbl val="0"/>
      </c:catAx>
      <c:valAx>
        <c:axId val="2134895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901532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'Ro-Ro'!$A$7:$A$34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'Ro-Ro'!$E$7:$E$34</c:f>
              <c:numCache>
                <c:formatCode>#,##0</c:formatCode>
                <c:ptCount val="28"/>
                <c:pt idx="0">
                  <c:v>109</c:v>
                </c:pt>
                <c:pt idx="1">
                  <c:v>39348</c:v>
                </c:pt>
                <c:pt idx="2">
                  <c:v>497468</c:v>
                </c:pt>
                <c:pt idx="3">
                  <c:v>0</c:v>
                </c:pt>
                <c:pt idx="4">
                  <c:v>5818519</c:v>
                </c:pt>
                <c:pt idx="5">
                  <c:v>390258</c:v>
                </c:pt>
                <c:pt idx="6">
                  <c:v>6180181</c:v>
                </c:pt>
                <c:pt idx="7">
                  <c:v>4984321</c:v>
                </c:pt>
                <c:pt idx="8">
                  <c:v>442222</c:v>
                </c:pt>
                <c:pt idx="9">
                  <c:v>0</c:v>
                </c:pt>
                <c:pt idx="10">
                  <c:v>0</c:v>
                </c:pt>
                <c:pt idx="11">
                  <c:v>234667</c:v>
                </c:pt>
                <c:pt idx="12">
                  <c:v>6940</c:v>
                </c:pt>
                <c:pt idx="13">
                  <c:v>0</c:v>
                </c:pt>
                <c:pt idx="14">
                  <c:v>254109</c:v>
                </c:pt>
                <c:pt idx="15">
                  <c:v>2450845</c:v>
                </c:pt>
                <c:pt idx="16">
                  <c:v>189730</c:v>
                </c:pt>
                <c:pt idx="17">
                  <c:v>0</c:v>
                </c:pt>
                <c:pt idx="18">
                  <c:v>187853</c:v>
                </c:pt>
                <c:pt idx="19">
                  <c:v>21015</c:v>
                </c:pt>
                <c:pt idx="20">
                  <c:v>228601</c:v>
                </c:pt>
                <c:pt idx="21">
                  <c:v>1917799</c:v>
                </c:pt>
                <c:pt idx="22">
                  <c:v>869184</c:v>
                </c:pt>
                <c:pt idx="23">
                  <c:v>55235</c:v>
                </c:pt>
                <c:pt idx="24">
                  <c:v>148710</c:v>
                </c:pt>
                <c:pt idx="25">
                  <c:v>5706909</c:v>
                </c:pt>
                <c:pt idx="26">
                  <c:v>540698</c:v>
                </c:pt>
                <c:pt idx="27">
                  <c:v>151672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D9-481C-B6E1-E5E25EC171FB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'Ro-Ro'!$A$7:$A$34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'Ro-Ro'!$D$7:$D$34</c:f>
              <c:numCache>
                <c:formatCode>#,##0</c:formatCode>
                <c:ptCount val="28"/>
                <c:pt idx="0">
                  <c:v>0</c:v>
                </c:pt>
                <c:pt idx="1">
                  <c:v>30467</c:v>
                </c:pt>
                <c:pt idx="2">
                  <c:v>448395</c:v>
                </c:pt>
                <c:pt idx="3">
                  <c:v>0</c:v>
                </c:pt>
                <c:pt idx="4">
                  <c:v>5858050</c:v>
                </c:pt>
                <c:pt idx="5">
                  <c:v>390816</c:v>
                </c:pt>
                <c:pt idx="6">
                  <c:v>6369612</c:v>
                </c:pt>
                <c:pt idx="7">
                  <c:v>4919639</c:v>
                </c:pt>
                <c:pt idx="8">
                  <c:v>535043</c:v>
                </c:pt>
                <c:pt idx="9">
                  <c:v>366</c:v>
                </c:pt>
                <c:pt idx="10">
                  <c:v>0</c:v>
                </c:pt>
                <c:pt idx="11">
                  <c:v>238314</c:v>
                </c:pt>
                <c:pt idx="12">
                  <c:v>8868</c:v>
                </c:pt>
                <c:pt idx="13">
                  <c:v>0</c:v>
                </c:pt>
                <c:pt idx="14">
                  <c:v>292796</c:v>
                </c:pt>
                <c:pt idx="15">
                  <c:v>2319418</c:v>
                </c:pt>
                <c:pt idx="16">
                  <c:v>180554</c:v>
                </c:pt>
                <c:pt idx="17">
                  <c:v>0</c:v>
                </c:pt>
                <c:pt idx="18">
                  <c:v>190451</c:v>
                </c:pt>
                <c:pt idx="19">
                  <c:v>305053</c:v>
                </c:pt>
                <c:pt idx="20">
                  <c:v>215636</c:v>
                </c:pt>
                <c:pt idx="21">
                  <c:v>1947516</c:v>
                </c:pt>
                <c:pt idx="22">
                  <c:v>911980</c:v>
                </c:pt>
                <c:pt idx="23">
                  <c:v>68109</c:v>
                </c:pt>
                <c:pt idx="24">
                  <c:v>162362</c:v>
                </c:pt>
                <c:pt idx="25">
                  <c:v>5833893</c:v>
                </c:pt>
                <c:pt idx="26">
                  <c:v>580990</c:v>
                </c:pt>
                <c:pt idx="27">
                  <c:v>4778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D9-481C-B6E1-E5E25EC17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5978420"/>
        <c:axId val="51695337"/>
      </c:barChart>
      <c:catAx>
        <c:axId val="659784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695337"/>
        <c:crosses val="autoZero"/>
        <c:auto val="1"/>
        <c:lblAlgn val="ctr"/>
        <c:lblOffset val="100"/>
        <c:noMultiLvlLbl val="0"/>
      </c:catAx>
      <c:valAx>
        <c:axId val="51695337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5978420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'Ro-Ro UTIS'!$A$7:$A$34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 UTIS'!$E$7:$E$34</c:f>
              <c:numCache>
                <c:formatCode>#,##0</c:formatCode>
                <c:ptCount val="28"/>
                <c:pt idx="0">
                  <c:v>0</c:v>
                </c:pt>
                <c:pt idx="1">
                  <c:v>872</c:v>
                </c:pt>
                <c:pt idx="2">
                  <c:v>24103</c:v>
                </c:pt>
                <c:pt idx="3">
                  <c:v>0</c:v>
                </c:pt>
                <c:pt idx="4">
                  <c:v>242114</c:v>
                </c:pt>
                <c:pt idx="5">
                  <c:v>14929</c:v>
                </c:pt>
                <c:pt idx="6">
                  <c:v>292280</c:v>
                </c:pt>
                <c:pt idx="7">
                  <c:v>181085</c:v>
                </c:pt>
                <c:pt idx="8">
                  <c:v>15945</c:v>
                </c:pt>
                <c:pt idx="9">
                  <c:v>0</c:v>
                </c:pt>
                <c:pt idx="10">
                  <c:v>0</c:v>
                </c:pt>
                <c:pt idx="11">
                  <c:v>12886</c:v>
                </c:pt>
                <c:pt idx="12">
                  <c:v>35</c:v>
                </c:pt>
                <c:pt idx="13">
                  <c:v>0</c:v>
                </c:pt>
                <c:pt idx="14">
                  <c:v>12768</c:v>
                </c:pt>
                <c:pt idx="15">
                  <c:v>144943</c:v>
                </c:pt>
                <c:pt idx="16">
                  <c:v>8600</c:v>
                </c:pt>
                <c:pt idx="17">
                  <c:v>0</c:v>
                </c:pt>
                <c:pt idx="18">
                  <c:v>11640</c:v>
                </c:pt>
                <c:pt idx="19">
                  <c:v>1226</c:v>
                </c:pt>
                <c:pt idx="20">
                  <c:v>1461</c:v>
                </c:pt>
                <c:pt idx="21">
                  <c:v>123960</c:v>
                </c:pt>
                <c:pt idx="22">
                  <c:v>17633</c:v>
                </c:pt>
                <c:pt idx="23">
                  <c:v>2923</c:v>
                </c:pt>
                <c:pt idx="24">
                  <c:v>0</c:v>
                </c:pt>
                <c:pt idx="25">
                  <c:v>211629</c:v>
                </c:pt>
                <c:pt idx="26">
                  <c:v>7101</c:v>
                </c:pt>
                <c:pt idx="27">
                  <c:v>4674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47-4CF7-88FA-6129A2ECC02A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'Ro-Ro UTIS'!$A$7:$A$34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 UTIS'!$D$7:$D$34</c:f>
              <c:numCache>
                <c:formatCode>#,##0</c:formatCode>
                <c:ptCount val="28"/>
                <c:pt idx="0">
                  <c:v>0</c:v>
                </c:pt>
                <c:pt idx="1">
                  <c:v>540</c:v>
                </c:pt>
                <c:pt idx="2">
                  <c:v>23276</c:v>
                </c:pt>
                <c:pt idx="3">
                  <c:v>0</c:v>
                </c:pt>
                <c:pt idx="4">
                  <c:v>244117</c:v>
                </c:pt>
                <c:pt idx="5">
                  <c:v>14197</c:v>
                </c:pt>
                <c:pt idx="6">
                  <c:v>295202</c:v>
                </c:pt>
                <c:pt idx="7">
                  <c:v>177335</c:v>
                </c:pt>
                <c:pt idx="8">
                  <c:v>19848</c:v>
                </c:pt>
                <c:pt idx="9">
                  <c:v>0</c:v>
                </c:pt>
                <c:pt idx="10">
                  <c:v>0</c:v>
                </c:pt>
                <c:pt idx="11">
                  <c:v>13394</c:v>
                </c:pt>
                <c:pt idx="12">
                  <c:v>10</c:v>
                </c:pt>
                <c:pt idx="13">
                  <c:v>0</c:v>
                </c:pt>
                <c:pt idx="14">
                  <c:v>15766</c:v>
                </c:pt>
                <c:pt idx="15">
                  <c:v>142716</c:v>
                </c:pt>
                <c:pt idx="16">
                  <c:v>8978</c:v>
                </c:pt>
                <c:pt idx="17">
                  <c:v>0</c:v>
                </c:pt>
                <c:pt idx="18">
                  <c:v>12050</c:v>
                </c:pt>
                <c:pt idx="19">
                  <c:v>12849</c:v>
                </c:pt>
                <c:pt idx="20">
                  <c:v>1273</c:v>
                </c:pt>
                <c:pt idx="21">
                  <c:v>123199</c:v>
                </c:pt>
                <c:pt idx="22">
                  <c:v>19877</c:v>
                </c:pt>
                <c:pt idx="23">
                  <c:v>3513</c:v>
                </c:pt>
                <c:pt idx="24">
                  <c:v>0</c:v>
                </c:pt>
                <c:pt idx="25">
                  <c:v>221906</c:v>
                </c:pt>
                <c:pt idx="26">
                  <c:v>7515</c:v>
                </c:pt>
                <c:pt idx="27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47-4CF7-88FA-6129A2ECC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3568459"/>
        <c:axId val="34578463"/>
      </c:barChart>
      <c:catAx>
        <c:axId val="3356845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4578463"/>
        <c:crosses val="autoZero"/>
        <c:auto val="1"/>
        <c:lblAlgn val="ctr"/>
        <c:lblOffset val="100"/>
        <c:noMultiLvlLbl val="0"/>
      </c:catAx>
      <c:valAx>
        <c:axId val="3457846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3568459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TEUS!$A$7:$A$34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TEUS!$E$7:$E$34</c:f>
              <c:numCache>
                <c:formatCode>#,##0</c:formatCode>
                <c:ptCount val="28"/>
                <c:pt idx="0">
                  <c:v>0</c:v>
                </c:pt>
                <c:pt idx="1">
                  <c:v>103036.5</c:v>
                </c:pt>
                <c:pt idx="2">
                  <c:v>5189.5</c:v>
                </c:pt>
                <c:pt idx="3">
                  <c:v>8</c:v>
                </c:pt>
                <c:pt idx="4">
                  <c:v>1962804</c:v>
                </c:pt>
                <c:pt idx="5">
                  <c:v>87153.25</c:v>
                </c:pt>
                <c:pt idx="6">
                  <c:v>34202</c:v>
                </c:pt>
                <c:pt idx="7">
                  <c:v>1611968</c:v>
                </c:pt>
                <c:pt idx="8">
                  <c:v>178753</c:v>
                </c:pt>
                <c:pt idx="9">
                  <c:v>17934</c:v>
                </c:pt>
                <c:pt idx="10">
                  <c:v>67324.5</c:v>
                </c:pt>
                <c:pt idx="11">
                  <c:v>3419.25</c:v>
                </c:pt>
                <c:pt idx="12">
                  <c:v>7070.25</c:v>
                </c:pt>
                <c:pt idx="13">
                  <c:v>29716</c:v>
                </c:pt>
                <c:pt idx="14">
                  <c:v>52153.5</c:v>
                </c:pt>
                <c:pt idx="15">
                  <c:v>620645</c:v>
                </c:pt>
                <c:pt idx="16">
                  <c:v>182093.5</c:v>
                </c:pt>
                <c:pt idx="17">
                  <c:v>17946.25</c:v>
                </c:pt>
                <c:pt idx="18">
                  <c:v>1491</c:v>
                </c:pt>
                <c:pt idx="19">
                  <c:v>0</c:v>
                </c:pt>
                <c:pt idx="20">
                  <c:v>4</c:v>
                </c:pt>
                <c:pt idx="21">
                  <c:v>211842</c:v>
                </c:pt>
                <c:pt idx="22">
                  <c:v>72499</c:v>
                </c:pt>
                <c:pt idx="23">
                  <c:v>67893.25</c:v>
                </c:pt>
                <c:pt idx="24">
                  <c:v>6680</c:v>
                </c:pt>
                <c:pt idx="25">
                  <c:v>2318990</c:v>
                </c:pt>
                <c:pt idx="26">
                  <c:v>125721</c:v>
                </c:pt>
                <c:pt idx="27">
                  <c:v>18033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4-4719-9577-B5C7A17B8D2F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TEUS!$A$7:$A$34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TEUS!$D$7:$D$34</c:f>
              <c:numCache>
                <c:formatCode>#,##0</c:formatCode>
                <c:ptCount val="28"/>
                <c:pt idx="0">
                  <c:v>2</c:v>
                </c:pt>
                <c:pt idx="1">
                  <c:v>79179</c:v>
                </c:pt>
                <c:pt idx="2">
                  <c:v>8758</c:v>
                </c:pt>
                <c:pt idx="3">
                  <c:v>0</c:v>
                </c:pt>
                <c:pt idx="4">
                  <c:v>1892402</c:v>
                </c:pt>
                <c:pt idx="5">
                  <c:v>88933.75</c:v>
                </c:pt>
                <c:pt idx="6">
                  <c:v>33641</c:v>
                </c:pt>
                <c:pt idx="7">
                  <c:v>1545275.25</c:v>
                </c:pt>
                <c:pt idx="8">
                  <c:v>178788.25</c:v>
                </c:pt>
                <c:pt idx="9">
                  <c:v>19217</c:v>
                </c:pt>
                <c:pt idx="10">
                  <c:v>42651</c:v>
                </c:pt>
                <c:pt idx="11">
                  <c:v>2286</c:v>
                </c:pt>
                <c:pt idx="12">
                  <c:v>11948.75</c:v>
                </c:pt>
                <c:pt idx="13">
                  <c:v>29358</c:v>
                </c:pt>
                <c:pt idx="14">
                  <c:v>66600.75</c:v>
                </c:pt>
                <c:pt idx="15">
                  <c:v>597000</c:v>
                </c:pt>
                <c:pt idx="16">
                  <c:v>143532.5</c:v>
                </c:pt>
                <c:pt idx="17">
                  <c:v>17608.5</c:v>
                </c:pt>
                <c:pt idx="18">
                  <c:v>1950.25</c:v>
                </c:pt>
                <c:pt idx="19">
                  <c:v>128</c:v>
                </c:pt>
                <c:pt idx="20">
                  <c:v>0</c:v>
                </c:pt>
                <c:pt idx="21">
                  <c:v>238882</c:v>
                </c:pt>
                <c:pt idx="22">
                  <c:v>65360.75</c:v>
                </c:pt>
                <c:pt idx="23">
                  <c:v>61679.75</c:v>
                </c:pt>
                <c:pt idx="24">
                  <c:v>6242</c:v>
                </c:pt>
                <c:pt idx="25">
                  <c:v>2313614</c:v>
                </c:pt>
                <c:pt idx="26">
                  <c:v>124964</c:v>
                </c:pt>
                <c:pt idx="27">
                  <c:v>13558.75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84-4719-9577-B5C7A17B8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0987691"/>
        <c:axId val="39311437"/>
      </c:barChart>
      <c:catAx>
        <c:axId val="4098769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311437"/>
        <c:crosses val="autoZero"/>
        <c:auto val="1"/>
        <c:lblAlgn val="ctr"/>
        <c:lblOffset val="100"/>
        <c:noMultiLvlLbl val="0"/>
      </c:catAx>
      <c:valAx>
        <c:axId val="39311437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098769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'TEUS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tránsito'!$E$7:$E$34</c:f>
              <c:numCache>
                <c:formatCode>#,##0</c:formatCode>
                <c:ptCount val="28"/>
                <c:pt idx="0">
                  <c:v>0</c:v>
                </c:pt>
                <c:pt idx="1">
                  <c:v>17298.5</c:v>
                </c:pt>
                <c:pt idx="2">
                  <c:v>0</c:v>
                </c:pt>
                <c:pt idx="3">
                  <c:v>0</c:v>
                </c:pt>
                <c:pt idx="4">
                  <c:v>1705031</c:v>
                </c:pt>
                <c:pt idx="5">
                  <c:v>9888.5</c:v>
                </c:pt>
                <c:pt idx="6">
                  <c:v>6</c:v>
                </c:pt>
                <c:pt idx="7">
                  <c:v>712710.5</c:v>
                </c:pt>
                <c:pt idx="8">
                  <c:v>11990.25</c:v>
                </c:pt>
                <c:pt idx="9">
                  <c:v>1022</c:v>
                </c:pt>
                <c:pt idx="10">
                  <c:v>26257</c:v>
                </c:pt>
                <c:pt idx="11">
                  <c:v>0</c:v>
                </c:pt>
                <c:pt idx="12">
                  <c:v>5705</c:v>
                </c:pt>
                <c:pt idx="13">
                  <c:v>239</c:v>
                </c:pt>
                <c:pt idx="14">
                  <c:v>17182.25</c:v>
                </c:pt>
                <c:pt idx="15">
                  <c:v>359678</c:v>
                </c:pt>
                <c:pt idx="16">
                  <c:v>152990.5</c:v>
                </c:pt>
                <c:pt idx="17">
                  <c:v>460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20408</c:v>
                </c:pt>
                <c:pt idx="22">
                  <c:v>15156.5</c:v>
                </c:pt>
                <c:pt idx="23">
                  <c:v>1</c:v>
                </c:pt>
                <c:pt idx="24">
                  <c:v>134</c:v>
                </c:pt>
                <c:pt idx="25">
                  <c:v>995175</c:v>
                </c:pt>
                <c:pt idx="26">
                  <c:v>8426</c:v>
                </c:pt>
                <c:pt idx="27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F5-4873-8549-5D52A0BDBFE0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'TEUS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tránsito'!$D$7:$D$34</c:f>
              <c:numCache>
                <c:formatCode>#,##0</c:formatCode>
                <c:ptCount val="28"/>
                <c:pt idx="0">
                  <c:v>0</c:v>
                </c:pt>
                <c:pt idx="1">
                  <c:v>787</c:v>
                </c:pt>
                <c:pt idx="2">
                  <c:v>90</c:v>
                </c:pt>
                <c:pt idx="3">
                  <c:v>0</c:v>
                </c:pt>
                <c:pt idx="4">
                  <c:v>1642627</c:v>
                </c:pt>
                <c:pt idx="5">
                  <c:v>7565.25</c:v>
                </c:pt>
                <c:pt idx="6">
                  <c:v>8</c:v>
                </c:pt>
                <c:pt idx="7">
                  <c:v>632265</c:v>
                </c:pt>
                <c:pt idx="8">
                  <c:v>1469.5</c:v>
                </c:pt>
                <c:pt idx="9">
                  <c:v>202</c:v>
                </c:pt>
                <c:pt idx="10">
                  <c:v>5097.5</c:v>
                </c:pt>
                <c:pt idx="11">
                  <c:v>0</c:v>
                </c:pt>
                <c:pt idx="12">
                  <c:v>4669.25</c:v>
                </c:pt>
                <c:pt idx="13">
                  <c:v>106</c:v>
                </c:pt>
                <c:pt idx="14">
                  <c:v>14008.5</c:v>
                </c:pt>
                <c:pt idx="15">
                  <c:v>347948</c:v>
                </c:pt>
                <c:pt idx="16">
                  <c:v>127755.75</c:v>
                </c:pt>
                <c:pt idx="17">
                  <c:v>129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46441</c:v>
                </c:pt>
                <c:pt idx="22">
                  <c:v>10573.25</c:v>
                </c:pt>
                <c:pt idx="23">
                  <c:v>0</c:v>
                </c:pt>
                <c:pt idx="24">
                  <c:v>0</c:v>
                </c:pt>
                <c:pt idx="25">
                  <c:v>1085757</c:v>
                </c:pt>
                <c:pt idx="26">
                  <c:v>9677</c:v>
                </c:pt>
                <c:pt idx="2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F5-4873-8549-5D52A0BDB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0378874"/>
        <c:axId val="53779213"/>
      </c:barChart>
      <c:catAx>
        <c:axId val="5037887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3779213"/>
        <c:crosses val="autoZero"/>
        <c:auto val="1"/>
        <c:lblAlgn val="ctr"/>
        <c:lblOffset val="100"/>
        <c:noMultiLvlLbl val="0"/>
      </c:catAx>
      <c:valAx>
        <c:axId val="5377921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0378874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'TEUS nacional'!$A$7:$A$34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nacional'!$E$7:$E$34</c:f>
              <c:numCache>
                <c:formatCode>#,##0</c:formatCode>
                <c:ptCount val="28"/>
                <c:pt idx="0">
                  <c:v>0</c:v>
                </c:pt>
                <c:pt idx="1">
                  <c:v>71592</c:v>
                </c:pt>
                <c:pt idx="2">
                  <c:v>1681</c:v>
                </c:pt>
                <c:pt idx="3">
                  <c:v>0</c:v>
                </c:pt>
                <c:pt idx="4">
                  <c:v>0</c:v>
                </c:pt>
                <c:pt idx="5">
                  <c:v>65631.25</c:v>
                </c:pt>
                <c:pt idx="6">
                  <c:v>34139</c:v>
                </c:pt>
                <c:pt idx="7">
                  <c:v>93475</c:v>
                </c:pt>
                <c:pt idx="8">
                  <c:v>5990.75</c:v>
                </c:pt>
                <c:pt idx="9">
                  <c:v>2242.5</c:v>
                </c:pt>
                <c:pt idx="10">
                  <c:v>5726.5</c:v>
                </c:pt>
                <c:pt idx="11">
                  <c:v>3368.25</c:v>
                </c:pt>
                <c:pt idx="12">
                  <c:v>0</c:v>
                </c:pt>
                <c:pt idx="13">
                  <c:v>1982</c:v>
                </c:pt>
                <c:pt idx="14">
                  <c:v>31319.75</c:v>
                </c:pt>
                <c:pt idx="15">
                  <c:v>218621</c:v>
                </c:pt>
                <c:pt idx="16">
                  <c:v>4034.5</c:v>
                </c:pt>
                <c:pt idx="17">
                  <c:v>2101.25</c:v>
                </c:pt>
                <c:pt idx="18">
                  <c:v>1491</c:v>
                </c:pt>
                <c:pt idx="19">
                  <c:v>0</c:v>
                </c:pt>
                <c:pt idx="20">
                  <c:v>0</c:v>
                </c:pt>
                <c:pt idx="21">
                  <c:v>165483</c:v>
                </c:pt>
                <c:pt idx="22">
                  <c:v>13155.5</c:v>
                </c:pt>
                <c:pt idx="23">
                  <c:v>67639.25</c:v>
                </c:pt>
                <c:pt idx="24">
                  <c:v>0</c:v>
                </c:pt>
                <c:pt idx="25">
                  <c:v>81210</c:v>
                </c:pt>
                <c:pt idx="26">
                  <c:v>7892</c:v>
                </c:pt>
                <c:pt idx="27">
                  <c:v>14814.75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E5-4040-8761-9E0FE1E8312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'TEUS nacional'!$A$7:$A$34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nacional'!$D$7:$D$34</c:f>
              <c:numCache>
                <c:formatCode>#,##0</c:formatCode>
                <c:ptCount val="28"/>
                <c:pt idx="0">
                  <c:v>0</c:v>
                </c:pt>
                <c:pt idx="1">
                  <c:v>65293.25</c:v>
                </c:pt>
                <c:pt idx="2">
                  <c:v>1869</c:v>
                </c:pt>
                <c:pt idx="3">
                  <c:v>0</c:v>
                </c:pt>
                <c:pt idx="4">
                  <c:v>0</c:v>
                </c:pt>
                <c:pt idx="5">
                  <c:v>69082</c:v>
                </c:pt>
                <c:pt idx="6">
                  <c:v>33594</c:v>
                </c:pt>
                <c:pt idx="7">
                  <c:v>92311.75</c:v>
                </c:pt>
                <c:pt idx="8">
                  <c:v>7454</c:v>
                </c:pt>
                <c:pt idx="9">
                  <c:v>3448</c:v>
                </c:pt>
                <c:pt idx="10">
                  <c:v>2558.5</c:v>
                </c:pt>
                <c:pt idx="11">
                  <c:v>2226</c:v>
                </c:pt>
                <c:pt idx="12">
                  <c:v>1768.25</c:v>
                </c:pt>
                <c:pt idx="13">
                  <c:v>5127</c:v>
                </c:pt>
                <c:pt idx="14">
                  <c:v>36985</c:v>
                </c:pt>
                <c:pt idx="15">
                  <c:v>212634</c:v>
                </c:pt>
                <c:pt idx="16">
                  <c:v>3104.25</c:v>
                </c:pt>
                <c:pt idx="17">
                  <c:v>3906.75</c:v>
                </c:pt>
                <c:pt idx="18">
                  <c:v>1950.25</c:v>
                </c:pt>
                <c:pt idx="19">
                  <c:v>0</c:v>
                </c:pt>
                <c:pt idx="20">
                  <c:v>0</c:v>
                </c:pt>
                <c:pt idx="21">
                  <c:v>160098</c:v>
                </c:pt>
                <c:pt idx="22">
                  <c:v>10578.25</c:v>
                </c:pt>
                <c:pt idx="23">
                  <c:v>60629.5</c:v>
                </c:pt>
                <c:pt idx="24">
                  <c:v>0</c:v>
                </c:pt>
                <c:pt idx="25">
                  <c:v>87439</c:v>
                </c:pt>
                <c:pt idx="26">
                  <c:v>5143</c:v>
                </c:pt>
                <c:pt idx="27">
                  <c:v>11142.25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E5-4040-8761-9E0FE1E83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3232974"/>
        <c:axId val="60801898"/>
      </c:barChart>
      <c:catAx>
        <c:axId val="5323297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801898"/>
        <c:crosses val="autoZero"/>
        <c:auto val="1"/>
        <c:lblAlgn val="ctr"/>
        <c:lblOffset val="100"/>
        <c:noMultiLvlLbl val="0"/>
      </c:catAx>
      <c:valAx>
        <c:axId val="6080189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3232974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'TEUS exterior'!$A$7:$A$34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exterior'!$E$7:$E$34</c:f>
              <c:numCache>
                <c:formatCode>#,##0</c:formatCode>
                <c:ptCount val="28"/>
                <c:pt idx="0">
                  <c:v>0</c:v>
                </c:pt>
                <c:pt idx="1">
                  <c:v>14146</c:v>
                </c:pt>
                <c:pt idx="2">
                  <c:v>3508.5</c:v>
                </c:pt>
                <c:pt idx="3">
                  <c:v>8</c:v>
                </c:pt>
                <c:pt idx="4">
                  <c:v>257773</c:v>
                </c:pt>
                <c:pt idx="5">
                  <c:v>11633.5</c:v>
                </c:pt>
                <c:pt idx="6">
                  <c:v>57</c:v>
                </c:pt>
                <c:pt idx="7">
                  <c:v>805782.5</c:v>
                </c:pt>
                <c:pt idx="8">
                  <c:v>160772</c:v>
                </c:pt>
                <c:pt idx="9">
                  <c:v>14669.5</c:v>
                </c:pt>
                <c:pt idx="10">
                  <c:v>35341</c:v>
                </c:pt>
                <c:pt idx="11">
                  <c:v>51</c:v>
                </c:pt>
                <c:pt idx="12">
                  <c:v>1365.25</c:v>
                </c:pt>
                <c:pt idx="13">
                  <c:v>27495</c:v>
                </c:pt>
                <c:pt idx="14">
                  <c:v>3651.5</c:v>
                </c:pt>
                <c:pt idx="15">
                  <c:v>42346</c:v>
                </c:pt>
                <c:pt idx="16">
                  <c:v>25068.5</c:v>
                </c:pt>
                <c:pt idx="17">
                  <c:v>15385</c:v>
                </c:pt>
                <c:pt idx="18">
                  <c:v>0</c:v>
                </c:pt>
                <c:pt idx="19">
                  <c:v>0</c:v>
                </c:pt>
                <c:pt idx="20">
                  <c:v>4</c:v>
                </c:pt>
                <c:pt idx="21">
                  <c:v>25951</c:v>
                </c:pt>
                <c:pt idx="22">
                  <c:v>44187</c:v>
                </c:pt>
                <c:pt idx="23">
                  <c:v>253</c:v>
                </c:pt>
                <c:pt idx="24">
                  <c:v>6546</c:v>
                </c:pt>
                <c:pt idx="25">
                  <c:v>1242605</c:v>
                </c:pt>
                <c:pt idx="26">
                  <c:v>109403</c:v>
                </c:pt>
                <c:pt idx="27">
                  <c:v>3160.25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9F-468E-AFC3-94BA895CAC3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'TEUS exterior'!$A$7:$A$34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exterior'!$D$7:$D$34</c:f>
              <c:numCache>
                <c:formatCode>#,##0</c:formatCode>
                <c:ptCount val="28"/>
                <c:pt idx="0">
                  <c:v>2</c:v>
                </c:pt>
                <c:pt idx="1">
                  <c:v>13098.75</c:v>
                </c:pt>
                <c:pt idx="2">
                  <c:v>6799</c:v>
                </c:pt>
                <c:pt idx="3">
                  <c:v>0</c:v>
                </c:pt>
                <c:pt idx="4">
                  <c:v>249775</c:v>
                </c:pt>
                <c:pt idx="5">
                  <c:v>12286.5</c:v>
                </c:pt>
                <c:pt idx="6">
                  <c:v>39</c:v>
                </c:pt>
                <c:pt idx="7">
                  <c:v>820698.5</c:v>
                </c:pt>
                <c:pt idx="8">
                  <c:v>169864.75</c:v>
                </c:pt>
                <c:pt idx="9">
                  <c:v>15567</c:v>
                </c:pt>
                <c:pt idx="10">
                  <c:v>34995</c:v>
                </c:pt>
                <c:pt idx="11">
                  <c:v>60</c:v>
                </c:pt>
                <c:pt idx="12">
                  <c:v>5511.25</c:v>
                </c:pt>
                <c:pt idx="13">
                  <c:v>24125</c:v>
                </c:pt>
                <c:pt idx="14">
                  <c:v>15607.25</c:v>
                </c:pt>
                <c:pt idx="15">
                  <c:v>36418</c:v>
                </c:pt>
                <c:pt idx="16">
                  <c:v>12672.5</c:v>
                </c:pt>
                <c:pt idx="17">
                  <c:v>13572.75</c:v>
                </c:pt>
                <c:pt idx="18">
                  <c:v>0</c:v>
                </c:pt>
                <c:pt idx="19">
                  <c:v>128</c:v>
                </c:pt>
                <c:pt idx="20">
                  <c:v>0</c:v>
                </c:pt>
                <c:pt idx="21">
                  <c:v>32343</c:v>
                </c:pt>
                <c:pt idx="22">
                  <c:v>44209.25</c:v>
                </c:pt>
                <c:pt idx="23">
                  <c:v>1050.25</c:v>
                </c:pt>
                <c:pt idx="24">
                  <c:v>6242</c:v>
                </c:pt>
                <c:pt idx="25">
                  <c:v>1140418</c:v>
                </c:pt>
                <c:pt idx="26">
                  <c:v>110144</c:v>
                </c:pt>
                <c:pt idx="27">
                  <c:v>2414.5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9F-468E-AFC3-94BA895CA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9353566"/>
        <c:axId val="11721715"/>
      </c:barChart>
      <c:catAx>
        <c:axId val="935356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721715"/>
        <c:crosses val="autoZero"/>
        <c:auto val="1"/>
        <c:lblAlgn val="ctr"/>
        <c:lblOffset val="100"/>
        <c:noMultiLvlLbl val="0"/>
      </c:catAx>
      <c:valAx>
        <c:axId val="11721715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353566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'Buques número'!$A$7:$A$34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número'!$E$7:$E$34</c:f>
              <c:numCache>
                <c:formatCode>#,##0</c:formatCode>
                <c:ptCount val="28"/>
                <c:pt idx="0">
                  <c:v>411</c:v>
                </c:pt>
                <c:pt idx="1">
                  <c:v>326</c:v>
                </c:pt>
                <c:pt idx="2">
                  <c:v>565</c:v>
                </c:pt>
                <c:pt idx="3">
                  <c:v>273</c:v>
                </c:pt>
                <c:pt idx="4">
                  <c:v>11053</c:v>
                </c:pt>
                <c:pt idx="5">
                  <c:v>700</c:v>
                </c:pt>
                <c:pt idx="6">
                  <c:v>15154</c:v>
                </c:pt>
                <c:pt idx="7">
                  <c:v>3220</c:v>
                </c:pt>
                <c:pt idx="8">
                  <c:v>1053</c:v>
                </c:pt>
                <c:pt idx="9">
                  <c:v>976</c:v>
                </c:pt>
                <c:pt idx="10">
                  <c:v>600</c:v>
                </c:pt>
                <c:pt idx="11">
                  <c:v>3766</c:v>
                </c:pt>
                <c:pt idx="12">
                  <c:v>313</c:v>
                </c:pt>
                <c:pt idx="13">
                  <c:v>477</c:v>
                </c:pt>
                <c:pt idx="14">
                  <c:v>918</c:v>
                </c:pt>
                <c:pt idx="15">
                  <c:v>6398</c:v>
                </c:pt>
                <c:pt idx="16">
                  <c:v>569</c:v>
                </c:pt>
                <c:pt idx="17">
                  <c:v>242</c:v>
                </c:pt>
                <c:pt idx="18">
                  <c:v>290</c:v>
                </c:pt>
                <c:pt idx="19">
                  <c:v>229</c:v>
                </c:pt>
                <c:pt idx="20">
                  <c:v>383</c:v>
                </c:pt>
                <c:pt idx="21">
                  <c:v>7365</c:v>
                </c:pt>
                <c:pt idx="22">
                  <c:v>579</c:v>
                </c:pt>
                <c:pt idx="23">
                  <c:v>395</c:v>
                </c:pt>
                <c:pt idx="24">
                  <c:v>903</c:v>
                </c:pt>
                <c:pt idx="25">
                  <c:v>2972</c:v>
                </c:pt>
                <c:pt idx="26">
                  <c:v>751</c:v>
                </c:pt>
                <c:pt idx="27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1E-4CEB-A03E-C97F0E5D8C1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'Buques número'!$A$7:$A$34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número'!$D$7:$D$34</c:f>
              <c:numCache>
                <c:formatCode>#,##0</c:formatCode>
                <c:ptCount val="28"/>
                <c:pt idx="0">
                  <c:v>447</c:v>
                </c:pt>
                <c:pt idx="1">
                  <c:v>337</c:v>
                </c:pt>
                <c:pt idx="2">
                  <c:v>559</c:v>
                </c:pt>
                <c:pt idx="3">
                  <c:v>341</c:v>
                </c:pt>
                <c:pt idx="4">
                  <c:v>11555</c:v>
                </c:pt>
                <c:pt idx="5">
                  <c:v>635</c:v>
                </c:pt>
                <c:pt idx="6">
                  <c:v>16525</c:v>
                </c:pt>
                <c:pt idx="7">
                  <c:v>3273</c:v>
                </c:pt>
                <c:pt idx="8">
                  <c:v>1086</c:v>
                </c:pt>
                <c:pt idx="9">
                  <c:v>844</c:v>
                </c:pt>
                <c:pt idx="10">
                  <c:v>546</c:v>
                </c:pt>
                <c:pt idx="11">
                  <c:v>4184</c:v>
                </c:pt>
                <c:pt idx="12">
                  <c:v>372</c:v>
                </c:pt>
                <c:pt idx="13">
                  <c:v>476</c:v>
                </c:pt>
                <c:pt idx="14">
                  <c:v>932</c:v>
                </c:pt>
                <c:pt idx="15">
                  <c:v>6305</c:v>
                </c:pt>
                <c:pt idx="16">
                  <c:v>517</c:v>
                </c:pt>
                <c:pt idx="17">
                  <c:v>207</c:v>
                </c:pt>
                <c:pt idx="18">
                  <c:v>302</c:v>
                </c:pt>
                <c:pt idx="19">
                  <c:v>364</c:v>
                </c:pt>
                <c:pt idx="20">
                  <c:v>374</c:v>
                </c:pt>
                <c:pt idx="21">
                  <c:v>7489</c:v>
                </c:pt>
                <c:pt idx="22">
                  <c:v>642</c:v>
                </c:pt>
                <c:pt idx="23">
                  <c:v>390</c:v>
                </c:pt>
                <c:pt idx="24">
                  <c:v>883</c:v>
                </c:pt>
                <c:pt idx="25">
                  <c:v>2973</c:v>
                </c:pt>
                <c:pt idx="26">
                  <c:v>704</c:v>
                </c:pt>
                <c:pt idx="27">
                  <c:v>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1E-4CEB-A03E-C97F0E5D8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1162633"/>
        <c:axId val="43884728"/>
      </c:barChart>
      <c:catAx>
        <c:axId val="5116263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884728"/>
        <c:crosses val="autoZero"/>
        <c:auto val="1"/>
        <c:lblAlgn val="ctr"/>
        <c:lblOffset val="100"/>
        <c:noMultiLvlLbl val="0"/>
      </c:catAx>
      <c:valAx>
        <c:axId val="4388472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162633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'Total presentación'!$A$7:$A$34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presentación'!$E$7:$E$34</c:f>
              <c:numCache>
                <c:formatCode>#,##0</c:formatCode>
                <c:ptCount val="28"/>
                <c:pt idx="0">
                  <c:v>5318189</c:v>
                </c:pt>
                <c:pt idx="1">
                  <c:v>1413740</c:v>
                </c:pt>
                <c:pt idx="2">
                  <c:v>2607838</c:v>
                </c:pt>
                <c:pt idx="3">
                  <c:v>1729562</c:v>
                </c:pt>
                <c:pt idx="4">
                  <c:v>38681734</c:v>
                </c:pt>
                <c:pt idx="5">
                  <c:v>2265749</c:v>
                </c:pt>
                <c:pt idx="6">
                  <c:v>6916731</c:v>
                </c:pt>
                <c:pt idx="7">
                  <c:v>29332602</c:v>
                </c:pt>
                <c:pt idx="8">
                  <c:v>14482329</c:v>
                </c:pt>
                <c:pt idx="9">
                  <c:v>14757050</c:v>
                </c:pt>
                <c:pt idx="10">
                  <c:v>8297779</c:v>
                </c:pt>
                <c:pt idx="11">
                  <c:v>587008</c:v>
                </c:pt>
                <c:pt idx="12">
                  <c:v>3134572</c:v>
                </c:pt>
                <c:pt idx="13">
                  <c:v>5323242</c:v>
                </c:pt>
                <c:pt idx="14">
                  <c:v>11709442</c:v>
                </c:pt>
                <c:pt idx="15">
                  <c:v>13327337</c:v>
                </c:pt>
                <c:pt idx="16">
                  <c:v>2609841</c:v>
                </c:pt>
                <c:pt idx="17">
                  <c:v>901378</c:v>
                </c:pt>
                <c:pt idx="18">
                  <c:v>229204</c:v>
                </c:pt>
                <c:pt idx="19">
                  <c:v>1094561</c:v>
                </c:pt>
                <c:pt idx="20">
                  <c:v>1507515</c:v>
                </c:pt>
                <c:pt idx="21">
                  <c:v>5432517</c:v>
                </c:pt>
                <c:pt idx="22">
                  <c:v>2853164</c:v>
                </c:pt>
                <c:pt idx="23">
                  <c:v>1704889</c:v>
                </c:pt>
                <c:pt idx="24">
                  <c:v>12656794</c:v>
                </c:pt>
                <c:pt idx="25">
                  <c:v>32607365</c:v>
                </c:pt>
                <c:pt idx="26">
                  <c:v>2131838</c:v>
                </c:pt>
                <c:pt idx="27">
                  <c:v>666739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19-4755-865B-2A34AFB5132F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'Total presentación'!$A$7:$A$34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presentación'!$D$7:$D$34</c:f>
              <c:numCache>
                <c:formatCode>#,##0</c:formatCode>
                <c:ptCount val="28"/>
                <c:pt idx="0">
                  <c:v>5483172</c:v>
                </c:pt>
                <c:pt idx="1">
                  <c:v>1174431</c:v>
                </c:pt>
                <c:pt idx="2">
                  <c:v>2564180</c:v>
                </c:pt>
                <c:pt idx="3">
                  <c:v>1869050</c:v>
                </c:pt>
                <c:pt idx="4">
                  <c:v>40216187</c:v>
                </c:pt>
                <c:pt idx="5">
                  <c:v>2074775</c:v>
                </c:pt>
                <c:pt idx="6">
                  <c:v>7133649</c:v>
                </c:pt>
                <c:pt idx="7">
                  <c:v>28059607</c:v>
                </c:pt>
                <c:pt idx="8">
                  <c:v>13272545</c:v>
                </c:pt>
                <c:pt idx="9">
                  <c:v>13768954</c:v>
                </c:pt>
                <c:pt idx="10">
                  <c:v>7446304</c:v>
                </c:pt>
                <c:pt idx="11">
                  <c:v>557409</c:v>
                </c:pt>
                <c:pt idx="12">
                  <c:v>2765104</c:v>
                </c:pt>
                <c:pt idx="13">
                  <c:v>7248320</c:v>
                </c:pt>
                <c:pt idx="14">
                  <c:v>12011222</c:v>
                </c:pt>
                <c:pt idx="15">
                  <c:v>13299063</c:v>
                </c:pt>
                <c:pt idx="16">
                  <c:v>2217611</c:v>
                </c:pt>
                <c:pt idx="17">
                  <c:v>966157</c:v>
                </c:pt>
                <c:pt idx="18">
                  <c:v>219629</c:v>
                </c:pt>
                <c:pt idx="19">
                  <c:v>1216706</c:v>
                </c:pt>
                <c:pt idx="20">
                  <c:v>1401737</c:v>
                </c:pt>
                <c:pt idx="21">
                  <c:v>5819205</c:v>
                </c:pt>
                <c:pt idx="22">
                  <c:v>2883144</c:v>
                </c:pt>
                <c:pt idx="23">
                  <c:v>1777306</c:v>
                </c:pt>
                <c:pt idx="24">
                  <c:v>11893378</c:v>
                </c:pt>
                <c:pt idx="25">
                  <c:v>33842325</c:v>
                </c:pt>
                <c:pt idx="26">
                  <c:v>2150597</c:v>
                </c:pt>
                <c:pt idx="27">
                  <c:v>600323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19-4755-865B-2A34AFB51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7030463"/>
        <c:axId val="27066798"/>
      </c:barChart>
      <c:catAx>
        <c:axId val="2703046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066798"/>
        <c:crosses val="autoZero"/>
        <c:auto val="1"/>
        <c:lblAlgn val="ctr"/>
        <c:lblOffset val="100"/>
        <c:noMultiLvlLbl val="0"/>
      </c:catAx>
      <c:valAx>
        <c:axId val="2706679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030463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'Buques GT'!$A$7:$A$34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GT'!$E$7:$E$34</c:f>
              <c:numCache>
                <c:formatCode>#,##0</c:formatCode>
                <c:ptCount val="28"/>
                <c:pt idx="0">
                  <c:v>10750130</c:v>
                </c:pt>
                <c:pt idx="1">
                  <c:v>7418997</c:v>
                </c:pt>
                <c:pt idx="2">
                  <c:v>9553769</c:v>
                </c:pt>
                <c:pt idx="3">
                  <c:v>1977068</c:v>
                </c:pt>
                <c:pt idx="4">
                  <c:v>202037479</c:v>
                </c:pt>
                <c:pt idx="5">
                  <c:v>15341789</c:v>
                </c:pt>
                <c:pt idx="6">
                  <c:v>88514054</c:v>
                </c:pt>
                <c:pt idx="7">
                  <c:v>143855374</c:v>
                </c:pt>
                <c:pt idx="8">
                  <c:v>24113953</c:v>
                </c:pt>
                <c:pt idx="9">
                  <c:v>20836420</c:v>
                </c:pt>
                <c:pt idx="10">
                  <c:v>8746334</c:v>
                </c:pt>
                <c:pt idx="11">
                  <c:v>32791780</c:v>
                </c:pt>
                <c:pt idx="12">
                  <c:v>5907047</c:v>
                </c:pt>
                <c:pt idx="13">
                  <c:v>7587243</c:v>
                </c:pt>
                <c:pt idx="14">
                  <c:v>15621446</c:v>
                </c:pt>
                <c:pt idx="15">
                  <c:v>148572963</c:v>
                </c:pt>
                <c:pt idx="16">
                  <c:v>26047340</c:v>
                </c:pt>
                <c:pt idx="17">
                  <c:v>1586346</c:v>
                </c:pt>
                <c:pt idx="18">
                  <c:v>8060421</c:v>
                </c:pt>
                <c:pt idx="19">
                  <c:v>4055688</c:v>
                </c:pt>
                <c:pt idx="20">
                  <c:v>2919503</c:v>
                </c:pt>
                <c:pt idx="21">
                  <c:v>105197712</c:v>
                </c:pt>
                <c:pt idx="22">
                  <c:v>11136061</c:v>
                </c:pt>
                <c:pt idx="23">
                  <c:v>2536914</c:v>
                </c:pt>
                <c:pt idx="24">
                  <c:v>17852402</c:v>
                </c:pt>
                <c:pt idx="25">
                  <c:v>120189385</c:v>
                </c:pt>
                <c:pt idx="26">
                  <c:v>19506195</c:v>
                </c:pt>
                <c:pt idx="27">
                  <c:v>1599141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BF-4206-8A10-BBCF0B8B4491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'Buques GT'!$A$7:$A$34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GT'!$D$7:$D$34</c:f>
              <c:numCache>
                <c:formatCode>#,##0</c:formatCode>
                <c:ptCount val="28"/>
                <c:pt idx="0">
                  <c:v>12150961</c:v>
                </c:pt>
                <c:pt idx="1">
                  <c:v>6257619</c:v>
                </c:pt>
                <c:pt idx="2">
                  <c:v>9912973</c:v>
                </c:pt>
                <c:pt idx="3">
                  <c:v>2326271</c:v>
                </c:pt>
                <c:pt idx="4">
                  <c:v>217320602</c:v>
                </c:pt>
                <c:pt idx="5">
                  <c:v>13559909</c:v>
                </c:pt>
                <c:pt idx="6">
                  <c:v>102050589</c:v>
                </c:pt>
                <c:pt idx="7">
                  <c:v>141866983</c:v>
                </c:pt>
                <c:pt idx="8">
                  <c:v>21317043</c:v>
                </c:pt>
                <c:pt idx="9">
                  <c:v>19430771</c:v>
                </c:pt>
                <c:pt idx="10">
                  <c:v>8058577</c:v>
                </c:pt>
                <c:pt idx="11">
                  <c:v>30660152</c:v>
                </c:pt>
                <c:pt idx="12">
                  <c:v>6618494</c:v>
                </c:pt>
                <c:pt idx="13">
                  <c:v>8225655</c:v>
                </c:pt>
                <c:pt idx="14">
                  <c:v>17033525</c:v>
                </c:pt>
                <c:pt idx="15">
                  <c:v>151926469</c:v>
                </c:pt>
                <c:pt idx="16">
                  <c:v>25076376</c:v>
                </c:pt>
                <c:pt idx="17">
                  <c:v>1381925</c:v>
                </c:pt>
                <c:pt idx="18">
                  <c:v>8571839</c:v>
                </c:pt>
                <c:pt idx="19">
                  <c:v>6087964</c:v>
                </c:pt>
                <c:pt idx="20">
                  <c:v>2848252</c:v>
                </c:pt>
                <c:pt idx="21">
                  <c:v>101839568</c:v>
                </c:pt>
                <c:pt idx="22">
                  <c:v>12223070</c:v>
                </c:pt>
                <c:pt idx="23">
                  <c:v>2412798</c:v>
                </c:pt>
                <c:pt idx="24">
                  <c:v>17961709</c:v>
                </c:pt>
                <c:pt idx="25">
                  <c:v>120546287</c:v>
                </c:pt>
                <c:pt idx="26">
                  <c:v>19094407</c:v>
                </c:pt>
                <c:pt idx="27">
                  <c:v>1217215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BF-4206-8A10-BBCF0B8B4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663267"/>
        <c:axId val="2567817"/>
      </c:barChart>
      <c:catAx>
        <c:axId val="1566326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567817"/>
        <c:crosses val="autoZero"/>
        <c:auto val="1"/>
        <c:lblAlgn val="ctr"/>
        <c:lblOffset val="100"/>
        <c:noMultiLvlLbl val="0"/>
      </c:catAx>
      <c:valAx>
        <c:axId val="2567817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663267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Cruceros!$A$7:$A$34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Cruceros!$E$7:$E$34</c:f>
              <c:numCache>
                <c:formatCode>#,##0</c:formatCode>
                <c:ptCount val="28"/>
                <c:pt idx="0">
                  <c:v>52</c:v>
                </c:pt>
                <c:pt idx="1">
                  <c:v>32</c:v>
                </c:pt>
                <c:pt idx="2">
                  <c:v>9</c:v>
                </c:pt>
                <c:pt idx="3">
                  <c:v>1</c:v>
                </c:pt>
                <c:pt idx="4">
                  <c:v>2</c:v>
                </c:pt>
                <c:pt idx="5">
                  <c:v>122</c:v>
                </c:pt>
                <c:pt idx="6">
                  <c:v>207</c:v>
                </c:pt>
                <c:pt idx="7">
                  <c:v>303</c:v>
                </c:pt>
                <c:pt idx="8">
                  <c:v>26</c:v>
                </c:pt>
                <c:pt idx="9">
                  <c:v>63</c:v>
                </c:pt>
                <c:pt idx="10">
                  <c:v>1</c:v>
                </c:pt>
                <c:pt idx="11">
                  <c:v>2</c:v>
                </c:pt>
                <c:pt idx="12">
                  <c:v>5</c:v>
                </c:pt>
                <c:pt idx="13">
                  <c:v>15</c:v>
                </c:pt>
                <c:pt idx="14">
                  <c:v>6</c:v>
                </c:pt>
                <c:pt idx="15">
                  <c:v>493</c:v>
                </c:pt>
                <c:pt idx="16">
                  <c:v>116</c:v>
                </c:pt>
                <c:pt idx="17">
                  <c:v>0</c:v>
                </c:pt>
                <c:pt idx="18">
                  <c:v>4</c:v>
                </c:pt>
                <c:pt idx="19">
                  <c:v>20</c:v>
                </c:pt>
                <c:pt idx="20">
                  <c:v>4</c:v>
                </c:pt>
                <c:pt idx="21">
                  <c:v>421</c:v>
                </c:pt>
                <c:pt idx="22">
                  <c:v>10</c:v>
                </c:pt>
                <c:pt idx="23">
                  <c:v>37</c:v>
                </c:pt>
                <c:pt idx="24">
                  <c:v>18</c:v>
                </c:pt>
                <c:pt idx="25">
                  <c:v>90</c:v>
                </c:pt>
                <c:pt idx="26">
                  <c:v>40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F6-4A50-99F9-0DBF01617224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Cruceros!$A$7:$A$34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Cruceros!$D$7:$D$34</c:f>
              <c:numCache>
                <c:formatCode>#,##0</c:formatCode>
                <c:ptCount val="28"/>
                <c:pt idx="0">
                  <c:v>59</c:v>
                </c:pt>
                <c:pt idx="1">
                  <c:v>31</c:v>
                </c:pt>
                <c:pt idx="2">
                  <c:v>12</c:v>
                </c:pt>
                <c:pt idx="3">
                  <c:v>0</c:v>
                </c:pt>
                <c:pt idx="4">
                  <c:v>0</c:v>
                </c:pt>
                <c:pt idx="5">
                  <c:v>115</c:v>
                </c:pt>
                <c:pt idx="6">
                  <c:v>253</c:v>
                </c:pt>
                <c:pt idx="7">
                  <c:v>299</c:v>
                </c:pt>
                <c:pt idx="8">
                  <c:v>26</c:v>
                </c:pt>
                <c:pt idx="9">
                  <c:v>68</c:v>
                </c:pt>
                <c:pt idx="10">
                  <c:v>1</c:v>
                </c:pt>
                <c:pt idx="11">
                  <c:v>7</c:v>
                </c:pt>
                <c:pt idx="12">
                  <c:v>11</c:v>
                </c:pt>
                <c:pt idx="13">
                  <c:v>11</c:v>
                </c:pt>
                <c:pt idx="14">
                  <c:v>4</c:v>
                </c:pt>
                <c:pt idx="15">
                  <c:v>451</c:v>
                </c:pt>
                <c:pt idx="16">
                  <c:v>127</c:v>
                </c:pt>
                <c:pt idx="17">
                  <c:v>0</c:v>
                </c:pt>
                <c:pt idx="18">
                  <c:v>7</c:v>
                </c:pt>
                <c:pt idx="19">
                  <c:v>20</c:v>
                </c:pt>
                <c:pt idx="20">
                  <c:v>1</c:v>
                </c:pt>
                <c:pt idx="21">
                  <c:v>390</c:v>
                </c:pt>
                <c:pt idx="22">
                  <c:v>15</c:v>
                </c:pt>
                <c:pt idx="23">
                  <c:v>33</c:v>
                </c:pt>
                <c:pt idx="24">
                  <c:v>17</c:v>
                </c:pt>
                <c:pt idx="25">
                  <c:v>107</c:v>
                </c:pt>
                <c:pt idx="26">
                  <c:v>42</c:v>
                </c:pt>
                <c:pt idx="2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F6-4A50-99F9-0DBF01617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1199865"/>
        <c:axId val="54800146"/>
      </c:barChart>
      <c:catAx>
        <c:axId val="4119986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4800146"/>
        <c:crosses val="autoZero"/>
        <c:auto val="1"/>
        <c:lblAlgn val="ctr"/>
        <c:lblOffset val="100"/>
        <c:noMultiLvlLbl val="0"/>
      </c:catAx>
      <c:valAx>
        <c:axId val="54800146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119986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'Pasajeros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total'!$E$7:$E$34</c:f>
              <c:numCache>
                <c:formatCode>#,##0</c:formatCode>
                <c:ptCount val="28"/>
                <c:pt idx="0">
                  <c:v>114543</c:v>
                </c:pt>
                <c:pt idx="1">
                  <c:v>141813</c:v>
                </c:pt>
                <c:pt idx="2">
                  <c:v>149765</c:v>
                </c:pt>
                <c:pt idx="3">
                  <c:v>142</c:v>
                </c:pt>
                <c:pt idx="4">
                  <c:v>1795765</c:v>
                </c:pt>
                <c:pt idx="5">
                  <c:v>206941</c:v>
                </c:pt>
                <c:pt idx="6">
                  <c:v>2588005</c:v>
                </c:pt>
                <c:pt idx="7">
                  <c:v>1794265</c:v>
                </c:pt>
                <c:pt idx="8">
                  <c:v>83692</c:v>
                </c:pt>
                <c:pt idx="9">
                  <c:v>90989</c:v>
                </c:pt>
                <c:pt idx="10">
                  <c:v>245</c:v>
                </c:pt>
                <c:pt idx="11">
                  <c:v>655136</c:v>
                </c:pt>
                <c:pt idx="12">
                  <c:v>1153</c:v>
                </c:pt>
                <c:pt idx="13">
                  <c:v>24045</c:v>
                </c:pt>
                <c:pt idx="14">
                  <c:v>17215</c:v>
                </c:pt>
                <c:pt idx="15">
                  <c:v>1815395</c:v>
                </c:pt>
                <c:pt idx="16">
                  <c:v>285876</c:v>
                </c:pt>
                <c:pt idx="17">
                  <c:v>0</c:v>
                </c:pt>
                <c:pt idx="18">
                  <c:v>201680</c:v>
                </c:pt>
                <c:pt idx="19">
                  <c:v>68413</c:v>
                </c:pt>
                <c:pt idx="20">
                  <c:v>714</c:v>
                </c:pt>
                <c:pt idx="21">
                  <c:v>3192870</c:v>
                </c:pt>
                <c:pt idx="22">
                  <c:v>71139</c:v>
                </c:pt>
                <c:pt idx="23">
                  <c:v>9341</c:v>
                </c:pt>
                <c:pt idx="24">
                  <c:v>20707</c:v>
                </c:pt>
                <c:pt idx="25">
                  <c:v>456190</c:v>
                </c:pt>
                <c:pt idx="26">
                  <c:v>77335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F-4435-B65C-C639A4EB950E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'Pasajeros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total'!$D$7:$D$34</c:f>
              <c:numCache>
                <c:formatCode>#,##0</c:formatCode>
                <c:ptCount val="28"/>
                <c:pt idx="0">
                  <c:v>145250</c:v>
                </c:pt>
                <c:pt idx="1">
                  <c:v>125998</c:v>
                </c:pt>
                <c:pt idx="2">
                  <c:v>159632</c:v>
                </c:pt>
                <c:pt idx="3">
                  <c:v>0</c:v>
                </c:pt>
                <c:pt idx="4">
                  <c:v>1826337</c:v>
                </c:pt>
                <c:pt idx="5">
                  <c:v>184121</c:v>
                </c:pt>
                <c:pt idx="6">
                  <c:v>2864197</c:v>
                </c:pt>
                <c:pt idx="7">
                  <c:v>1718078</c:v>
                </c:pt>
                <c:pt idx="8">
                  <c:v>77829</c:v>
                </c:pt>
                <c:pt idx="9">
                  <c:v>85476</c:v>
                </c:pt>
                <c:pt idx="10">
                  <c:v>362</c:v>
                </c:pt>
                <c:pt idx="11">
                  <c:v>727944</c:v>
                </c:pt>
                <c:pt idx="12">
                  <c:v>10384</c:v>
                </c:pt>
                <c:pt idx="13">
                  <c:v>19154</c:v>
                </c:pt>
                <c:pt idx="14">
                  <c:v>18910</c:v>
                </c:pt>
                <c:pt idx="15">
                  <c:v>1735648</c:v>
                </c:pt>
                <c:pt idx="16">
                  <c:v>284857</c:v>
                </c:pt>
                <c:pt idx="17">
                  <c:v>0</c:v>
                </c:pt>
                <c:pt idx="18">
                  <c:v>178379</c:v>
                </c:pt>
                <c:pt idx="19">
                  <c:v>51293</c:v>
                </c:pt>
                <c:pt idx="20">
                  <c:v>422</c:v>
                </c:pt>
                <c:pt idx="21">
                  <c:v>3163142</c:v>
                </c:pt>
                <c:pt idx="22">
                  <c:v>72921</c:v>
                </c:pt>
                <c:pt idx="23">
                  <c:v>8457</c:v>
                </c:pt>
                <c:pt idx="24">
                  <c:v>18032</c:v>
                </c:pt>
                <c:pt idx="25">
                  <c:v>496217</c:v>
                </c:pt>
                <c:pt idx="26">
                  <c:v>93366</c:v>
                </c:pt>
                <c:pt idx="27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F-4435-B65C-C639A4EB9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1264337"/>
        <c:axId val="59506611"/>
      </c:barChart>
      <c:catAx>
        <c:axId val="4126433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9506611"/>
        <c:crosses val="autoZero"/>
        <c:auto val="1"/>
        <c:lblAlgn val="ctr"/>
        <c:lblOffset val="100"/>
        <c:noMultiLvlLbl val="0"/>
      </c:catAx>
      <c:valAx>
        <c:axId val="59506611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1264337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'Pasajeros regulares'!$A$7:$A$34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regulares'!$E$7:$E$34</c:f>
              <c:numCache>
                <c:formatCode>#,##0</c:formatCode>
                <c:ptCount val="28"/>
                <c:pt idx="0">
                  <c:v>0</c:v>
                </c:pt>
                <c:pt idx="1">
                  <c:v>49454</c:v>
                </c:pt>
                <c:pt idx="2">
                  <c:v>147180</c:v>
                </c:pt>
                <c:pt idx="3">
                  <c:v>0</c:v>
                </c:pt>
                <c:pt idx="4">
                  <c:v>1795765</c:v>
                </c:pt>
                <c:pt idx="5">
                  <c:v>14897</c:v>
                </c:pt>
                <c:pt idx="6">
                  <c:v>2040687</c:v>
                </c:pt>
                <c:pt idx="7">
                  <c:v>488181</c:v>
                </c:pt>
                <c:pt idx="8">
                  <c:v>41488</c:v>
                </c:pt>
                <c:pt idx="9">
                  <c:v>0</c:v>
                </c:pt>
                <c:pt idx="10">
                  <c:v>0</c:v>
                </c:pt>
                <c:pt idx="11">
                  <c:v>654311</c:v>
                </c:pt>
                <c:pt idx="12">
                  <c:v>0</c:v>
                </c:pt>
                <c:pt idx="13">
                  <c:v>5</c:v>
                </c:pt>
                <c:pt idx="14">
                  <c:v>16526</c:v>
                </c:pt>
                <c:pt idx="15">
                  <c:v>527555</c:v>
                </c:pt>
                <c:pt idx="16">
                  <c:v>118143</c:v>
                </c:pt>
                <c:pt idx="17">
                  <c:v>0</c:v>
                </c:pt>
                <c:pt idx="18">
                  <c:v>196781</c:v>
                </c:pt>
                <c:pt idx="19">
                  <c:v>38475</c:v>
                </c:pt>
                <c:pt idx="20">
                  <c:v>0</c:v>
                </c:pt>
                <c:pt idx="21">
                  <c:v>2199393</c:v>
                </c:pt>
                <c:pt idx="22">
                  <c:v>59424</c:v>
                </c:pt>
                <c:pt idx="23">
                  <c:v>0</c:v>
                </c:pt>
                <c:pt idx="24">
                  <c:v>19</c:v>
                </c:pt>
                <c:pt idx="25">
                  <c:v>274261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0C-43D5-B0A4-02B0546F78B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'Pasajeros regulares'!$A$7:$A$34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regulares'!$D$7:$D$34</c:f>
              <c:numCache>
                <c:formatCode>#,##0</c:formatCode>
                <c:ptCount val="28"/>
                <c:pt idx="0">
                  <c:v>0</c:v>
                </c:pt>
                <c:pt idx="1">
                  <c:v>50039</c:v>
                </c:pt>
                <c:pt idx="2">
                  <c:v>154327</c:v>
                </c:pt>
                <c:pt idx="3">
                  <c:v>0</c:v>
                </c:pt>
                <c:pt idx="4">
                  <c:v>1826337</c:v>
                </c:pt>
                <c:pt idx="5">
                  <c:v>15369</c:v>
                </c:pt>
                <c:pt idx="6">
                  <c:v>2122825</c:v>
                </c:pt>
                <c:pt idx="7">
                  <c:v>472391</c:v>
                </c:pt>
                <c:pt idx="8">
                  <c:v>45279</c:v>
                </c:pt>
                <c:pt idx="9">
                  <c:v>0</c:v>
                </c:pt>
                <c:pt idx="10">
                  <c:v>0</c:v>
                </c:pt>
                <c:pt idx="11">
                  <c:v>721400</c:v>
                </c:pt>
                <c:pt idx="12">
                  <c:v>0</c:v>
                </c:pt>
                <c:pt idx="13">
                  <c:v>0</c:v>
                </c:pt>
                <c:pt idx="14">
                  <c:v>17272</c:v>
                </c:pt>
                <c:pt idx="15">
                  <c:v>560174</c:v>
                </c:pt>
                <c:pt idx="16">
                  <c:v>110982</c:v>
                </c:pt>
                <c:pt idx="17">
                  <c:v>0</c:v>
                </c:pt>
                <c:pt idx="18">
                  <c:v>174986</c:v>
                </c:pt>
                <c:pt idx="19">
                  <c:v>34435</c:v>
                </c:pt>
                <c:pt idx="20">
                  <c:v>3</c:v>
                </c:pt>
                <c:pt idx="21">
                  <c:v>2269087</c:v>
                </c:pt>
                <c:pt idx="22">
                  <c:v>62019</c:v>
                </c:pt>
                <c:pt idx="23">
                  <c:v>0</c:v>
                </c:pt>
                <c:pt idx="24">
                  <c:v>0</c:v>
                </c:pt>
                <c:pt idx="25">
                  <c:v>272237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0C-43D5-B0A4-02B0546F7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3349227"/>
        <c:axId val="61090890"/>
      </c:barChart>
      <c:catAx>
        <c:axId val="6334922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090890"/>
        <c:crosses val="autoZero"/>
        <c:auto val="1"/>
        <c:lblAlgn val="ctr"/>
        <c:lblOffset val="100"/>
        <c:noMultiLvlLbl val="0"/>
      </c:catAx>
      <c:valAx>
        <c:axId val="6109089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349227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'Pasajeros crucero'!$A$7:$A$34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crucero'!$E$7:$E$34</c:f>
              <c:numCache>
                <c:formatCode>#,##0</c:formatCode>
                <c:ptCount val="28"/>
                <c:pt idx="0">
                  <c:v>114543</c:v>
                </c:pt>
                <c:pt idx="1">
                  <c:v>92359</c:v>
                </c:pt>
                <c:pt idx="2">
                  <c:v>2585</c:v>
                </c:pt>
                <c:pt idx="3">
                  <c:v>142</c:v>
                </c:pt>
                <c:pt idx="4">
                  <c:v>0</c:v>
                </c:pt>
                <c:pt idx="5">
                  <c:v>192044</c:v>
                </c:pt>
                <c:pt idx="6">
                  <c:v>547318</c:v>
                </c:pt>
                <c:pt idx="7">
                  <c:v>1306084</c:v>
                </c:pt>
                <c:pt idx="8">
                  <c:v>42204</c:v>
                </c:pt>
                <c:pt idx="9">
                  <c:v>90989</c:v>
                </c:pt>
                <c:pt idx="10">
                  <c:v>245</c:v>
                </c:pt>
                <c:pt idx="11">
                  <c:v>825</c:v>
                </c:pt>
                <c:pt idx="12">
                  <c:v>1153</c:v>
                </c:pt>
                <c:pt idx="13">
                  <c:v>24040</c:v>
                </c:pt>
                <c:pt idx="14">
                  <c:v>689</c:v>
                </c:pt>
                <c:pt idx="15">
                  <c:v>1287840</c:v>
                </c:pt>
                <c:pt idx="16">
                  <c:v>167733</c:v>
                </c:pt>
                <c:pt idx="17">
                  <c:v>0</c:v>
                </c:pt>
                <c:pt idx="18">
                  <c:v>4899</c:v>
                </c:pt>
                <c:pt idx="19">
                  <c:v>29938</c:v>
                </c:pt>
                <c:pt idx="20">
                  <c:v>714</c:v>
                </c:pt>
                <c:pt idx="21">
                  <c:v>993477</c:v>
                </c:pt>
                <c:pt idx="22">
                  <c:v>11715</c:v>
                </c:pt>
                <c:pt idx="23">
                  <c:v>9341</c:v>
                </c:pt>
                <c:pt idx="24">
                  <c:v>20688</c:v>
                </c:pt>
                <c:pt idx="25">
                  <c:v>181929</c:v>
                </c:pt>
                <c:pt idx="26">
                  <c:v>77335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B4-4CA6-AE04-1A99204756F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'Pasajeros crucero'!$A$7:$A$34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crucero'!$D$7:$D$34</c:f>
              <c:numCache>
                <c:formatCode>#,##0</c:formatCode>
                <c:ptCount val="28"/>
                <c:pt idx="0">
                  <c:v>145250</c:v>
                </c:pt>
                <c:pt idx="1">
                  <c:v>75959</c:v>
                </c:pt>
                <c:pt idx="2">
                  <c:v>5305</c:v>
                </c:pt>
                <c:pt idx="3">
                  <c:v>0</c:v>
                </c:pt>
                <c:pt idx="4">
                  <c:v>0</c:v>
                </c:pt>
                <c:pt idx="5">
                  <c:v>168752</c:v>
                </c:pt>
                <c:pt idx="6">
                  <c:v>741372</c:v>
                </c:pt>
                <c:pt idx="7">
                  <c:v>1245687</c:v>
                </c:pt>
                <c:pt idx="8">
                  <c:v>32550</c:v>
                </c:pt>
                <c:pt idx="9">
                  <c:v>85476</c:v>
                </c:pt>
                <c:pt idx="10">
                  <c:v>362</c:v>
                </c:pt>
                <c:pt idx="11">
                  <c:v>6544</c:v>
                </c:pt>
                <c:pt idx="12">
                  <c:v>10384</c:v>
                </c:pt>
                <c:pt idx="13">
                  <c:v>19154</c:v>
                </c:pt>
                <c:pt idx="14">
                  <c:v>1638</c:v>
                </c:pt>
                <c:pt idx="15">
                  <c:v>1175474</c:v>
                </c:pt>
                <c:pt idx="16">
                  <c:v>173875</c:v>
                </c:pt>
                <c:pt idx="17">
                  <c:v>0</c:v>
                </c:pt>
                <c:pt idx="18">
                  <c:v>3393</c:v>
                </c:pt>
                <c:pt idx="19">
                  <c:v>16858</c:v>
                </c:pt>
                <c:pt idx="20">
                  <c:v>419</c:v>
                </c:pt>
                <c:pt idx="21">
                  <c:v>894055</c:v>
                </c:pt>
                <c:pt idx="22">
                  <c:v>10902</c:v>
                </c:pt>
                <c:pt idx="23">
                  <c:v>8457</c:v>
                </c:pt>
                <c:pt idx="24">
                  <c:v>18032</c:v>
                </c:pt>
                <c:pt idx="25">
                  <c:v>223980</c:v>
                </c:pt>
                <c:pt idx="26">
                  <c:v>93366</c:v>
                </c:pt>
                <c:pt idx="27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B4-4CA6-AE04-1A9920475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2429478"/>
        <c:axId val="61058041"/>
      </c:barChart>
      <c:catAx>
        <c:axId val="6242947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058041"/>
        <c:crosses val="autoZero"/>
        <c:auto val="1"/>
        <c:lblAlgn val="ctr"/>
        <c:lblOffset val="100"/>
        <c:noMultiLvlLbl val="0"/>
      </c:catAx>
      <c:valAx>
        <c:axId val="61058041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2429478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'Automóviles régimen pasaje'!$A$7:$A$34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pasaje'!$E$7:$E$34</c:f>
              <c:numCache>
                <c:formatCode>#,##0</c:formatCode>
                <c:ptCount val="28"/>
                <c:pt idx="0">
                  <c:v>0</c:v>
                </c:pt>
                <c:pt idx="1">
                  <c:v>27053</c:v>
                </c:pt>
                <c:pt idx="2">
                  <c:v>50509</c:v>
                </c:pt>
                <c:pt idx="3">
                  <c:v>0</c:v>
                </c:pt>
                <c:pt idx="4">
                  <c:v>392800</c:v>
                </c:pt>
                <c:pt idx="5">
                  <c:v>9195</c:v>
                </c:pt>
                <c:pt idx="6">
                  <c:v>436040</c:v>
                </c:pt>
                <c:pt idx="7">
                  <c:v>153498</c:v>
                </c:pt>
                <c:pt idx="8">
                  <c:v>20697</c:v>
                </c:pt>
                <c:pt idx="9">
                  <c:v>0</c:v>
                </c:pt>
                <c:pt idx="10">
                  <c:v>0</c:v>
                </c:pt>
                <c:pt idx="11">
                  <c:v>156837</c:v>
                </c:pt>
                <c:pt idx="12">
                  <c:v>0</c:v>
                </c:pt>
                <c:pt idx="13">
                  <c:v>0</c:v>
                </c:pt>
                <c:pt idx="14">
                  <c:v>10424</c:v>
                </c:pt>
                <c:pt idx="15">
                  <c:v>234751</c:v>
                </c:pt>
                <c:pt idx="16">
                  <c:v>27930</c:v>
                </c:pt>
                <c:pt idx="17">
                  <c:v>0</c:v>
                </c:pt>
                <c:pt idx="18">
                  <c:v>55194</c:v>
                </c:pt>
                <c:pt idx="19">
                  <c:v>13031</c:v>
                </c:pt>
                <c:pt idx="20">
                  <c:v>0</c:v>
                </c:pt>
                <c:pt idx="21">
                  <c:v>700554</c:v>
                </c:pt>
                <c:pt idx="22">
                  <c:v>29899</c:v>
                </c:pt>
                <c:pt idx="23">
                  <c:v>0</c:v>
                </c:pt>
                <c:pt idx="24">
                  <c:v>0</c:v>
                </c:pt>
                <c:pt idx="25">
                  <c:v>82505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13-4BE3-8B92-16935B3EE76A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'Automóviles régimen pasaje'!$A$7:$A$34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pasaje'!$D$7:$D$34</c:f>
              <c:numCache>
                <c:formatCode>#,##0</c:formatCode>
                <c:ptCount val="28"/>
                <c:pt idx="0">
                  <c:v>0</c:v>
                </c:pt>
                <c:pt idx="1">
                  <c:v>21456</c:v>
                </c:pt>
                <c:pt idx="2">
                  <c:v>49795</c:v>
                </c:pt>
                <c:pt idx="3">
                  <c:v>0</c:v>
                </c:pt>
                <c:pt idx="4">
                  <c:v>401360</c:v>
                </c:pt>
                <c:pt idx="5">
                  <c:v>9381</c:v>
                </c:pt>
                <c:pt idx="6">
                  <c:v>451880</c:v>
                </c:pt>
                <c:pt idx="7">
                  <c:v>147181</c:v>
                </c:pt>
                <c:pt idx="8">
                  <c:v>21979</c:v>
                </c:pt>
                <c:pt idx="9">
                  <c:v>0</c:v>
                </c:pt>
                <c:pt idx="10">
                  <c:v>0</c:v>
                </c:pt>
                <c:pt idx="11">
                  <c:v>186754</c:v>
                </c:pt>
                <c:pt idx="12">
                  <c:v>0</c:v>
                </c:pt>
                <c:pt idx="13">
                  <c:v>0</c:v>
                </c:pt>
                <c:pt idx="14">
                  <c:v>10610</c:v>
                </c:pt>
                <c:pt idx="15">
                  <c:v>245206</c:v>
                </c:pt>
                <c:pt idx="16">
                  <c:v>24885</c:v>
                </c:pt>
                <c:pt idx="17">
                  <c:v>0</c:v>
                </c:pt>
                <c:pt idx="18">
                  <c:v>44742</c:v>
                </c:pt>
                <c:pt idx="19">
                  <c:v>9405</c:v>
                </c:pt>
                <c:pt idx="20">
                  <c:v>0</c:v>
                </c:pt>
                <c:pt idx="21">
                  <c:v>715952</c:v>
                </c:pt>
                <c:pt idx="22">
                  <c:v>30684</c:v>
                </c:pt>
                <c:pt idx="23">
                  <c:v>0</c:v>
                </c:pt>
                <c:pt idx="24">
                  <c:v>0</c:v>
                </c:pt>
                <c:pt idx="25">
                  <c:v>78342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13-4BE3-8B92-16935B3EE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7648638"/>
        <c:axId val="63996072"/>
      </c:barChart>
      <c:catAx>
        <c:axId val="3764863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996072"/>
        <c:crosses val="autoZero"/>
        <c:auto val="1"/>
        <c:lblAlgn val="ctr"/>
        <c:lblOffset val="100"/>
        <c:noMultiLvlLbl val="0"/>
      </c:catAx>
      <c:valAx>
        <c:axId val="6399607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648638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'Automóviles régimen mercancía'!$A$7:$A$34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mercancía'!$E$7:$E$34</c:f>
              <c:numCache>
                <c:formatCode>#,##0</c:formatCode>
                <c:ptCount val="28"/>
                <c:pt idx="0">
                  <c:v>0</c:v>
                </c:pt>
                <c:pt idx="1">
                  <c:v>17619</c:v>
                </c:pt>
                <c:pt idx="2">
                  <c:v>2536</c:v>
                </c:pt>
                <c:pt idx="3">
                  <c:v>0</c:v>
                </c:pt>
                <c:pt idx="4">
                  <c:v>2842</c:v>
                </c:pt>
                <c:pt idx="5">
                  <c:v>11027</c:v>
                </c:pt>
                <c:pt idx="6">
                  <c:v>56184</c:v>
                </c:pt>
                <c:pt idx="7">
                  <c:v>315580</c:v>
                </c:pt>
                <c:pt idx="8">
                  <c:v>8484</c:v>
                </c:pt>
                <c:pt idx="9">
                  <c:v>158</c:v>
                </c:pt>
                <c:pt idx="10">
                  <c:v>8808</c:v>
                </c:pt>
                <c:pt idx="11">
                  <c:v>1118</c:v>
                </c:pt>
                <c:pt idx="12">
                  <c:v>2</c:v>
                </c:pt>
                <c:pt idx="13">
                  <c:v>667</c:v>
                </c:pt>
                <c:pt idx="14">
                  <c:v>25490</c:v>
                </c:pt>
                <c:pt idx="15">
                  <c:v>75827</c:v>
                </c:pt>
                <c:pt idx="16">
                  <c:v>34280</c:v>
                </c:pt>
                <c:pt idx="17">
                  <c:v>417</c:v>
                </c:pt>
                <c:pt idx="18">
                  <c:v>1013</c:v>
                </c:pt>
                <c:pt idx="19">
                  <c:v>2997</c:v>
                </c:pt>
                <c:pt idx="20">
                  <c:v>78088</c:v>
                </c:pt>
                <c:pt idx="21">
                  <c:v>36077</c:v>
                </c:pt>
                <c:pt idx="22">
                  <c:v>161056</c:v>
                </c:pt>
                <c:pt idx="23">
                  <c:v>4463</c:v>
                </c:pt>
                <c:pt idx="24">
                  <c:v>99029</c:v>
                </c:pt>
                <c:pt idx="25">
                  <c:v>225523</c:v>
                </c:pt>
                <c:pt idx="26">
                  <c:v>268790</c:v>
                </c:pt>
                <c:pt idx="27">
                  <c:v>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8E-4967-B55B-08375064A43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'Automóviles régimen mercancía'!$A$7:$A$34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mercancía'!$D$7:$D$34</c:f>
              <c:numCache>
                <c:formatCode>#,##0</c:formatCode>
                <c:ptCount val="28"/>
                <c:pt idx="0">
                  <c:v>0</c:v>
                </c:pt>
                <c:pt idx="1">
                  <c:v>3654</c:v>
                </c:pt>
                <c:pt idx="2">
                  <c:v>1913</c:v>
                </c:pt>
                <c:pt idx="3">
                  <c:v>0</c:v>
                </c:pt>
                <c:pt idx="4">
                  <c:v>2786</c:v>
                </c:pt>
                <c:pt idx="5">
                  <c:v>15349</c:v>
                </c:pt>
                <c:pt idx="6">
                  <c:v>68972</c:v>
                </c:pt>
                <c:pt idx="7">
                  <c:v>300782</c:v>
                </c:pt>
                <c:pt idx="8">
                  <c:v>9683</c:v>
                </c:pt>
                <c:pt idx="9">
                  <c:v>288</c:v>
                </c:pt>
                <c:pt idx="10">
                  <c:v>55</c:v>
                </c:pt>
                <c:pt idx="11">
                  <c:v>634</c:v>
                </c:pt>
                <c:pt idx="12">
                  <c:v>3251</c:v>
                </c:pt>
                <c:pt idx="13">
                  <c:v>145</c:v>
                </c:pt>
                <c:pt idx="14">
                  <c:v>10554</c:v>
                </c:pt>
                <c:pt idx="15">
                  <c:v>80698</c:v>
                </c:pt>
                <c:pt idx="16">
                  <c:v>60267</c:v>
                </c:pt>
                <c:pt idx="17">
                  <c:v>275</c:v>
                </c:pt>
                <c:pt idx="18">
                  <c:v>912</c:v>
                </c:pt>
                <c:pt idx="19">
                  <c:v>28</c:v>
                </c:pt>
                <c:pt idx="20">
                  <c:v>84396</c:v>
                </c:pt>
                <c:pt idx="21">
                  <c:v>36105</c:v>
                </c:pt>
                <c:pt idx="22">
                  <c:v>163418</c:v>
                </c:pt>
                <c:pt idx="23">
                  <c:v>7594</c:v>
                </c:pt>
                <c:pt idx="24">
                  <c:v>110634</c:v>
                </c:pt>
                <c:pt idx="25">
                  <c:v>205029</c:v>
                </c:pt>
                <c:pt idx="26">
                  <c:v>280457</c:v>
                </c:pt>
                <c:pt idx="27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8E-4967-B55B-08375064A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575339"/>
        <c:axId val="57366849"/>
      </c:barChart>
      <c:catAx>
        <c:axId val="1457533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366849"/>
        <c:crosses val="autoZero"/>
        <c:auto val="1"/>
        <c:lblAlgn val="ctr"/>
        <c:lblOffset val="100"/>
        <c:noMultiLvlLbl val="0"/>
      </c:catAx>
      <c:valAx>
        <c:axId val="57366849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575339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total'!$E$7:$E$34</c:f>
              <c:numCache>
                <c:formatCode>#,##0</c:formatCode>
                <c:ptCount val="28"/>
                <c:pt idx="0">
                  <c:v>3537989</c:v>
                </c:pt>
                <c:pt idx="1">
                  <c:v>281681</c:v>
                </c:pt>
                <c:pt idx="2">
                  <c:v>349599</c:v>
                </c:pt>
                <c:pt idx="3">
                  <c:v>963016</c:v>
                </c:pt>
                <c:pt idx="4">
                  <c:v>7523128</c:v>
                </c:pt>
                <c:pt idx="5">
                  <c:v>573997</c:v>
                </c:pt>
                <c:pt idx="6">
                  <c:v>133889</c:v>
                </c:pt>
                <c:pt idx="7">
                  <c:v>7584644</c:v>
                </c:pt>
                <c:pt idx="8">
                  <c:v>9696212</c:v>
                </c:pt>
                <c:pt idx="9">
                  <c:v>9683998</c:v>
                </c:pt>
                <c:pt idx="10">
                  <c:v>5687688</c:v>
                </c:pt>
                <c:pt idx="11">
                  <c:v>303836</c:v>
                </c:pt>
                <c:pt idx="12">
                  <c:v>2190630</c:v>
                </c:pt>
                <c:pt idx="13">
                  <c:v>3114706</c:v>
                </c:pt>
                <c:pt idx="14">
                  <c:v>6073021</c:v>
                </c:pt>
                <c:pt idx="15">
                  <c:v>873963</c:v>
                </c:pt>
                <c:pt idx="16">
                  <c:v>378042</c:v>
                </c:pt>
                <c:pt idx="17">
                  <c:v>607059</c:v>
                </c:pt>
                <c:pt idx="18">
                  <c:v>0</c:v>
                </c:pt>
                <c:pt idx="19">
                  <c:v>355090</c:v>
                </c:pt>
                <c:pt idx="20">
                  <c:v>990201</c:v>
                </c:pt>
                <c:pt idx="21">
                  <c:v>616787</c:v>
                </c:pt>
                <c:pt idx="22">
                  <c:v>1136648</c:v>
                </c:pt>
                <c:pt idx="23">
                  <c:v>800410</c:v>
                </c:pt>
                <c:pt idx="24">
                  <c:v>9010635</c:v>
                </c:pt>
                <c:pt idx="25">
                  <c:v>7723311</c:v>
                </c:pt>
                <c:pt idx="26">
                  <c:v>778036</c:v>
                </c:pt>
                <c:pt idx="27">
                  <c:v>327476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1E-49BB-92EE-715A74AD8244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total'!$D$7:$D$34</c:f>
              <c:numCache>
                <c:formatCode>#,##0</c:formatCode>
                <c:ptCount val="28"/>
                <c:pt idx="0">
                  <c:v>3622541</c:v>
                </c:pt>
                <c:pt idx="1">
                  <c:v>328015</c:v>
                </c:pt>
                <c:pt idx="2">
                  <c:v>399017</c:v>
                </c:pt>
                <c:pt idx="3">
                  <c:v>735909</c:v>
                </c:pt>
                <c:pt idx="4">
                  <c:v>7341993</c:v>
                </c:pt>
                <c:pt idx="5">
                  <c:v>391791</c:v>
                </c:pt>
                <c:pt idx="6">
                  <c:v>118783</c:v>
                </c:pt>
                <c:pt idx="7">
                  <c:v>7545973</c:v>
                </c:pt>
                <c:pt idx="8">
                  <c:v>8739078</c:v>
                </c:pt>
                <c:pt idx="9">
                  <c:v>9997725</c:v>
                </c:pt>
                <c:pt idx="10">
                  <c:v>5269268</c:v>
                </c:pt>
                <c:pt idx="11">
                  <c:v>189095</c:v>
                </c:pt>
                <c:pt idx="12">
                  <c:v>1880529</c:v>
                </c:pt>
                <c:pt idx="13">
                  <c:v>5006927</c:v>
                </c:pt>
                <c:pt idx="14">
                  <c:v>6207139</c:v>
                </c:pt>
                <c:pt idx="15">
                  <c:v>796804</c:v>
                </c:pt>
                <c:pt idx="16">
                  <c:v>359617</c:v>
                </c:pt>
                <c:pt idx="17">
                  <c:v>670281</c:v>
                </c:pt>
                <c:pt idx="18">
                  <c:v>180</c:v>
                </c:pt>
                <c:pt idx="19">
                  <c:v>559977</c:v>
                </c:pt>
                <c:pt idx="20">
                  <c:v>939717</c:v>
                </c:pt>
                <c:pt idx="21">
                  <c:v>527941</c:v>
                </c:pt>
                <c:pt idx="22">
                  <c:v>1133756</c:v>
                </c:pt>
                <c:pt idx="23">
                  <c:v>902014</c:v>
                </c:pt>
                <c:pt idx="24">
                  <c:v>8610862</c:v>
                </c:pt>
                <c:pt idx="25">
                  <c:v>7174309</c:v>
                </c:pt>
                <c:pt idx="26">
                  <c:v>745162</c:v>
                </c:pt>
                <c:pt idx="27">
                  <c:v>323582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1E-49BB-92EE-715A74AD8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0742148"/>
        <c:axId val="46633811"/>
      </c:barChart>
      <c:catAx>
        <c:axId val="6074214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633811"/>
        <c:crosses val="autoZero"/>
        <c:auto val="1"/>
        <c:lblAlgn val="ctr"/>
        <c:lblOffset val="100"/>
        <c:noMultiLvlLbl val="0"/>
      </c:catAx>
      <c:valAx>
        <c:axId val="46633811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742148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99999999999997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GL'!$E$7:$E$34</c:f>
              <c:numCache>
                <c:formatCode>#,##0</c:formatCode>
                <c:ptCount val="28"/>
                <c:pt idx="0">
                  <c:v>2295417</c:v>
                </c:pt>
                <c:pt idx="1">
                  <c:v>6200</c:v>
                </c:pt>
                <c:pt idx="2">
                  <c:v>29207</c:v>
                </c:pt>
                <c:pt idx="3">
                  <c:v>84479</c:v>
                </c:pt>
                <c:pt idx="4">
                  <c:v>4883873</c:v>
                </c:pt>
                <c:pt idx="5">
                  <c:v>4697</c:v>
                </c:pt>
                <c:pt idx="6">
                  <c:v>91360</c:v>
                </c:pt>
                <c:pt idx="7">
                  <c:v>3054585</c:v>
                </c:pt>
                <c:pt idx="8">
                  <c:v>7166619</c:v>
                </c:pt>
                <c:pt idx="9">
                  <c:v>7545623</c:v>
                </c:pt>
                <c:pt idx="10">
                  <c:v>2652201</c:v>
                </c:pt>
                <c:pt idx="11">
                  <c:v>303297</c:v>
                </c:pt>
                <c:pt idx="12">
                  <c:v>1094710</c:v>
                </c:pt>
                <c:pt idx="13">
                  <c:v>448484</c:v>
                </c:pt>
                <c:pt idx="14">
                  <c:v>4945705</c:v>
                </c:pt>
                <c:pt idx="15">
                  <c:v>526724</c:v>
                </c:pt>
                <c:pt idx="16">
                  <c:v>35005</c:v>
                </c:pt>
                <c:pt idx="17">
                  <c:v>0</c:v>
                </c:pt>
                <c:pt idx="18">
                  <c:v>0</c:v>
                </c:pt>
                <c:pt idx="19">
                  <c:v>242174</c:v>
                </c:pt>
                <c:pt idx="20">
                  <c:v>0</c:v>
                </c:pt>
                <c:pt idx="21">
                  <c:v>404369</c:v>
                </c:pt>
                <c:pt idx="22">
                  <c:v>70784</c:v>
                </c:pt>
                <c:pt idx="23">
                  <c:v>262654</c:v>
                </c:pt>
                <c:pt idx="24">
                  <c:v>5944135</c:v>
                </c:pt>
                <c:pt idx="25">
                  <c:v>1361349</c:v>
                </c:pt>
                <c:pt idx="26">
                  <c:v>19477</c:v>
                </c:pt>
                <c:pt idx="27">
                  <c:v>105553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5-46C7-9FBB-CA368DE1F3D8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GL'!$D$7:$D$34</c:f>
              <c:numCache>
                <c:formatCode>#,##0</c:formatCode>
                <c:ptCount val="28"/>
                <c:pt idx="0">
                  <c:v>2412567</c:v>
                </c:pt>
                <c:pt idx="1">
                  <c:v>2000</c:v>
                </c:pt>
                <c:pt idx="2">
                  <c:v>17432</c:v>
                </c:pt>
                <c:pt idx="3">
                  <c:v>115845</c:v>
                </c:pt>
                <c:pt idx="4">
                  <c:v>4739676</c:v>
                </c:pt>
                <c:pt idx="5">
                  <c:v>28076</c:v>
                </c:pt>
                <c:pt idx="6">
                  <c:v>82340</c:v>
                </c:pt>
                <c:pt idx="7">
                  <c:v>3112173</c:v>
                </c:pt>
                <c:pt idx="8">
                  <c:v>6313711</c:v>
                </c:pt>
                <c:pt idx="9">
                  <c:v>7934056</c:v>
                </c:pt>
                <c:pt idx="10">
                  <c:v>2660989</c:v>
                </c:pt>
                <c:pt idx="11">
                  <c:v>188426</c:v>
                </c:pt>
                <c:pt idx="12">
                  <c:v>936125</c:v>
                </c:pt>
                <c:pt idx="13">
                  <c:v>465641</c:v>
                </c:pt>
                <c:pt idx="14">
                  <c:v>5015948</c:v>
                </c:pt>
                <c:pt idx="15">
                  <c:v>472699</c:v>
                </c:pt>
                <c:pt idx="16">
                  <c:v>12659</c:v>
                </c:pt>
                <c:pt idx="17">
                  <c:v>0</c:v>
                </c:pt>
                <c:pt idx="18">
                  <c:v>0</c:v>
                </c:pt>
                <c:pt idx="19">
                  <c:v>336264</c:v>
                </c:pt>
                <c:pt idx="20">
                  <c:v>0</c:v>
                </c:pt>
                <c:pt idx="21">
                  <c:v>327310</c:v>
                </c:pt>
                <c:pt idx="22">
                  <c:v>59933</c:v>
                </c:pt>
                <c:pt idx="23">
                  <c:v>178351</c:v>
                </c:pt>
                <c:pt idx="24">
                  <c:v>5624785</c:v>
                </c:pt>
                <c:pt idx="25">
                  <c:v>1238250</c:v>
                </c:pt>
                <c:pt idx="26">
                  <c:v>6435</c:v>
                </c:pt>
                <c:pt idx="27">
                  <c:v>139638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5-46C7-9FBB-CA368DE1F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4033677"/>
        <c:axId val="3347500"/>
      </c:barChart>
      <c:catAx>
        <c:axId val="3403367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347500"/>
        <c:crosses val="autoZero"/>
        <c:auto val="1"/>
        <c:lblAlgn val="ctr"/>
        <c:lblOffset val="100"/>
        <c:noMultiLvlLbl val="0"/>
      </c:catAx>
      <c:valAx>
        <c:axId val="334750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4033677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99999999999997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GS'!$E$7:$E$34</c:f>
              <c:numCache>
                <c:formatCode>#,##0</c:formatCode>
                <c:ptCount val="28"/>
                <c:pt idx="0">
                  <c:v>1049118</c:v>
                </c:pt>
                <c:pt idx="1">
                  <c:v>189298</c:v>
                </c:pt>
                <c:pt idx="2">
                  <c:v>82184</c:v>
                </c:pt>
                <c:pt idx="3">
                  <c:v>536753</c:v>
                </c:pt>
                <c:pt idx="4">
                  <c:v>83590</c:v>
                </c:pt>
                <c:pt idx="5">
                  <c:v>531968</c:v>
                </c:pt>
                <c:pt idx="6">
                  <c:v>33969</c:v>
                </c:pt>
                <c:pt idx="7">
                  <c:v>990849</c:v>
                </c:pt>
                <c:pt idx="8">
                  <c:v>889396</c:v>
                </c:pt>
                <c:pt idx="9">
                  <c:v>1956209</c:v>
                </c:pt>
                <c:pt idx="10">
                  <c:v>2964027</c:v>
                </c:pt>
                <c:pt idx="11">
                  <c:v>0</c:v>
                </c:pt>
                <c:pt idx="12">
                  <c:v>1036151</c:v>
                </c:pt>
                <c:pt idx="13">
                  <c:v>2269430</c:v>
                </c:pt>
                <c:pt idx="14">
                  <c:v>1015635</c:v>
                </c:pt>
                <c:pt idx="15">
                  <c:v>129839</c:v>
                </c:pt>
                <c:pt idx="16">
                  <c:v>241141</c:v>
                </c:pt>
                <c:pt idx="17">
                  <c:v>392183</c:v>
                </c:pt>
                <c:pt idx="18">
                  <c:v>0</c:v>
                </c:pt>
                <c:pt idx="19">
                  <c:v>83038</c:v>
                </c:pt>
                <c:pt idx="20">
                  <c:v>288877</c:v>
                </c:pt>
                <c:pt idx="21">
                  <c:v>67174</c:v>
                </c:pt>
                <c:pt idx="22">
                  <c:v>701965</c:v>
                </c:pt>
                <c:pt idx="23">
                  <c:v>509886</c:v>
                </c:pt>
                <c:pt idx="24">
                  <c:v>2575064</c:v>
                </c:pt>
                <c:pt idx="25">
                  <c:v>814585</c:v>
                </c:pt>
                <c:pt idx="26">
                  <c:v>24749</c:v>
                </c:pt>
                <c:pt idx="27">
                  <c:v>104293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67-43B9-9159-DD43162D4E22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GS'!$D$7:$D$34</c:f>
              <c:numCache>
                <c:formatCode>#,##0</c:formatCode>
                <c:ptCount val="28"/>
                <c:pt idx="0">
                  <c:v>1097407</c:v>
                </c:pt>
                <c:pt idx="1">
                  <c:v>237791</c:v>
                </c:pt>
                <c:pt idx="2">
                  <c:v>102589</c:v>
                </c:pt>
                <c:pt idx="3">
                  <c:v>586213</c:v>
                </c:pt>
                <c:pt idx="4">
                  <c:v>91047</c:v>
                </c:pt>
                <c:pt idx="5">
                  <c:v>336494</c:v>
                </c:pt>
                <c:pt idx="6">
                  <c:v>31140</c:v>
                </c:pt>
                <c:pt idx="7">
                  <c:v>933647</c:v>
                </c:pt>
                <c:pt idx="8">
                  <c:v>874600</c:v>
                </c:pt>
                <c:pt idx="9">
                  <c:v>1852368</c:v>
                </c:pt>
                <c:pt idx="10">
                  <c:v>2564520</c:v>
                </c:pt>
                <c:pt idx="11">
                  <c:v>0</c:v>
                </c:pt>
                <c:pt idx="12">
                  <c:v>907121</c:v>
                </c:pt>
                <c:pt idx="13">
                  <c:v>4283790</c:v>
                </c:pt>
                <c:pt idx="14">
                  <c:v>1149383</c:v>
                </c:pt>
                <c:pt idx="15">
                  <c:v>140383</c:v>
                </c:pt>
                <c:pt idx="16">
                  <c:v>272410</c:v>
                </c:pt>
                <c:pt idx="17">
                  <c:v>484528</c:v>
                </c:pt>
                <c:pt idx="18">
                  <c:v>180</c:v>
                </c:pt>
                <c:pt idx="19">
                  <c:v>74030</c:v>
                </c:pt>
                <c:pt idx="20">
                  <c:v>377075</c:v>
                </c:pt>
                <c:pt idx="21">
                  <c:v>67519</c:v>
                </c:pt>
                <c:pt idx="22">
                  <c:v>698726</c:v>
                </c:pt>
                <c:pt idx="23">
                  <c:v>654781</c:v>
                </c:pt>
                <c:pt idx="24">
                  <c:v>2546138</c:v>
                </c:pt>
                <c:pt idx="25">
                  <c:v>824408</c:v>
                </c:pt>
                <c:pt idx="26">
                  <c:v>26019</c:v>
                </c:pt>
                <c:pt idx="27">
                  <c:v>67525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67-43B9-9159-DD43162D4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4526655"/>
        <c:axId val="9504295"/>
      </c:barChart>
      <c:catAx>
        <c:axId val="2452665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504295"/>
        <c:crosses val="autoZero"/>
        <c:auto val="1"/>
        <c:lblAlgn val="ctr"/>
        <c:lblOffset val="100"/>
        <c:noMultiLvlLbl val="0"/>
      </c:catAx>
      <c:valAx>
        <c:axId val="9504295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52665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99999999999997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Líquidos!$A$7:$A$34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Líquidos!$E$7:$E$34</c:f>
              <c:numCache>
                <c:formatCode>#,##0</c:formatCode>
                <c:ptCount val="28"/>
                <c:pt idx="0">
                  <c:v>3718145</c:v>
                </c:pt>
                <c:pt idx="1">
                  <c:v>37865</c:v>
                </c:pt>
                <c:pt idx="2">
                  <c:v>69218</c:v>
                </c:pt>
                <c:pt idx="3">
                  <c:v>249441</c:v>
                </c:pt>
                <c:pt idx="4">
                  <c:v>11294503</c:v>
                </c:pt>
                <c:pt idx="5">
                  <c:v>354651</c:v>
                </c:pt>
                <c:pt idx="6">
                  <c:v>565342</c:v>
                </c:pt>
                <c:pt idx="7">
                  <c:v>7236282</c:v>
                </c:pt>
                <c:pt idx="8">
                  <c:v>9377755</c:v>
                </c:pt>
                <c:pt idx="9">
                  <c:v>10947821</c:v>
                </c:pt>
                <c:pt idx="10">
                  <c:v>3951260</c:v>
                </c:pt>
                <c:pt idx="11">
                  <c:v>345604</c:v>
                </c:pt>
                <c:pt idx="12">
                  <c:v>1408117</c:v>
                </c:pt>
                <c:pt idx="13">
                  <c:v>710437</c:v>
                </c:pt>
                <c:pt idx="14">
                  <c:v>8857424</c:v>
                </c:pt>
                <c:pt idx="15">
                  <c:v>4407780</c:v>
                </c:pt>
                <c:pt idx="16">
                  <c:v>47293</c:v>
                </c:pt>
                <c:pt idx="17">
                  <c:v>0</c:v>
                </c:pt>
                <c:pt idx="18">
                  <c:v>30354</c:v>
                </c:pt>
                <c:pt idx="19">
                  <c:v>642229</c:v>
                </c:pt>
                <c:pt idx="20">
                  <c:v>0</c:v>
                </c:pt>
                <c:pt idx="21">
                  <c:v>1642080</c:v>
                </c:pt>
                <c:pt idx="22">
                  <c:v>91148</c:v>
                </c:pt>
                <c:pt idx="23">
                  <c:v>275587</c:v>
                </c:pt>
                <c:pt idx="24">
                  <c:v>8206682</c:v>
                </c:pt>
                <c:pt idx="25">
                  <c:v>1893351</c:v>
                </c:pt>
                <c:pt idx="26">
                  <c:v>19480</c:v>
                </c:pt>
                <c:pt idx="27">
                  <c:v>105592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32-4C19-B9CE-87D70C8FD9E3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Líquidos!$A$7:$A$34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Líquidos!$D$7:$D$34</c:f>
              <c:numCache>
                <c:formatCode>#,##0</c:formatCode>
                <c:ptCount val="28"/>
                <c:pt idx="0">
                  <c:v>3783570</c:v>
                </c:pt>
                <c:pt idx="1">
                  <c:v>21040</c:v>
                </c:pt>
                <c:pt idx="2">
                  <c:v>31663</c:v>
                </c:pt>
                <c:pt idx="3">
                  <c:v>262640</c:v>
                </c:pt>
                <c:pt idx="4">
                  <c:v>11908478</c:v>
                </c:pt>
                <c:pt idx="5">
                  <c:v>366446</c:v>
                </c:pt>
                <c:pt idx="6">
                  <c:v>579686</c:v>
                </c:pt>
                <c:pt idx="7">
                  <c:v>6677118</c:v>
                </c:pt>
                <c:pt idx="8">
                  <c:v>8017265</c:v>
                </c:pt>
                <c:pt idx="9">
                  <c:v>10619046</c:v>
                </c:pt>
                <c:pt idx="10">
                  <c:v>3867599</c:v>
                </c:pt>
                <c:pt idx="11">
                  <c:v>311968</c:v>
                </c:pt>
                <c:pt idx="12">
                  <c:v>1000957</c:v>
                </c:pt>
                <c:pt idx="13">
                  <c:v>640301</c:v>
                </c:pt>
                <c:pt idx="14">
                  <c:v>9043546</c:v>
                </c:pt>
                <c:pt idx="15">
                  <c:v>4459212</c:v>
                </c:pt>
                <c:pt idx="16">
                  <c:v>40364</c:v>
                </c:pt>
                <c:pt idx="17">
                  <c:v>0</c:v>
                </c:pt>
                <c:pt idx="18">
                  <c:v>25311</c:v>
                </c:pt>
                <c:pt idx="19">
                  <c:v>582819</c:v>
                </c:pt>
                <c:pt idx="20">
                  <c:v>0</c:v>
                </c:pt>
                <c:pt idx="21">
                  <c:v>1775074</c:v>
                </c:pt>
                <c:pt idx="22">
                  <c:v>79845</c:v>
                </c:pt>
                <c:pt idx="23">
                  <c:v>193610</c:v>
                </c:pt>
                <c:pt idx="24">
                  <c:v>7707379</c:v>
                </c:pt>
                <c:pt idx="25">
                  <c:v>1675875</c:v>
                </c:pt>
                <c:pt idx="26">
                  <c:v>6458</c:v>
                </c:pt>
                <c:pt idx="27">
                  <c:v>139638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32-4C19-B9CE-87D70C8FD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8051996"/>
        <c:axId val="34529816"/>
      </c:barChart>
      <c:catAx>
        <c:axId val="2805199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4529816"/>
        <c:crosses val="autoZero"/>
        <c:auto val="1"/>
        <c:lblAlgn val="ctr"/>
        <c:lblOffset val="100"/>
        <c:noMultiLvlLbl val="0"/>
      </c:catAx>
      <c:valAx>
        <c:axId val="34529816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8051996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MG'!$E$7:$E$34</c:f>
              <c:numCache>
                <c:formatCode>#,##0</c:formatCode>
                <c:ptCount val="28"/>
                <c:pt idx="0">
                  <c:v>193454</c:v>
                </c:pt>
                <c:pt idx="1">
                  <c:v>86183</c:v>
                </c:pt>
                <c:pt idx="2">
                  <c:v>238208</c:v>
                </c:pt>
                <c:pt idx="3">
                  <c:v>341784</c:v>
                </c:pt>
                <c:pt idx="4">
                  <c:v>2555665</c:v>
                </c:pt>
                <c:pt idx="5">
                  <c:v>37332</c:v>
                </c:pt>
                <c:pt idx="6">
                  <c:v>8560</c:v>
                </c:pt>
                <c:pt idx="7">
                  <c:v>3539210</c:v>
                </c:pt>
                <c:pt idx="8">
                  <c:v>1640197</c:v>
                </c:pt>
                <c:pt idx="9">
                  <c:v>182166</c:v>
                </c:pt>
                <c:pt idx="10">
                  <c:v>71460</c:v>
                </c:pt>
                <c:pt idx="11">
                  <c:v>539</c:v>
                </c:pt>
                <c:pt idx="12">
                  <c:v>59769</c:v>
                </c:pt>
                <c:pt idx="13">
                  <c:v>396792</c:v>
                </c:pt>
                <c:pt idx="14">
                  <c:v>111681</c:v>
                </c:pt>
                <c:pt idx="15">
                  <c:v>217400</c:v>
                </c:pt>
                <c:pt idx="16">
                  <c:v>101896</c:v>
                </c:pt>
                <c:pt idx="17">
                  <c:v>214876</c:v>
                </c:pt>
                <c:pt idx="18">
                  <c:v>0</c:v>
                </c:pt>
                <c:pt idx="19">
                  <c:v>29878</c:v>
                </c:pt>
                <c:pt idx="20">
                  <c:v>701324</c:v>
                </c:pt>
                <c:pt idx="21">
                  <c:v>145244</c:v>
                </c:pt>
                <c:pt idx="22">
                  <c:v>363899</c:v>
                </c:pt>
                <c:pt idx="23">
                  <c:v>27870</c:v>
                </c:pt>
                <c:pt idx="24">
                  <c:v>491436</c:v>
                </c:pt>
                <c:pt idx="25">
                  <c:v>5547377</c:v>
                </c:pt>
                <c:pt idx="26">
                  <c:v>733810</c:v>
                </c:pt>
                <c:pt idx="27">
                  <c:v>117630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8E-4D5F-BAA9-4DA32D358F48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MG'!$D$7:$D$34</c:f>
              <c:numCache>
                <c:formatCode>#,##0</c:formatCode>
                <c:ptCount val="28"/>
                <c:pt idx="0">
                  <c:v>112567</c:v>
                </c:pt>
                <c:pt idx="1">
                  <c:v>88224</c:v>
                </c:pt>
                <c:pt idx="2">
                  <c:v>278996</c:v>
                </c:pt>
                <c:pt idx="3">
                  <c:v>33851</c:v>
                </c:pt>
                <c:pt idx="4">
                  <c:v>2511270</c:v>
                </c:pt>
                <c:pt idx="5">
                  <c:v>27221</c:v>
                </c:pt>
                <c:pt idx="6">
                  <c:v>5303</c:v>
                </c:pt>
                <c:pt idx="7">
                  <c:v>3500153</c:v>
                </c:pt>
                <c:pt idx="8">
                  <c:v>1550767</c:v>
                </c:pt>
                <c:pt idx="9">
                  <c:v>211301</c:v>
                </c:pt>
                <c:pt idx="10">
                  <c:v>43759</c:v>
                </c:pt>
                <c:pt idx="11">
                  <c:v>669</c:v>
                </c:pt>
                <c:pt idx="12">
                  <c:v>37283</c:v>
                </c:pt>
                <c:pt idx="13">
                  <c:v>257496</c:v>
                </c:pt>
                <c:pt idx="14">
                  <c:v>41808</c:v>
                </c:pt>
                <c:pt idx="15">
                  <c:v>183722</c:v>
                </c:pt>
                <c:pt idx="16">
                  <c:v>74548</c:v>
                </c:pt>
                <c:pt idx="17">
                  <c:v>185753</c:v>
                </c:pt>
                <c:pt idx="18">
                  <c:v>0</c:v>
                </c:pt>
                <c:pt idx="19">
                  <c:v>149683</c:v>
                </c:pt>
                <c:pt idx="20">
                  <c:v>562642</c:v>
                </c:pt>
                <c:pt idx="21">
                  <c:v>133112</c:v>
                </c:pt>
                <c:pt idx="22">
                  <c:v>375097</c:v>
                </c:pt>
                <c:pt idx="23">
                  <c:v>68882</c:v>
                </c:pt>
                <c:pt idx="24">
                  <c:v>439939</c:v>
                </c:pt>
                <c:pt idx="25">
                  <c:v>5111651</c:v>
                </c:pt>
                <c:pt idx="26">
                  <c:v>712708</c:v>
                </c:pt>
                <c:pt idx="27">
                  <c:v>116419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8E-4D5F-BAA9-4DA32D358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7900052"/>
        <c:axId val="29119004"/>
      </c:barChart>
      <c:catAx>
        <c:axId val="5790005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9119004"/>
        <c:crosses val="autoZero"/>
        <c:auto val="1"/>
        <c:lblAlgn val="ctr"/>
        <c:lblOffset val="100"/>
        <c:noMultiLvlLbl val="0"/>
      </c:catAx>
      <c:valAx>
        <c:axId val="2911900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900052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72500000000000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total'!$E$7:$E$34</c:f>
              <c:numCache>
                <c:formatCode>#,##0</c:formatCode>
                <c:ptCount val="28"/>
                <c:pt idx="0">
                  <c:v>799037</c:v>
                </c:pt>
                <c:pt idx="1">
                  <c:v>379236</c:v>
                </c:pt>
                <c:pt idx="2">
                  <c:v>1655500</c:v>
                </c:pt>
                <c:pt idx="3">
                  <c:v>638027</c:v>
                </c:pt>
                <c:pt idx="4">
                  <c:v>3563756</c:v>
                </c:pt>
                <c:pt idx="5">
                  <c:v>362879</c:v>
                </c:pt>
                <c:pt idx="6">
                  <c:v>941</c:v>
                </c:pt>
                <c:pt idx="7">
                  <c:v>4681235</c:v>
                </c:pt>
                <c:pt idx="8">
                  <c:v>2986161</c:v>
                </c:pt>
                <c:pt idx="9">
                  <c:v>3092284</c:v>
                </c:pt>
                <c:pt idx="10">
                  <c:v>1366162</c:v>
                </c:pt>
                <c:pt idx="11">
                  <c:v>10608</c:v>
                </c:pt>
                <c:pt idx="12">
                  <c:v>749530</c:v>
                </c:pt>
                <c:pt idx="13">
                  <c:v>1323634</c:v>
                </c:pt>
                <c:pt idx="14">
                  <c:v>1890664</c:v>
                </c:pt>
                <c:pt idx="15">
                  <c:v>164549</c:v>
                </c:pt>
                <c:pt idx="16">
                  <c:v>309910</c:v>
                </c:pt>
                <c:pt idx="17">
                  <c:v>253962</c:v>
                </c:pt>
                <c:pt idx="18">
                  <c:v>15</c:v>
                </c:pt>
                <c:pt idx="19">
                  <c:v>303802</c:v>
                </c:pt>
                <c:pt idx="20">
                  <c:v>441500</c:v>
                </c:pt>
                <c:pt idx="21">
                  <c:v>69438</c:v>
                </c:pt>
                <c:pt idx="22">
                  <c:v>1145204</c:v>
                </c:pt>
                <c:pt idx="23">
                  <c:v>265204</c:v>
                </c:pt>
                <c:pt idx="24">
                  <c:v>1311724</c:v>
                </c:pt>
                <c:pt idx="25">
                  <c:v>5765881</c:v>
                </c:pt>
                <c:pt idx="26">
                  <c:v>784892</c:v>
                </c:pt>
                <c:pt idx="27">
                  <c:v>159400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48-4765-B907-E3E2D0C3235E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total'!$D$7:$D$34</c:f>
              <c:numCache>
                <c:formatCode>#,##0</c:formatCode>
                <c:ptCount val="28"/>
                <c:pt idx="0">
                  <c:v>993155</c:v>
                </c:pt>
                <c:pt idx="1">
                  <c:v>231725</c:v>
                </c:pt>
                <c:pt idx="2">
                  <c:v>1635471</c:v>
                </c:pt>
                <c:pt idx="3">
                  <c:v>993874</c:v>
                </c:pt>
                <c:pt idx="4">
                  <c:v>3623329</c:v>
                </c:pt>
                <c:pt idx="5">
                  <c:v>351106</c:v>
                </c:pt>
                <c:pt idx="6">
                  <c:v>2483</c:v>
                </c:pt>
                <c:pt idx="7">
                  <c:v>4802902</c:v>
                </c:pt>
                <c:pt idx="8">
                  <c:v>3373680</c:v>
                </c:pt>
                <c:pt idx="9">
                  <c:v>2734265</c:v>
                </c:pt>
                <c:pt idx="10">
                  <c:v>1180797</c:v>
                </c:pt>
                <c:pt idx="11">
                  <c:v>4537</c:v>
                </c:pt>
                <c:pt idx="12">
                  <c:v>678609</c:v>
                </c:pt>
                <c:pt idx="13">
                  <c:v>1450988</c:v>
                </c:pt>
                <c:pt idx="14">
                  <c:v>2210213</c:v>
                </c:pt>
                <c:pt idx="15">
                  <c:v>161718</c:v>
                </c:pt>
                <c:pt idx="16">
                  <c:v>204322</c:v>
                </c:pt>
                <c:pt idx="17">
                  <c:v>258292</c:v>
                </c:pt>
                <c:pt idx="18">
                  <c:v>65</c:v>
                </c:pt>
                <c:pt idx="19">
                  <c:v>258218</c:v>
                </c:pt>
                <c:pt idx="20">
                  <c:v>436294</c:v>
                </c:pt>
                <c:pt idx="21">
                  <c:v>94329</c:v>
                </c:pt>
                <c:pt idx="22">
                  <c:v>1244814</c:v>
                </c:pt>
                <c:pt idx="23">
                  <c:v>303135</c:v>
                </c:pt>
                <c:pt idx="24">
                  <c:v>1415122</c:v>
                </c:pt>
                <c:pt idx="25">
                  <c:v>6268159</c:v>
                </c:pt>
                <c:pt idx="26">
                  <c:v>802516</c:v>
                </c:pt>
                <c:pt idx="27">
                  <c:v>132966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48-4765-B907-E3E2D0C32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7570802"/>
        <c:axId val="42576972"/>
      </c:barChart>
      <c:catAx>
        <c:axId val="2757080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576972"/>
        <c:crosses val="autoZero"/>
        <c:auto val="1"/>
        <c:lblAlgn val="ctr"/>
        <c:lblOffset val="100"/>
        <c:noMultiLvlLbl val="0"/>
      </c:catAx>
      <c:valAx>
        <c:axId val="4257697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570802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GL'!$E$7:$E$34</c:f>
              <c:numCache>
                <c:formatCode>#,##0</c:formatCode>
                <c:ptCount val="28"/>
                <c:pt idx="0">
                  <c:v>536427</c:v>
                </c:pt>
                <c:pt idx="1">
                  <c:v>368</c:v>
                </c:pt>
                <c:pt idx="2">
                  <c:v>40011</c:v>
                </c:pt>
                <c:pt idx="3">
                  <c:v>106821</c:v>
                </c:pt>
                <c:pt idx="4">
                  <c:v>1254033</c:v>
                </c:pt>
                <c:pt idx="5">
                  <c:v>428</c:v>
                </c:pt>
                <c:pt idx="6">
                  <c:v>0</c:v>
                </c:pt>
                <c:pt idx="7">
                  <c:v>278915</c:v>
                </c:pt>
                <c:pt idx="8">
                  <c:v>1112799</c:v>
                </c:pt>
                <c:pt idx="9">
                  <c:v>1774600</c:v>
                </c:pt>
                <c:pt idx="10">
                  <c:v>661175</c:v>
                </c:pt>
                <c:pt idx="11">
                  <c:v>10608</c:v>
                </c:pt>
                <c:pt idx="12">
                  <c:v>237623</c:v>
                </c:pt>
                <c:pt idx="13">
                  <c:v>41442</c:v>
                </c:pt>
                <c:pt idx="14">
                  <c:v>1197475</c:v>
                </c:pt>
                <c:pt idx="15">
                  <c:v>69924</c:v>
                </c:pt>
                <c:pt idx="16">
                  <c:v>12288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31267</c:v>
                </c:pt>
                <c:pt idx="22">
                  <c:v>0</c:v>
                </c:pt>
                <c:pt idx="23">
                  <c:v>3142</c:v>
                </c:pt>
                <c:pt idx="24">
                  <c:v>963938</c:v>
                </c:pt>
                <c:pt idx="25">
                  <c:v>104069</c:v>
                </c:pt>
                <c:pt idx="26">
                  <c:v>3</c:v>
                </c:pt>
                <c:pt idx="27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92-4F28-A9C3-24F75BA6D4FF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GL'!$D$7:$D$34</c:f>
              <c:numCache>
                <c:formatCode>#,##0</c:formatCode>
                <c:ptCount val="28"/>
                <c:pt idx="0">
                  <c:v>694904</c:v>
                </c:pt>
                <c:pt idx="1">
                  <c:v>6</c:v>
                </c:pt>
                <c:pt idx="2">
                  <c:v>14231</c:v>
                </c:pt>
                <c:pt idx="3">
                  <c:v>98656</c:v>
                </c:pt>
                <c:pt idx="4">
                  <c:v>1224942</c:v>
                </c:pt>
                <c:pt idx="5">
                  <c:v>4009</c:v>
                </c:pt>
                <c:pt idx="6">
                  <c:v>0</c:v>
                </c:pt>
                <c:pt idx="7">
                  <c:v>148674</c:v>
                </c:pt>
                <c:pt idx="8">
                  <c:v>1151660</c:v>
                </c:pt>
                <c:pt idx="9">
                  <c:v>1796646</c:v>
                </c:pt>
                <c:pt idx="10">
                  <c:v>450507</c:v>
                </c:pt>
                <c:pt idx="11">
                  <c:v>4537</c:v>
                </c:pt>
                <c:pt idx="12">
                  <c:v>48243</c:v>
                </c:pt>
                <c:pt idx="13">
                  <c:v>24540</c:v>
                </c:pt>
                <c:pt idx="14">
                  <c:v>1370122</c:v>
                </c:pt>
                <c:pt idx="15">
                  <c:v>81515</c:v>
                </c:pt>
                <c:pt idx="16">
                  <c:v>15120</c:v>
                </c:pt>
                <c:pt idx="17">
                  <c:v>0</c:v>
                </c:pt>
                <c:pt idx="18">
                  <c:v>0</c:v>
                </c:pt>
                <c:pt idx="19">
                  <c:v>3577</c:v>
                </c:pt>
                <c:pt idx="20">
                  <c:v>0</c:v>
                </c:pt>
                <c:pt idx="21">
                  <c:v>60869</c:v>
                </c:pt>
                <c:pt idx="22">
                  <c:v>7012</c:v>
                </c:pt>
                <c:pt idx="23">
                  <c:v>0</c:v>
                </c:pt>
                <c:pt idx="24">
                  <c:v>1103444</c:v>
                </c:pt>
                <c:pt idx="25">
                  <c:v>89134</c:v>
                </c:pt>
                <c:pt idx="26">
                  <c:v>23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92-4F28-A9C3-24F75BA6D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6037489"/>
        <c:axId val="55225780"/>
      </c:barChart>
      <c:catAx>
        <c:axId val="4603748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5225780"/>
        <c:crosses val="autoZero"/>
        <c:auto val="1"/>
        <c:lblAlgn val="ctr"/>
        <c:lblOffset val="100"/>
        <c:noMultiLvlLbl val="0"/>
      </c:catAx>
      <c:valAx>
        <c:axId val="5522578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037489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GS'!$E$7:$E$34</c:f>
              <c:numCache>
                <c:formatCode>#,##0</c:formatCode>
                <c:ptCount val="28"/>
                <c:pt idx="0">
                  <c:v>214943</c:v>
                </c:pt>
                <c:pt idx="1">
                  <c:v>331522</c:v>
                </c:pt>
                <c:pt idx="2">
                  <c:v>1450305</c:v>
                </c:pt>
                <c:pt idx="3">
                  <c:v>359355</c:v>
                </c:pt>
                <c:pt idx="4">
                  <c:v>13</c:v>
                </c:pt>
                <c:pt idx="5">
                  <c:v>255906</c:v>
                </c:pt>
                <c:pt idx="6">
                  <c:v>47</c:v>
                </c:pt>
                <c:pt idx="7">
                  <c:v>557699</c:v>
                </c:pt>
                <c:pt idx="8">
                  <c:v>672501</c:v>
                </c:pt>
                <c:pt idx="9">
                  <c:v>1214137</c:v>
                </c:pt>
                <c:pt idx="10">
                  <c:v>378162</c:v>
                </c:pt>
                <c:pt idx="11">
                  <c:v>0</c:v>
                </c:pt>
                <c:pt idx="12">
                  <c:v>232463</c:v>
                </c:pt>
                <c:pt idx="13">
                  <c:v>919047</c:v>
                </c:pt>
                <c:pt idx="14">
                  <c:v>656835</c:v>
                </c:pt>
                <c:pt idx="15">
                  <c:v>2504</c:v>
                </c:pt>
                <c:pt idx="16">
                  <c:v>110047</c:v>
                </c:pt>
                <c:pt idx="17">
                  <c:v>0</c:v>
                </c:pt>
                <c:pt idx="18">
                  <c:v>15</c:v>
                </c:pt>
                <c:pt idx="19">
                  <c:v>296098</c:v>
                </c:pt>
                <c:pt idx="20">
                  <c:v>43193</c:v>
                </c:pt>
                <c:pt idx="21">
                  <c:v>0</c:v>
                </c:pt>
                <c:pt idx="22">
                  <c:v>469620</c:v>
                </c:pt>
                <c:pt idx="23">
                  <c:v>120625</c:v>
                </c:pt>
                <c:pt idx="24">
                  <c:v>126426</c:v>
                </c:pt>
                <c:pt idx="25">
                  <c:v>197046</c:v>
                </c:pt>
                <c:pt idx="26">
                  <c:v>0</c:v>
                </c:pt>
                <c:pt idx="27">
                  <c:v>37450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86-4198-B311-75C47BB947E6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GS'!$D$7:$D$34</c:f>
              <c:numCache>
                <c:formatCode>#,##0</c:formatCode>
                <c:ptCount val="28"/>
                <c:pt idx="0">
                  <c:v>261156</c:v>
                </c:pt>
                <c:pt idx="1">
                  <c:v>184643</c:v>
                </c:pt>
                <c:pt idx="2">
                  <c:v>1419190</c:v>
                </c:pt>
                <c:pt idx="3">
                  <c:v>396901</c:v>
                </c:pt>
                <c:pt idx="4">
                  <c:v>5140</c:v>
                </c:pt>
                <c:pt idx="5">
                  <c:v>210971</c:v>
                </c:pt>
                <c:pt idx="6">
                  <c:v>60</c:v>
                </c:pt>
                <c:pt idx="7">
                  <c:v>511528</c:v>
                </c:pt>
                <c:pt idx="8">
                  <c:v>940301</c:v>
                </c:pt>
                <c:pt idx="9">
                  <c:v>789546</c:v>
                </c:pt>
                <c:pt idx="10">
                  <c:v>401836</c:v>
                </c:pt>
                <c:pt idx="11">
                  <c:v>0</c:v>
                </c:pt>
                <c:pt idx="12">
                  <c:v>366442</c:v>
                </c:pt>
                <c:pt idx="13">
                  <c:v>1052847</c:v>
                </c:pt>
                <c:pt idx="14">
                  <c:v>743075</c:v>
                </c:pt>
                <c:pt idx="15">
                  <c:v>17</c:v>
                </c:pt>
                <c:pt idx="16">
                  <c:v>132161</c:v>
                </c:pt>
                <c:pt idx="17">
                  <c:v>5036</c:v>
                </c:pt>
                <c:pt idx="18">
                  <c:v>65</c:v>
                </c:pt>
                <c:pt idx="19">
                  <c:v>215965</c:v>
                </c:pt>
                <c:pt idx="20">
                  <c:v>48620</c:v>
                </c:pt>
                <c:pt idx="21">
                  <c:v>1981</c:v>
                </c:pt>
                <c:pt idx="22">
                  <c:v>529561</c:v>
                </c:pt>
                <c:pt idx="23">
                  <c:v>190831</c:v>
                </c:pt>
                <c:pt idx="24">
                  <c:v>20774</c:v>
                </c:pt>
                <c:pt idx="25">
                  <c:v>281922</c:v>
                </c:pt>
                <c:pt idx="26">
                  <c:v>0</c:v>
                </c:pt>
                <c:pt idx="27">
                  <c:v>20929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86-4198-B311-75C47BB94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7201404"/>
        <c:axId val="42431986"/>
      </c:barChart>
      <c:catAx>
        <c:axId val="5720140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431986"/>
        <c:crosses val="autoZero"/>
        <c:auto val="1"/>
        <c:lblAlgn val="ctr"/>
        <c:lblOffset val="100"/>
        <c:noMultiLvlLbl val="0"/>
      </c:catAx>
      <c:valAx>
        <c:axId val="42431986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201404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MG'!$E$7:$E$34</c:f>
              <c:numCache>
                <c:formatCode>#,##0</c:formatCode>
                <c:ptCount val="28"/>
                <c:pt idx="0">
                  <c:v>47667</c:v>
                </c:pt>
                <c:pt idx="1">
                  <c:v>47346</c:v>
                </c:pt>
                <c:pt idx="2">
                  <c:v>165184</c:v>
                </c:pt>
                <c:pt idx="3">
                  <c:v>171851</c:v>
                </c:pt>
                <c:pt idx="4">
                  <c:v>2309710</c:v>
                </c:pt>
                <c:pt idx="5">
                  <c:v>106545</c:v>
                </c:pt>
                <c:pt idx="6">
                  <c:v>894</c:v>
                </c:pt>
                <c:pt idx="7">
                  <c:v>3844621</c:v>
                </c:pt>
                <c:pt idx="8">
                  <c:v>1200861</c:v>
                </c:pt>
                <c:pt idx="9">
                  <c:v>103547</c:v>
                </c:pt>
                <c:pt idx="10">
                  <c:v>326825</c:v>
                </c:pt>
                <c:pt idx="11">
                  <c:v>0</c:v>
                </c:pt>
                <c:pt idx="12">
                  <c:v>279444</c:v>
                </c:pt>
                <c:pt idx="13">
                  <c:v>363145</c:v>
                </c:pt>
                <c:pt idx="14">
                  <c:v>36354</c:v>
                </c:pt>
                <c:pt idx="15">
                  <c:v>92121</c:v>
                </c:pt>
                <c:pt idx="16">
                  <c:v>187575</c:v>
                </c:pt>
                <c:pt idx="17">
                  <c:v>253962</c:v>
                </c:pt>
                <c:pt idx="18">
                  <c:v>0</c:v>
                </c:pt>
                <c:pt idx="19">
                  <c:v>7704</c:v>
                </c:pt>
                <c:pt idx="20">
                  <c:v>398307</c:v>
                </c:pt>
                <c:pt idx="21">
                  <c:v>38171</c:v>
                </c:pt>
                <c:pt idx="22">
                  <c:v>675584</c:v>
                </c:pt>
                <c:pt idx="23">
                  <c:v>141437</c:v>
                </c:pt>
                <c:pt idx="24">
                  <c:v>221360</c:v>
                </c:pt>
                <c:pt idx="25">
                  <c:v>5464766</c:v>
                </c:pt>
                <c:pt idx="26">
                  <c:v>784889</c:v>
                </c:pt>
                <c:pt idx="27">
                  <c:v>121911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9F-4EE2-BE63-77E6BB69F2CB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MG'!$D$7:$D$34</c:f>
              <c:numCache>
                <c:formatCode>#,##0</c:formatCode>
                <c:ptCount val="28"/>
                <c:pt idx="0">
                  <c:v>37095</c:v>
                </c:pt>
                <c:pt idx="1">
                  <c:v>47076</c:v>
                </c:pt>
                <c:pt idx="2">
                  <c:v>202050</c:v>
                </c:pt>
                <c:pt idx="3">
                  <c:v>498317</c:v>
                </c:pt>
                <c:pt idx="4">
                  <c:v>2393247</c:v>
                </c:pt>
                <c:pt idx="5">
                  <c:v>136126</c:v>
                </c:pt>
                <c:pt idx="6">
                  <c:v>2423</c:v>
                </c:pt>
                <c:pt idx="7">
                  <c:v>4142700</c:v>
                </c:pt>
                <c:pt idx="8">
                  <c:v>1281719</c:v>
                </c:pt>
                <c:pt idx="9">
                  <c:v>148073</c:v>
                </c:pt>
                <c:pt idx="10">
                  <c:v>328454</c:v>
                </c:pt>
                <c:pt idx="11">
                  <c:v>0</c:v>
                </c:pt>
                <c:pt idx="12">
                  <c:v>263924</c:v>
                </c:pt>
                <c:pt idx="13">
                  <c:v>373601</c:v>
                </c:pt>
                <c:pt idx="14">
                  <c:v>97016</c:v>
                </c:pt>
                <c:pt idx="15">
                  <c:v>80186</c:v>
                </c:pt>
                <c:pt idx="16">
                  <c:v>57041</c:v>
                </c:pt>
                <c:pt idx="17">
                  <c:v>253256</c:v>
                </c:pt>
                <c:pt idx="18">
                  <c:v>0</c:v>
                </c:pt>
                <c:pt idx="19">
                  <c:v>38676</c:v>
                </c:pt>
                <c:pt idx="20">
                  <c:v>387674</c:v>
                </c:pt>
                <c:pt idx="21">
                  <c:v>31479</c:v>
                </c:pt>
                <c:pt idx="22">
                  <c:v>708241</c:v>
                </c:pt>
                <c:pt idx="23">
                  <c:v>112304</c:v>
                </c:pt>
                <c:pt idx="24">
                  <c:v>290904</c:v>
                </c:pt>
                <c:pt idx="25">
                  <c:v>5897103</c:v>
                </c:pt>
                <c:pt idx="26">
                  <c:v>802493</c:v>
                </c:pt>
                <c:pt idx="27">
                  <c:v>112037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9F-4EE2-BE63-77E6BB69F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1430613"/>
        <c:axId val="4238123"/>
      </c:barChart>
      <c:catAx>
        <c:axId val="3143061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38123"/>
        <c:crosses val="autoZero"/>
        <c:auto val="1"/>
        <c:lblAlgn val="ctr"/>
        <c:lblOffset val="100"/>
        <c:noMultiLvlLbl val="0"/>
      </c:catAx>
      <c:valAx>
        <c:axId val="423812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1430613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41200361.830000013</c:v>
              </c:pt>
              <c:pt idx="1">
                <c:v>44542722.805</c:v>
              </c:pt>
              <c:pt idx="2">
                <c:v>47174415.868000008</c:v>
              </c:pt>
              <c:pt idx="3">
                <c:v>48721117.473999992</c:v>
              </c:pt>
              <c:pt idx="4">
                <c:v>49016699.189999998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6E0-4FE4-9FBC-AC895050BED1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43139681.71800001</c:v>
              </c:pt>
              <c:pt idx="1">
                <c:v>43905938.648999996</c:v>
              </c:pt>
              <c:pt idx="2">
                <c:v>47852640.013000011</c:v>
              </c:pt>
              <c:pt idx="3">
                <c:v>47626382.375999987</c:v>
              </c:pt>
              <c:pt idx="4">
                <c:v>47721420.873999998</c:v>
              </c:pt>
              <c:pt idx="5">
                <c:v>45308357.898999996</c:v>
              </c:pt>
              <c:pt idx="6">
                <c:v>48552801.795999996</c:v>
              </c:pt>
              <c:pt idx="7">
                <c:v>44645870.443999998</c:v>
              </c:pt>
              <c:pt idx="8">
                <c:v>46724084.248000003</c:v>
              </c:pt>
              <c:pt idx="9">
                <c:v>48877703.431999989</c:v>
              </c:pt>
              <c:pt idx="10">
                <c:v>46828120.156999998</c:v>
              </c:pt>
              <c:pt idx="11">
                <c:v>44986326.045000002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6E0-4FE4-9FBC-AC895050B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248986"/>
        <c:axId val="50974486"/>
      </c:lineChart>
      <c:catAx>
        <c:axId val="10248986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0974486"/>
        <c:crosses val="autoZero"/>
        <c:auto val="1"/>
        <c:lblAlgn val="ctr"/>
        <c:lblOffset val="100"/>
        <c:noMultiLvlLbl val="0"/>
      </c:catAx>
      <c:valAx>
        <c:axId val="50974486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248986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450000000000001"/>
          <c:y val="0.11824999999999999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13681683</c:v>
              </c:pt>
              <c:pt idx="1">
                <c:v>15171232</c:v>
              </c:pt>
              <c:pt idx="2">
                <c:v>15449088</c:v>
              </c:pt>
              <c:pt idx="3">
                <c:v>16222560</c:v>
              </c:pt>
              <c:pt idx="4">
                <c:v>15960878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339-43B3-94EE-539AA7C237EA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14105361</c:v>
              </c:pt>
              <c:pt idx="1">
                <c:v>13828730</c:v>
              </c:pt>
              <c:pt idx="2">
                <c:v>15337484</c:v>
              </c:pt>
              <c:pt idx="3">
                <c:v>15747498</c:v>
              </c:pt>
              <c:pt idx="4">
                <c:v>14797835</c:v>
              </c:pt>
              <c:pt idx="5">
                <c:v>13388732</c:v>
              </c:pt>
              <c:pt idx="6">
                <c:v>16367415</c:v>
              </c:pt>
              <c:pt idx="7">
                <c:v>14913586</c:v>
              </c:pt>
              <c:pt idx="8">
                <c:v>15028821</c:v>
              </c:pt>
              <c:pt idx="9">
                <c:v>16717042</c:v>
              </c:pt>
              <c:pt idx="10">
                <c:v>14925758</c:v>
              </c:pt>
              <c:pt idx="11">
                <c:v>15761917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339-43B3-94EE-539AA7C23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57533"/>
        <c:axId val="26279414"/>
      </c:lineChart>
      <c:catAx>
        <c:axId val="15157533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6279414"/>
        <c:crosses val="autoZero"/>
        <c:auto val="1"/>
        <c:lblAlgn val="ctr"/>
        <c:lblOffset val="100"/>
        <c:noMultiLvlLbl val="0"/>
      </c:catAx>
      <c:valAx>
        <c:axId val="26279414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157533"/>
        <c:crosses val="autoZero"/>
        <c:crossBetween val="midCat"/>
      </c:valAx>
      <c:spPr>
        <a:noFill/>
        <a:ln w="6350">
          <a:noFill/>
          <a:prstDash val="sysDot"/>
        </a:ln>
        <a:effectLst>
          <a:glow rad="127000">
            <a:schemeClr val="bg2"/>
          </a:glow>
        </a:effectLst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6244502</c:v>
              </c:pt>
              <c:pt idx="1">
                <c:v>6483554</c:v>
              </c:pt>
              <c:pt idx="2">
                <c:v>5812737</c:v>
              </c:pt>
              <c:pt idx="3">
                <c:v>6501271</c:v>
              </c:pt>
              <c:pt idx="4">
                <c:v>6885369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3A2-4D3C-9EFC-86193A17602B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6164452</c:v>
              </c:pt>
              <c:pt idx="1">
                <c:v>6739960</c:v>
              </c:pt>
              <c:pt idx="2">
                <c:v>7341603</c:v>
              </c:pt>
              <c:pt idx="3">
                <c:v>6633658</c:v>
              </c:pt>
              <c:pt idx="4">
                <c:v>6510902</c:v>
              </c:pt>
              <c:pt idx="5">
                <c:v>6456124</c:v>
              </c:pt>
              <c:pt idx="6">
                <c:v>6414055</c:v>
              </c:pt>
              <c:pt idx="7">
                <c:v>6273326</c:v>
              </c:pt>
              <c:pt idx="8">
                <c:v>7778514</c:v>
              </c:pt>
              <c:pt idx="9">
                <c:v>7313082</c:v>
              </c:pt>
              <c:pt idx="10">
                <c:v>7521627</c:v>
              </c:pt>
              <c:pt idx="11">
                <c:v>6587851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3A2-4D3C-9EFC-86193A176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301190"/>
        <c:axId val="12680039"/>
      </c:lineChart>
      <c:catAx>
        <c:axId val="60301190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680039"/>
        <c:crosses val="autoZero"/>
        <c:auto val="1"/>
        <c:lblAlgn val="ctr"/>
        <c:lblOffset val="100"/>
        <c:noMultiLvlLbl val="0"/>
      </c:catAx>
      <c:valAx>
        <c:axId val="12680039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301190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19968966</c:v>
              </c:pt>
              <c:pt idx="1">
                <c:v>21787721</c:v>
              </c:pt>
              <c:pt idx="2">
                <c:v>24525432</c:v>
              </c:pt>
              <c:pt idx="3">
                <c:v>24762649</c:v>
              </c:pt>
              <c:pt idx="4">
                <c:v>24823067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B01-421C-81FC-DAD14E945A94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21655187</c:v>
              </c:pt>
              <c:pt idx="1">
                <c:v>22034142</c:v>
              </c:pt>
              <c:pt idx="2">
                <c:v>23919228</c:v>
              </c:pt>
              <c:pt idx="3">
                <c:v>23955586</c:v>
              </c:pt>
              <c:pt idx="4">
                <c:v>25160464</c:v>
              </c:pt>
              <c:pt idx="5">
                <c:v>24217346</c:v>
              </c:pt>
              <c:pt idx="6">
                <c:v>24422489</c:v>
              </c:pt>
              <c:pt idx="7">
                <c:v>22173978</c:v>
              </c:pt>
              <c:pt idx="8">
                <c:v>22623218</c:v>
              </c:pt>
              <c:pt idx="9">
                <c:v>23343691</c:v>
              </c:pt>
              <c:pt idx="10">
                <c:v>23064621</c:v>
              </c:pt>
              <c:pt idx="11">
                <c:v>21381946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B01-421C-81FC-DAD14E945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584474"/>
        <c:axId val="4819489"/>
      </c:lineChart>
      <c:catAx>
        <c:axId val="57584474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819489"/>
        <c:crosses val="autoZero"/>
        <c:auto val="1"/>
        <c:lblAlgn val="ctr"/>
        <c:lblOffset val="100"/>
        <c:noMultiLvlLbl val="0"/>
      </c:catAx>
      <c:valAx>
        <c:axId val="4819489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584474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450000000000001"/>
          <c:y val="0.11824999999999999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13873112</c:v>
              </c:pt>
              <c:pt idx="1">
                <c:v>14803063</c:v>
              </c:pt>
              <c:pt idx="2">
                <c:v>16552490</c:v>
              </c:pt>
              <c:pt idx="3">
                <c:v>16810727</c:v>
              </c:pt>
              <c:pt idx="4">
                <c:v>16629114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48C-4E1D-A551-BEEF307430C0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15059365</c:v>
              </c:pt>
              <c:pt idx="1">
                <c:v>14894425</c:v>
              </c:pt>
              <c:pt idx="2">
                <c:v>16086335</c:v>
              </c:pt>
              <c:pt idx="3">
                <c:v>16485082</c:v>
              </c:pt>
              <c:pt idx="4">
                <c:v>16997274</c:v>
              </c:pt>
              <c:pt idx="5">
                <c:v>16462638</c:v>
              </c:pt>
              <c:pt idx="6">
                <c:v>16703924</c:v>
              </c:pt>
              <c:pt idx="7">
                <c:v>15800891</c:v>
              </c:pt>
              <c:pt idx="8">
                <c:v>15311828</c:v>
              </c:pt>
              <c:pt idx="9">
                <c:v>16036745</c:v>
              </c:pt>
              <c:pt idx="10">
                <c:v>15842531</c:v>
              </c:pt>
              <c:pt idx="11">
                <c:v>14685827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48C-4E1D-A551-BEEF30743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417948"/>
        <c:axId val="66113626"/>
      </c:lineChart>
      <c:catAx>
        <c:axId val="17417948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6113626"/>
        <c:crosses val="autoZero"/>
        <c:auto val="1"/>
        <c:lblAlgn val="ctr"/>
        <c:lblOffset val="100"/>
        <c:noMultiLvlLbl val="0"/>
      </c:catAx>
      <c:valAx>
        <c:axId val="66113626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417948"/>
        <c:crosses val="autoZero"/>
        <c:crossBetween val="midCat"/>
      </c:valAx>
      <c:spPr>
        <a:noFill/>
        <a:ln w="6350">
          <a:noFill/>
          <a:prstDash val="sysDot"/>
        </a:ln>
        <a:effectLst>
          <a:glow rad="127000">
            <a:schemeClr val="bg2"/>
          </a:glow>
        </a:effectLst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Sólidos!$A$7:$A$34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Sólidos!$E$7:$E$34</c:f>
              <c:numCache>
                <c:formatCode>#,##0</c:formatCode>
                <c:ptCount val="28"/>
                <c:pt idx="0">
                  <c:v>1353908</c:v>
                </c:pt>
                <c:pt idx="1">
                  <c:v>526695</c:v>
                </c:pt>
                <c:pt idx="2">
                  <c:v>1848083</c:v>
                </c:pt>
                <c:pt idx="3">
                  <c:v>962231</c:v>
                </c:pt>
                <c:pt idx="4">
                  <c:v>108407</c:v>
                </c:pt>
                <c:pt idx="5">
                  <c:v>890859</c:v>
                </c:pt>
                <c:pt idx="6">
                  <c:v>135675</c:v>
                </c:pt>
                <c:pt idx="7">
                  <c:v>1645576</c:v>
                </c:pt>
                <c:pt idx="8">
                  <c:v>1606187</c:v>
                </c:pt>
                <c:pt idx="9">
                  <c:v>3473796</c:v>
                </c:pt>
                <c:pt idx="10">
                  <c:v>3482785</c:v>
                </c:pt>
                <c:pt idx="11">
                  <c:v>4907</c:v>
                </c:pt>
                <c:pt idx="12">
                  <c:v>1284571</c:v>
                </c:pt>
                <c:pt idx="13">
                  <c:v>3775905</c:v>
                </c:pt>
                <c:pt idx="14">
                  <c:v>2068885</c:v>
                </c:pt>
                <c:pt idx="15">
                  <c:v>206048</c:v>
                </c:pt>
                <c:pt idx="16">
                  <c:v>368102</c:v>
                </c:pt>
                <c:pt idx="17">
                  <c:v>392183</c:v>
                </c:pt>
                <c:pt idx="18">
                  <c:v>10997</c:v>
                </c:pt>
                <c:pt idx="19">
                  <c:v>397037</c:v>
                </c:pt>
                <c:pt idx="20">
                  <c:v>356544</c:v>
                </c:pt>
                <c:pt idx="21">
                  <c:v>150399</c:v>
                </c:pt>
                <c:pt idx="22">
                  <c:v>1184400</c:v>
                </c:pt>
                <c:pt idx="23">
                  <c:v>717152</c:v>
                </c:pt>
                <c:pt idx="24">
                  <c:v>3672002</c:v>
                </c:pt>
                <c:pt idx="25">
                  <c:v>1026287</c:v>
                </c:pt>
                <c:pt idx="26">
                  <c:v>105760</c:v>
                </c:pt>
                <c:pt idx="27">
                  <c:v>172052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C1-42E3-ACB5-3B07B6FB803E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Sólidos!$A$7:$A$34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Sólidos!$D$7:$D$34</c:f>
              <c:numCache>
                <c:formatCode>#,##0</c:formatCode>
                <c:ptCount val="28"/>
                <c:pt idx="0">
                  <c:v>1547053</c:v>
                </c:pt>
                <c:pt idx="1">
                  <c:v>574412</c:v>
                </c:pt>
                <c:pt idx="2">
                  <c:v>1806860</c:v>
                </c:pt>
                <c:pt idx="3">
                  <c:v>1066004</c:v>
                </c:pt>
                <c:pt idx="4">
                  <c:v>154941</c:v>
                </c:pt>
                <c:pt idx="5">
                  <c:v>668018</c:v>
                </c:pt>
                <c:pt idx="6">
                  <c:v>145143</c:v>
                </c:pt>
                <c:pt idx="7">
                  <c:v>1495746</c:v>
                </c:pt>
                <c:pt idx="8">
                  <c:v>1862800</c:v>
                </c:pt>
                <c:pt idx="9">
                  <c:v>2746296</c:v>
                </c:pt>
                <c:pt idx="10">
                  <c:v>3058394</c:v>
                </c:pt>
                <c:pt idx="11">
                  <c:v>2700</c:v>
                </c:pt>
                <c:pt idx="12">
                  <c:v>1352768</c:v>
                </c:pt>
                <c:pt idx="13">
                  <c:v>5906945</c:v>
                </c:pt>
                <c:pt idx="14">
                  <c:v>2168621</c:v>
                </c:pt>
                <c:pt idx="15">
                  <c:v>185591</c:v>
                </c:pt>
                <c:pt idx="16">
                  <c:v>408071</c:v>
                </c:pt>
                <c:pt idx="17">
                  <c:v>489564</c:v>
                </c:pt>
                <c:pt idx="18">
                  <c:v>3867</c:v>
                </c:pt>
                <c:pt idx="19">
                  <c:v>294887</c:v>
                </c:pt>
                <c:pt idx="20">
                  <c:v>425695</c:v>
                </c:pt>
                <c:pt idx="21">
                  <c:v>163934</c:v>
                </c:pt>
                <c:pt idx="22">
                  <c:v>1234114</c:v>
                </c:pt>
                <c:pt idx="23">
                  <c:v>891029</c:v>
                </c:pt>
                <c:pt idx="24">
                  <c:v>3362821</c:v>
                </c:pt>
                <c:pt idx="25">
                  <c:v>1117317</c:v>
                </c:pt>
                <c:pt idx="26">
                  <c:v>118583</c:v>
                </c:pt>
                <c:pt idx="27">
                  <c:v>138401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C1-42E3-ACB5-3B07B6FB8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1201653"/>
        <c:axId val="54930704"/>
      </c:barChart>
      <c:catAx>
        <c:axId val="4120165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4930704"/>
        <c:crosses val="autoZero"/>
        <c:auto val="1"/>
        <c:lblAlgn val="ctr"/>
        <c:lblOffset val="100"/>
        <c:noMultiLvlLbl val="0"/>
      </c:catAx>
      <c:valAx>
        <c:axId val="5493070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1201653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450000000000001"/>
          <c:y val="0.11824999999999999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1369260.75</c:v>
              </c:pt>
              <c:pt idx="1">
                <c:v>1461067</c:v>
              </c:pt>
              <c:pt idx="2">
                <c:v>1633713.75</c:v>
              </c:pt>
              <c:pt idx="3">
                <c:v>1665538.5</c:v>
              </c:pt>
              <c:pt idx="4">
                <c:v>1674989.75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007-4258-9307-685634DD12A6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1415917.25</c:v>
              </c:pt>
              <c:pt idx="1">
                <c:v>1416991</c:v>
              </c:pt>
              <c:pt idx="2">
                <c:v>1503752</c:v>
              </c:pt>
              <c:pt idx="3">
                <c:v>1569684.75</c:v>
              </c:pt>
              <c:pt idx="4">
                <c:v>1677216.25</c:v>
              </c:pt>
              <c:pt idx="5">
                <c:v>1617075.75</c:v>
              </c:pt>
              <c:pt idx="6">
                <c:v>1674723.5</c:v>
              </c:pt>
              <c:pt idx="7">
                <c:v>1601433.25</c:v>
              </c:pt>
              <c:pt idx="8">
                <c:v>1553011.75</c:v>
              </c:pt>
              <c:pt idx="9">
                <c:v>1616821.75</c:v>
              </c:pt>
              <c:pt idx="10">
                <c:v>1575712.75</c:v>
              </c:pt>
              <c:pt idx="11">
                <c:v>1412206.25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007-4258-9307-685634DD1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764640"/>
        <c:axId val="34216410"/>
      </c:lineChart>
      <c:catAx>
        <c:axId val="45764640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4216410"/>
        <c:crosses val="autoZero"/>
        <c:auto val="1"/>
        <c:lblAlgn val="ctr"/>
        <c:lblOffset val="100"/>
        <c:noMultiLvlLbl val="0"/>
      </c:catAx>
      <c:valAx>
        <c:axId val="34216410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764640"/>
        <c:crosses val="autoZero"/>
        <c:crossBetween val="midCat"/>
      </c:valAx>
      <c:spPr>
        <a:noFill/>
        <a:ln w="6350">
          <a:noFill/>
          <a:prstDash val="sysDot"/>
        </a:ln>
        <a:effectLst>
          <a:glow rad="127000">
            <a:schemeClr val="bg2"/>
          </a:glow>
        </a:effectLst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-4.4954431993197153E-2</c:v>
              </c:pt>
              <c:pt idx="1">
                <c:v>-1.4963828467282839E-2</c:v>
              </c:pt>
              <c:pt idx="2">
                <c:v>-1.468336115988678E-2</c:v>
              </c:pt>
              <c:pt idx="3">
                <c:v>-4.8542748289852611E-3</c:v>
              </c:pt>
              <c:pt idx="4">
                <c:v>1.7774616015049369E-3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1ED-4A42-BCA7-A03F37D7337F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-5.8131557634495068E-2</c:v>
              </c:pt>
              <c:pt idx="1">
                <c:v>-2.037585757448768E-2</c:v>
              </c:pt>
              <c:pt idx="2">
                <c:v>-9.9814399680631105E-3</c:v>
              </c:pt>
              <c:pt idx="3">
                <c:v>-1.5102075184750039E-2</c:v>
              </c:pt>
              <c:pt idx="4">
                <c:v>-2.6393364313740949E-2</c:v>
              </c:pt>
              <c:pt idx="5">
                <c:v>-2.9209740863719739E-2</c:v>
              </c:pt>
              <c:pt idx="6">
                <c:v>-2.0930961717463111E-2</c:v>
              </c:pt>
              <c:pt idx="7">
                <c:v>-2.2545907455941538E-2</c:v>
              </c:pt>
              <c:pt idx="8">
                <c:v>-1.6646714130023169E-2</c:v>
              </c:pt>
              <c:pt idx="9">
                <c:v>-9.0599091621892391E-3</c:v>
              </c:pt>
              <c:pt idx="10">
                <c:v>-3.9563945134395428E-3</c:v>
              </c:pt>
              <c:pt idx="11">
                <c:v>-2.7790339932565189E-3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1ED-4A42-BCA7-A03F37D73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898030"/>
        <c:axId val="6297656"/>
      </c:lineChart>
      <c:catAx>
        <c:axId val="14898030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297656"/>
        <c:crosses val="autoZero"/>
        <c:auto val="1"/>
        <c:lblAlgn val="ctr"/>
        <c:lblOffset val="100"/>
        <c:noMultiLvlLbl val="0"/>
      </c:catAx>
      <c:valAx>
        <c:axId val="6297656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898030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-3.0036664782985719E-2</c:v>
              </c:pt>
              <c:pt idx="1">
                <c:v>3.2892568439044638E-2</c:v>
              </c:pt>
              <c:pt idx="2">
                <c:v>2.38130458620931E-2</c:v>
              </c:pt>
              <c:pt idx="3">
                <c:v>2.5508533487132109E-2</c:v>
              </c:pt>
              <c:pt idx="4">
                <c:v>3.6150701408409043E-2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A2D-45DA-9841-57A52EE6D720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-0.10181610618688</c:v>
              </c:pt>
              <c:pt idx="1">
                <c:v>-6.6210144954908734E-2</c:v>
              </c:pt>
              <c:pt idx="2">
                <c:v>-4.0158446393613663E-2</c:v>
              </c:pt>
              <c:pt idx="3">
                <c:v>-3.07776927436888E-2</c:v>
              </c:pt>
              <c:pt idx="4">
                <c:v>-3.9761409610205467E-2</c:v>
              </c:pt>
              <c:pt idx="5">
                <c:v>-5.0585165342311389E-2</c:v>
              </c:pt>
              <c:pt idx="6">
                <c:v>-3.0086418090245481E-2</c:v>
              </c:pt>
              <c:pt idx="7">
                <c:v>-2.972521758162849E-2</c:v>
              </c:pt>
              <c:pt idx="8">
                <c:v>-1.8424191008146851E-2</c:v>
              </c:pt>
              <c:pt idx="9">
                <c:v>1.702165191515892E-3</c:v>
              </c:pt>
              <c:pt idx="10">
                <c:v>4.4508906105342749E-3</c:v>
              </c:pt>
              <c:pt idx="11">
                <c:v>1.00716020135132E-2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A2D-45DA-9841-57A52EE6D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744577"/>
        <c:axId val="36175381"/>
      </c:lineChart>
      <c:catAx>
        <c:axId val="25744577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6175381"/>
        <c:crosses val="autoZero"/>
        <c:auto val="1"/>
        <c:lblAlgn val="ctr"/>
        <c:lblOffset val="100"/>
        <c:noMultiLvlLbl val="0"/>
      </c:catAx>
      <c:valAx>
        <c:axId val="36175381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5744577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1.29857447182653E-2</c:v>
              </c:pt>
              <c:pt idx="1">
                <c:v>-1.3666333653947199E-2</c:v>
              </c:pt>
              <c:pt idx="2">
                <c:v>-8.4225068488786525E-2</c:v>
              </c:pt>
              <c:pt idx="3">
                <c:v>-6.8364261722975606E-2</c:v>
              </c:pt>
              <c:pt idx="4">
                <c:v>-4.3819011801982999E-2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FA7-4168-9FF6-F5BD916CC0AA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-0.18080437410946909</c:v>
              </c:pt>
              <c:pt idx="1">
                <c:v>-5.1750894447974427E-2</c:v>
              </c:pt>
              <c:pt idx="2">
                <c:v>9.1899977782650133E-4</c:v>
              </c:pt>
              <c:pt idx="3">
                <c:v>-1.2394417138810071E-2</c:v>
              </c:pt>
              <c:pt idx="4">
                <c:v>-4.6342909420301837E-2</c:v>
              </c:pt>
              <c:pt idx="5">
                <c:v>-4.9213902002220762E-2</c:v>
              </c:pt>
              <c:pt idx="6">
                <c:v>-5.9024330313283253E-2</c:v>
              </c:pt>
              <c:pt idx="7">
                <c:v>-6.7591259850120822E-2</c:v>
              </c:pt>
              <c:pt idx="8">
                <c:v>-5.4532994031194833E-2</c:v>
              </c:pt>
              <c:pt idx="9">
                <c:v>-4.6059819978581773E-2</c:v>
              </c:pt>
              <c:pt idx="10">
                <c:v>-3.5390365215341557E-2</c:v>
              </c:pt>
              <c:pt idx="11">
                <c:v>-3.5727994852317917E-2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FA7-4168-9FF6-F5BD916CC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924525"/>
        <c:axId val="40894550"/>
      </c:lineChart>
      <c:catAx>
        <c:axId val="58924525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0894550"/>
        <c:crosses val="autoZero"/>
        <c:auto val="1"/>
        <c:lblAlgn val="ctr"/>
        <c:lblOffset val="100"/>
        <c:noMultiLvlLbl val="0"/>
      </c:catAx>
      <c:valAx>
        <c:axId val="40894550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924525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-7.786684086357698E-2</c:v>
              </c:pt>
              <c:pt idx="1">
                <c:v>-4.4236019280589067E-2</c:v>
              </c:pt>
              <c:pt idx="2">
                <c:v>-1.961938042842715E-2</c:v>
              </c:pt>
              <c:pt idx="3">
                <c:v>-5.6722531657398267E-3</c:v>
              </c:pt>
              <c:pt idx="4">
                <c:v>-7.3401146683663709E-3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2DC-46F8-A06D-C542529CE552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2.1313022262922528E-2</c:v>
              </c:pt>
              <c:pt idx="1">
                <c:v>2.102765008244423E-2</c:v>
              </c:pt>
              <c:pt idx="2">
                <c:v>5.8801578234508592E-3</c:v>
              </c:pt>
              <c:pt idx="3">
                <c:v>-4.7045690613065627E-3</c:v>
              </c:pt>
              <c:pt idx="4">
                <c:v>-1.1081306529633791E-2</c:v>
              </c:pt>
              <c:pt idx="5">
                <c:v>-8.6653085086609849E-3</c:v>
              </c:pt>
              <c:pt idx="6">
                <c:v>-2.9416290702671821E-3</c:v>
              </c:pt>
              <c:pt idx="7">
                <c:v>-3.6752495201182178E-3</c:v>
              </c:pt>
              <c:pt idx="8">
                <c:v>-3.4188120759470748E-3</c:v>
              </c:pt>
              <c:pt idx="9">
                <c:v>-4.3719609094396983E-3</c:v>
              </c:pt>
              <c:pt idx="10">
                <c:v>6.2675587468286054E-4</c:v>
              </c:pt>
              <c:pt idx="11">
                <c:v>-6.8192611900430578E-4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2DC-46F8-A06D-C542529CE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943246"/>
        <c:axId val="22553845"/>
      </c:lineChart>
      <c:catAx>
        <c:axId val="56943246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2553845"/>
        <c:crosses val="autoZero"/>
        <c:auto val="1"/>
        <c:lblAlgn val="ctr"/>
        <c:lblOffset val="100"/>
        <c:noMultiLvlLbl val="0"/>
      </c:catAx>
      <c:valAx>
        <c:axId val="22553845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6943246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-7.8771780881863207E-2</c:v>
              </c:pt>
              <c:pt idx="1">
                <c:v>-4.265286629838827E-2</c:v>
              </c:pt>
              <c:pt idx="2">
                <c:v>-1.762506074864045E-2</c:v>
              </c:pt>
              <c:pt idx="3">
                <c:v>-7.7699063035489013E-3</c:v>
              </c:pt>
              <c:pt idx="4">
                <c:v>-1.073878718648125E-2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77F-44DF-B781-D1DE62870553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2.577319552517876E-2</c:v>
              </c:pt>
              <c:pt idx="1">
                <c:v>9.7769777595348994E-3</c:v>
              </c:pt>
              <c:pt idx="2">
                <c:v>-1.279935186293624E-2</c:v>
              </c:pt>
              <c:pt idx="3">
                <c:v>-1.8806463656342979E-2</c:v>
              </c:pt>
              <c:pt idx="4">
                <c:v>-2.4412517633512602E-2</c:v>
              </c:pt>
              <c:pt idx="5">
                <c:v>-2.4944248893447481E-2</c:v>
              </c:pt>
              <c:pt idx="6">
                <c:v>-1.8130583171781071E-2</c:v>
              </c:pt>
              <c:pt idx="7">
                <c:v>-1.83928476807107E-2</c:v>
              </c:pt>
              <c:pt idx="8">
                <c:v>-1.933138082648711E-2</c:v>
              </c:pt>
              <c:pt idx="9">
                <c:v>-1.8987952766160939E-2</c:v>
              </c:pt>
              <c:pt idx="10">
                <c:v>-1.191226984660454E-2</c:v>
              </c:pt>
              <c:pt idx="11">
                <c:v>-1.3591438410952891E-2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77F-44DF-B781-D1DE62870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838688"/>
        <c:axId val="2482610"/>
      </c:lineChart>
      <c:catAx>
        <c:axId val="48838688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82610"/>
        <c:crosses val="autoZero"/>
        <c:auto val="1"/>
        <c:lblAlgn val="ctr"/>
        <c:lblOffset val="100"/>
        <c:noMultiLvlLbl val="0"/>
      </c:catAx>
      <c:valAx>
        <c:axId val="2482610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8838688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-3.2951431307161487E-2</c:v>
              </c:pt>
              <c:pt idx="1">
                <c:v>-9.1090136787874698E-4</c:v>
              </c:pt>
              <c:pt idx="2">
                <c:v>2.937312186261299E-2</c:v>
              </c:pt>
              <c:pt idx="3">
                <c:v>3.7795794184051212E-2</c:v>
              </c:pt>
              <c:pt idx="4">
                <c:v>2.914310212764493E-2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634-4E48-85D4-01817523BFCE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5.0050707212660583E-2</c:v>
              </c:pt>
              <c:pt idx="1">
                <c:v>3.2936255596012209E-2</c:v>
              </c:pt>
              <c:pt idx="2">
                <c:v>8.1631111138233958E-3</c:v>
              </c:pt>
              <c:pt idx="3">
                <c:v>5.0673724643195417E-3</c:v>
              </c:pt>
              <c:pt idx="4">
                <c:v>3.6464688995518908E-3</c:v>
              </c:pt>
              <c:pt idx="5">
                <c:v>6.0444872688416593E-3</c:v>
              </c:pt>
              <c:pt idx="6">
                <c:v>1.8015063268475021E-2</c:v>
              </c:pt>
              <c:pt idx="7">
                <c:v>2.05389413162822E-2</c:v>
              </c:pt>
              <c:pt idx="8">
                <c:v>2.1943090383451439E-2</c:v>
              </c:pt>
              <c:pt idx="9">
                <c:v>2.4025997803661658E-2</c:v>
              </c:pt>
              <c:pt idx="10">
                <c:v>3.1129904954953821E-2</c:v>
              </c:pt>
              <c:pt idx="11">
                <c:v>2.77011640274436E-2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634-4E48-85D4-01817523B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609883"/>
        <c:axId val="44211453"/>
      </c:lineChart>
      <c:catAx>
        <c:axId val="54609883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211453"/>
        <c:crosses val="autoZero"/>
        <c:auto val="1"/>
        <c:lblAlgn val="ctr"/>
        <c:lblOffset val="100"/>
        <c:noMultiLvlLbl val="0"/>
      </c:catAx>
      <c:valAx>
        <c:axId val="44211453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4609883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D4-4CEB-9DE5-BD84D8CBC08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D4-4CEB-9DE5-BD84D8CBC08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D4-4CEB-9DE5-BD84D8CBC08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D4-4CEB-9DE5-BD84D8CBC08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D4-4CEB-9DE5-BD84D8CBC08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D4-4CEB-9DE5-BD84D8CBC08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D4-4CEB-9DE5-BD84D8CBC08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D4-4CEB-9DE5-BD84D8CBC08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D4-4CEB-9DE5-BD84D8CBC08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D4-4CEB-9DE5-BD84D8CBC08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D4-4CEB-9DE5-BD84D8CBC088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jun.-25</c:v>
              </c:pt>
              <c:pt idx="1">
                <c:v>jul.-25</c:v>
              </c:pt>
              <c:pt idx="2">
                <c:v>ago.-25</c:v>
              </c:pt>
              <c:pt idx="3">
                <c:v>sep.-25</c:v>
              </c:pt>
              <c:pt idx="4">
                <c:v>oct.-25</c:v>
              </c:pt>
              <c:pt idx="5">
                <c:v>nov.-25</c:v>
              </c:pt>
              <c:pt idx="6">
                <c:v>dic.-25</c:v>
              </c:pt>
              <c:pt idx="7">
                <c:v>ene.-26</c:v>
              </c:pt>
              <c:pt idx="8">
                <c:v>feb.-26</c:v>
              </c:pt>
              <c:pt idx="9">
                <c:v>mar.-26</c:v>
              </c:pt>
              <c:pt idx="10">
                <c:v>abr.-26</c:v>
              </c:pt>
              <c:pt idx="11">
                <c:v>may.-26</c:v>
              </c:pt>
            </c:strLit>
          </c:cat>
          <c:val>
            <c:numLit>
              <c:formatCode>#,##0.00</c:formatCode>
              <c:ptCount val="12"/>
              <c:pt idx="0">
                <c:v>549.42819565199977</c:v>
              </c:pt>
              <c:pt idx="1">
                <c:v>550.79034388199977</c:v>
              </c:pt>
              <c:pt idx="2">
                <c:v>549.21360789100015</c:v>
              </c:pt>
              <c:pt idx="3">
                <c:v>550.68583537500012</c:v>
              </c:pt>
              <c:pt idx="4">
                <c:v>553.47377172300014</c:v>
              </c:pt>
              <c:pt idx="5">
                <c:v>555.68877341800021</c:v>
              </c:pt>
              <c:pt idx="6">
                <c:v>556.16932765100023</c:v>
              </c:pt>
              <c:pt idx="7">
                <c:v>554.23000776300023</c:v>
              </c:pt>
              <c:pt idx="8">
                <c:v>554.86679191900032</c:v>
              </c:pt>
              <c:pt idx="9">
                <c:v>554.18856777400015</c:v>
              </c:pt>
              <c:pt idx="10">
                <c:v>555.28330287200015</c:v>
              </c:pt>
              <c:pt idx="11">
                <c:v>556.57858118800027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7DD4-4CEB-9DE5-BD84D8CBC08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4040946"/>
        <c:axId val="3907200"/>
      </c:lineChart>
      <c:catAx>
        <c:axId val="34040946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07200"/>
        <c:crosses val="autoZero"/>
        <c:auto val="1"/>
        <c:lblAlgn val="ctr"/>
        <c:lblOffset val="100"/>
        <c:noMultiLvlLbl val="0"/>
      </c:catAx>
      <c:valAx>
        <c:axId val="3907200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4040946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EF-49E5-AE9A-70F2309298E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EF-49E5-AE9A-70F2309298E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EF-49E5-AE9A-70F2309298E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EF-49E5-AE9A-70F2309298E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EF-49E5-AE9A-70F2309298E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EF-49E5-AE9A-70F2309298E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EF-49E5-AE9A-70F2309298E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EF-49E5-AE9A-70F2309298E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EF-49E5-AE9A-70F2309298E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EF-49E5-AE9A-70F2309298E6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EF-49E5-AE9A-70F2309298E6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jun.-25</c:v>
              </c:pt>
              <c:pt idx="1">
                <c:v>jul.-25</c:v>
              </c:pt>
              <c:pt idx="2">
                <c:v>ago.-25</c:v>
              </c:pt>
              <c:pt idx="3">
                <c:v>sep.-25</c:v>
              </c:pt>
              <c:pt idx="4">
                <c:v>oct.-25</c:v>
              </c:pt>
              <c:pt idx="5">
                <c:v>nov.-25</c:v>
              </c:pt>
              <c:pt idx="6">
                <c:v>dic.-25</c:v>
              </c:pt>
              <c:pt idx="7">
                <c:v>ene.-26</c:v>
              </c:pt>
              <c:pt idx="8">
                <c:v>feb.-26</c:v>
              </c:pt>
              <c:pt idx="9">
                <c:v>mar.-26</c:v>
              </c:pt>
              <c:pt idx="10">
                <c:v>abr.-26</c:v>
              </c:pt>
              <c:pt idx="11">
                <c:v>may.-26</c:v>
              </c:pt>
            </c:strLit>
          </c:cat>
          <c:val>
            <c:numLit>
              <c:formatCode>#,##0.00</c:formatCode>
              <c:ptCount val="12"/>
              <c:pt idx="0">
                <c:v>174.46984399999999</c:v>
              </c:pt>
              <c:pt idx="1">
                <c:v>175.90338800000001</c:v>
              </c:pt>
              <c:pt idx="2">
                <c:v>175.48625000000001</c:v>
              </c:pt>
              <c:pt idx="3">
                <c:v>176.610105</c:v>
              </c:pt>
              <c:pt idx="4">
                <c:v>179.371478</c:v>
              </c:pt>
              <c:pt idx="5">
                <c:v>179.84803600000001</c:v>
              </c:pt>
              <c:pt idx="6">
                <c:v>180.92017899999999</c:v>
              </c:pt>
              <c:pt idx="7">
                <c:v>180.49650099999999</c:v>
              </c:pt>
              <c:pt idx="8">
                <c:v>181.83900299999999</c:v>
              </c:pt>
              <c:pt idx="9">
                <c:v>181.95060699999999</c:v>
              </c:pt>
              <c:pt idx="10">
                <c:v>182.425669</c:v>
              </c:pt>
              <c:pt idx="11">
                <c:v>183.58871199999999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E7EF-49E5-AE9A-70F2309298E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493398"/>
        <c:axId val="24596704"/>
      </c:lineChart>
      <c:catAx>
        <c:axId val="19493398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596704"/>
        <c:crosses val="autoZero"/>
        <c:auto val="1"/>
        <c:lblAlgn val="ctr"/>
        <c:lblOffset val="100"/>
        <c:noMultiLvlLbl val="0"/>
      </c:catAx>
      <c:valAx>
        <c:axId val="24596704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493398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DF-48FF-8E50-72279CB76A3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DF-48FF-8E50-72279CB76A3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DF-48FF-8E50-72279CB76A3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DF-48FF-8E50-72279CB76A3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DF-48FF-8E50-72279CB76A3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DF-48FF-8E50-72279CB76A3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DF-48FF-8E50-72279CB76A3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DF-48FF-8E50-72279CB76A3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DF-48FF-8E50-72279CB76A3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DF-48FF-8E50-72279CB76A3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DF-48FF-8E50-72279CB76A39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jun.-25</c:v>
              </c:pt>
              <c:pt idx="1">
                <c:v>jul.-25</c:v>
              </c:pt>
              <c:pt idx="2">
                <c:v>ago.-25</c:v>
              </c:pt>
              <c:pt idx="3">
                <c:v>sep.-25</c:v>
              </c:pt>
              <c:pt idx="4">
                <c:v>oct.-25</c:v>
              </c:pt>
              <c:pt idx="5">
                <c:v>nov.-25</c:v>
              </c:pt>
              <c:pt idx="6">
                <c:v>dic.-25</c:v>
              </c:pt>
              <c:pt idx="7">
                <c:v>ene.-26</c:v>
              </c:pt>
              <c:pt idx="8">
                <c:v>feb.-26</c:v>
              </c:pt>
              <c:pt idx="9">
                <c:v>mar.-26</c:v>
              </c:pt>
              <c:pt idx="10">
                <c:v>abr.-26</c:v>
              </c:pt>
              <c:pt idx="11">
                <c:v>may.-26</c:v>
              </c:pt>
            </c:strLit>
          </c:cat>
          <c:val>
            <c:numLit>
              <c:formatCode>#,##0.00</c:formatCode>
              <c:ptCount val="12"/>
              <c:pt idx="0">
                <c:v>82.701070999999999</c:v>
              </c:pt>
              <c:pt idx="1">
                <c:v>81.861801</c:v>
              </c:pt>
              <c:pt idx="2">
                <c:v>80.955337999999998</c:v>
              </c:pt>
              <c:pt idx="3">
                <c:v>81.284854999999993</c:v>
              </c:pt>
              <c:pt idx="4">
                <c:v>81.498364999999993</c:v>
              </c:pt>
              <c:pt idx="5">
                <c:v>82.006523000000001</c:v>
              </c:pt>
              <c:pt idx="6">
                <c:v>81.735153999999994</c:v>
              </c:pt>
              <c:pt idx="7">
                <c:v>81.815203999999994</c:v>
              </c:pt>
              <c:pt idx="8">
                <c:v>81.558797999999996</c:v>
              </c:pt>
              <c:pt idx="9">
                <c:v>80.029932000000002</c:v>
              </c:pt>
              <c:pt idx="10">
                <c:v>79.897544999999994</c:v>
              </c:pt>
              <c:pt idx="11">
                <c:v>80.272011999999989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55DF-48FF-8E50-72279CB76A3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5121990"/>
        <c:axId val="51841237"/>
      </c:lineChart>
      <c:catAx>
        <c:axId val="45121990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841237"/>
        <c:crosses val="autoZero"/>
        <c:auto val="1"/>
        <c:lblAlgn val="ctr"/>
        <c:lblOffset val="100"/>
        <c:noMultiLvlLbl val="0"/>
      </c:catAx>
      <c:valAx>
        <c:axId val="51841237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121990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'Mercancía general'!$A$7:$A$34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 general'!$E$7:$E$34</c:f>
              <c:numCache>
                <c:formatCode>#,##0</c:formatCode>
                <c:ptCount val="28"/>
                <c:pt idx="0">
                  <c:v>246136</c:v>
                </c:pt>
                <c:pt idx="1">
                  <c:v>849180</c:v>
                </c:pt>
                <c:pt idx="2">
                  <c:v>690537</c:v>
                </c:pt>
                <c:pt idx="3">
                  <c:v>517890</c:v>
                </c:pt>
                <c:pt idx="4">
                  <c:v>27278824</c:v>
                </c:pt>
                <c:pt idx="5">
                  <c:v>1020239</c:v>
                </c:pt>
                <c:pt idx="6">
                  <c:v>6215714</c:v>
                </c:pt>
                <c:pt idx="7">
                  <c:v>20450744</c:v>
                </c:pt>
                <c:pt idx="8">
                  <c:v>3498387</c:v>
                </c:pt>
                <c:pt idx="9">
                  <c:v>335433</c:v>
                </c:pt>
                <c:pt idx="10">
                  <c:v>863734</c:v>
                </c:pt>
                <c:pt idx="11">
                  <c:v>236497</c:v>
                </c:pt>
                <c:pt idx="12">
                  <c:v>441884</c:v>
                </c:pt>
                <c:pt idx="13">
                  <c:v>836900</c:v>
                </c:pt>
                <c:pt idx="14">
                  <c:v>783133</c:v>
                </c:pt>
                <c:pt idx="15">
                  <c:v>8713509</c:v>
                </c:pt>
                <c:pt idx="16">
                  <c:v>2194446</c:v>
                </c:pt>
                <c:pt idx="17">
                  <c:v>509195</c:v>
                </c:pt>
                <c:pt idx="18">
                  <c:v>187853</c:v>
                </c:pt>
                <c:pt idx="19">
                  <c:v>55295</c:v>
                </c:pt>
                <c:pt idx="20">
                  <c:v>1150971</c:v>
                </c:pt>
                <c:pt idx="21">
                  <c:v>3640038</c:v>
                </c:pt>
                <c:pt idx="22">
                  <c:v>1577616</c:v>
                </c:pt>
                <c:pt idx="23">
                  <c:v>712150</c:v>
                </c:pt>
                <c:pt idx="24">
                  <c:v>778110</c:v>
                </c:pt>
                <c:pt idx="25">
                  <c:v>29687727</c:v>
                </c:pt>
                <c:pt idx="26">
                  <c:v>2006598</c:v>
                </c:pt>
                <c:pt idx="27">
                  <c:v>389095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92-4C4C-9BEB-C715C2B1A4CD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'Mercancía general'!$A$7:$A$34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 general'!$D$7:$D$34</c:f>
              <c:numCache>
                <c:formatCode>#,##0</c:formatCode>
                <c:ptCount val="28"/>
                <c:pt idx="0">
                  <c:v>152549</c:v>
                </c:pt>
                <c:pt idx="1">
                  <c:v>578979</c:v>
                </c:pt>
                <c:pt idx="2">
                  <c:v>725657</c:v>
                </c:pt>
                <c:pt idx="3">
                  <c:v>540406</c:v>
                </c:pt>
                <c:pt idx="4">
                  <c:v>28152768</c:v>
                </c:pt>
                <c:pt idx="5">
                  <c:v>1040311</c:v>
                </c:pt>
                <c:pt idx="6">
                  <c:v>6408820</c:v>
                </c:pt>
                <c:pt idx="7">
                  <c:v>19886743</c:v>
                </c:pt>
                <c:pt idx="8">
                  <c:v>3392480</c:v>
                </c:pt>
                <c:pt idx="9">
                  <c:v>403612</c:v>
                </c:pt>
                <c:pt idx="10">
                  <c:v>520311</c:v>
                </c:pt>
                <c:pt idx="11">
                  <c:v>242741</c:v>
                </c:pt>
                <c:pt idx="12">
                  <c:v>411379</c:v>
                </c:pt>
                <c:pt idx="13">
                  <c:v>701074</c:v>
                </c:pt>
                <c:pt idx="14">
                  <c:v>799055</c:v>
                </c:pt>
                <c:pt idx="15">
                  <c:v>8654260</c:v>
                </c:pt>
                <c:pt idx="16">
                  <c:v>1769176</c:v>
                </c:pt>
                <c:pt idx="17">
                  <c:v>476593</c:v>
                </c:pt>
                <c:pt idx="18">
                  <c:v>190451</c:v>
                </c:pt>
                <c:pt idx="19">
                  <c:v>339000</c:v>
                </c:pt>
                <c:pt idx="20">
                  <c:v>976042</c:v>
                </c:pt>
                <c:pt idx="21">
                  <c:v>3880197</c:v>
                </c:pt>
                <c:pt idx="22">
                  <c:v>1569185</c:v>
                </c:pt>
                <c:pt idx="23">
                  <c:v>692667</c:v>
                </c:pt>
                <c:pt idx="24">
                  <c:v>823178</c:v>
                </c:pt>
                <c:pt idx="25">
                  <c:v>31049133</c:v>
                </c:pt>
                <c:pt idx="26">
                  <c:v>2025556</c:v>
                </c:pt>
                <c:pt idx="27">
                  <c:v>322284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92-4C4C-9BEB-C715C2B1A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9719264"/>
        <c:axId val="22022636"/>
      </c:barChart>
      <c:catAx>
        <c:axId val="297192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2022636"/>
        <c:crosses val="autoZero"/>
        <c:auto val="1"/>
        <c:lblAlgn val="ctr"/>
        <c:lblOffset val="100"/>
        <c:noMultiLvlLbl val="0"/>
      </c:catAx>
      <c:valAx>
        <c:axId val="22022636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9719264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12-4C0B-893F-8A11720A914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12-4C0B-893F-8A11720A914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12-4C0B-893F-8A11720A914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12-4C0B-893F-8A11720A914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12-4C0B-893F-8A11720A914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12-4C0B-893F-8A11720A91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12-4C0B-893F-8A11720A9145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12-4C0B-893F-8A11720A91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12-4C0B-893F-8A11720A9145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12-4C0B-893F-8A11720A9145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12-4C0B-893F-8A11720A9145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jun.-25</c:v>
              </c:pt>
              <c:pt idx="1">
                <c:v>jul.-25</c:v>
              </c:pt>
              <c:pt idx="2">
                <c:v>ago.-25</c:v>
              </c:pt>
              <c:pt idx="3">
                <c:v>sep.-25</c:v>
              </c:pt>
              <c:pt idx="4">
                <c:v>oct.-25</c:v>
              </c:pt>
              <c:pt idx="5">
                <c:v>nov.-25</c:v>
              </c:pt>
              <c:pt idx="6">
                <c:v>dic.-25</c:v>
              </c:pt>
              <c:pt idx="7">
                <c:v>ene.-26</c:v>
              </c:pt>
              <c:pt idx="8">
                <c:v>feb.-26</c:v>
              </c:pt>
              <c:pt idx="9">
                <c:v>mar.-26</c:v>
              </c:pt>
              <c:pt idx="10">
                <c:v>abr.-26</c:v>
              </c:pt>
              <c:pt idx="11">
                <c:v>may.-26</c:v>
              </c:pt>
            </c:strLit>
          </c:cat>
          <c:val>
            <c:numLit>
              <c:formatCode>#,##0.00</c:formatCode>
              <c:ptCount val="12"/>
              <c:pt idx="0">
                <c:v>276.90958699999999</c:v>
              </c:pt>
              <c:pt idx="1">
                <c:v>277.65369199999998</c:v>
              </c:pt>
              <c:pt idx="2">
                <c:v>277.44977499999999</c:v>
              </c:pt>
              <c:pt idx="3">
                <c:v>277.42059999999998</c:v>
              </c:pt>
              <c:pt idx="4">
                <c:v>277.11620900000003</c:v>
              </c:pt>
              <c:pt idx="5">
                <c:v>278.30227400000001</c:v>
              </c:pt>
              <c:pt idx="6">
                <c:v>277.95189599999998</c:v>
              </c:pt>
              <c:pt idx="7">
                <c:v>276.26567499999999</c:v>
              </c:pt>
              <c:pt idx="8">
                <c:v>276.01925399999999</c:v>
              </c:pt>
              <c:pt idx="9">
                <c:v>276.62545799999998</c:v>
              </c:pt>
              <c:pt idx="10">
                <c:v>277.43252100000001</c:v>
              </c:pt>
              <c:pt idx="11">
                <c:v>277.095124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5812-4C0B-893F-8A11720A914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9108114"/>
        <c:axId val="26732310"/>
      </c:lineChart>
      <c:catAx>
        <c:axId val="29108114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6732310"/>
        <c:crosses val="autoZero"/>
        <c:auto val="1"/>
        <c:lblAlgn val="ctr"/>
        <c:lblOffset val="100"/>
        <c:noMultiLvlLbl val="0"/>
      </c:catAx>
      <c:valAx>
        <c:axId val="26732310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9108114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28-4709-A2E8-DE92798C3EE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28-4709-A2E8-DE92798C3EE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28-4709-A2E8-DE92798C3EE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28-4709-A2E8-DE92798C3EE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28-4709-A2E8-DE92798C3EE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28-4709-A2E8-DE92798C3EE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28-4709-A2E8-DE92798C3EE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28-4709-A2E8-DE92798C3EE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28-4709-A2E8-DE92798C3EE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28-4709-A2E8-DE92798C3EE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28-4709-A2E8-DE92798C3EE7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jun.-25</c:v>
              </c:pt>
              <c:pt idx="1">
                <c:v>jul.-25</c:v>
              </c:pt>
              <c:pt idx="2">
                <c:v>ago.-25</c:v>
              </c:pt>
              <c:pt idx="3">
                <c:v>sep.-25</c:v>
              </c:pt>
              <c:pt idx="4">
                <c:v>oct.-25</c:v>
              </c:pt>
              <c:pt idx="5">
                <c:v>nov.-25</c:v>
              </c:pt>
              <c:pt idx="6">
                <c:v>dic.-25</c:v>
              </c:pt>
              <c:pt idx="7">
                <c:v>ene.-26</c:v>
              </c:pt>
              <c:pt idx="8">
                <c:v>feb.-26</c:v>
              </c:pt>
              <c:pt idx="9">
                <c:v>mar.-26</c:v>
              </c:pt>
              <c:pt idx="10">
                <c:v>abr.-26</c:v>
              </c:pt>
              <c:pt idx="11">
                <c:v>may.-26</c:v>
              </c:pt>
            </c:strLit>
          </c:cat>
          <c:val>
            <c:numLit>
              <c:formatCode>#,##0.00</c:formatCode>
              <c:ptCount val="12"/>
              <c:pt idx="0">
                <c:v>190.534347</c:v>
              </c:pt>
              <c:pt idx="1">
                <c:v>190.90903</c:v>
              </c:pt>
              <c:pt idx="2">
                <c:v>190.58229700000001</c:v>
              </c:pt>
              <c:pt idx="3">
                <c:v>190.15519</c:v>
              </c:pt>
              <c:pt idx="4">
                <c:v>189.89612500000001</c:v>
              </c:pt>
              <c:pt idx="5">
                <c:v>190.87188499999999</c:v>
              </c:pt>
              <c:pt idx="6">
                <c:v>190.36686499999999</c:v>
              </c:pt>
              <c:pt idx="7">
                <c:v>189.180612</c:v>
              </c:pt>
              <c:pt idx="8">
                <c:v>189.08924999999999</c:v>
              </c:pt>
              <c:pt idx="9">
                <c:v>189.55540500000001</c:v>
              </c:pt>
              <c:pt idx="10">
                <c:v>189.88104999999999</c:v>
              </c:pt>
              <c:pt idx="11">
                <c:v>189.51289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7C28-4709-A2E8-DE92798C3EE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3610045"/>
        <c:axId val="41340580"/>
      </c:lineChart>
      <c:catAx>
        <c:axId val="13610045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1340580"/>
        <c:crosses val="autoZero"/>
        <c:auto val="1"/>
        <c:lblAlgn val="ctr"/>
        <c:lblOffset val="100"/>
        <c:noMultiLvlLbl val="0"/>
      </c:catAx>
      <c:valAx>
        <c:axId val="41340580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610045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CB-42EF-BC7D-A0C49527EBA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CB-42EF-BC7D-A0C49527EBA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CB-42EF-BC7D-A0C49527EBA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CB-42EF-BC7D-A0C49527EBA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CB-42EF-BC7D-A0C49527EBA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CB-42EF-BC7D-A0C49527EBA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CB-42EF-BC7D-A0C49527EBA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CB-42EF-BC7D-A0C49527EBA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CB-42EF-BC7D-A0C49527EBA3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CB-42EF-BC7D-A0C49527EBA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CB-42EF-BC7D-A0C49527EBA3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jun.-25</c:v>
              </c:pt>
              <c:pt idx="1">
                <c:v>jul.-25</c:v>
              </c:pt>
              <c:pt idx="2">
                <c:v>ago.-25</c:v>
              </c:pt>
              <c:pt idx="3">
                <c:v>sep.-25</c:v>
              </c:pt>
              <c:pt idx="4">
                <c:v>oct.-25</c:v>
              </c:pt>
              <c:pt idx="5">
                <c:v>nov.-25</c:v>
              </c:pt>
              <c:pt idx="6">
                <c:v>dic.-25</c:v>
              </c:pt>
              <c:pt idx="7">
                <c:v>ene.-26</c:v>
              </c:pt>
              <c:pt idx="8">
                <c:v>feb.-26</c:v>
              </c:pt>
              <c:pt idx="9">
                <c:v>mar.-26</c:v>
              </c:pt>
              <c:pt idx="10">
                <c:v>abr.-26</c:v>
              </c:pt>
              <c:pt idx="11">
                <c:v>may.-26</c:v>
              </c:pt>
            </c:strLit>
          </c:cat>
          <c:val>
            <c:numLit>
              <c:formatCode>#,##0.00</c:formatCode>
              <c:ptCount val="12"/>
              <c:pt idx="0">
                <c:v>18.187540500000001</c:v>
              </c:pt>
              <c:pt idx="1">
                <c:v>18.324714749999998</c:v>
              </c:pt>
              <c:pt idx="2">
                <c:v>18.38336425</c:v>
              </c:pt>
              <c:pt idx="3">
                <c:v>18.433508499999999</c:v>
              </c:pt>
              <c:pt idx="4">
                <c:v>18.499367249999999</c:v>
              </c:pt>
              <c:pt idx="5">
                <c:v>18.652205500000001</c:v>
              </c:pt>
              <c:pt idx="6">
                <c:v>18.63454625</c:v>
              </c:pt>
              <c:pt idx="7">
                <c:v>18.587889749999999</c:v>
              </c:pt>
              <c:pt idx="8">
                <c:v>18.631965749999999</c:v>
              </c:pt>
              <c:pt idx="9">
                <c:v>18.761927499999999</c:v>
              </c:pt>
              <c:pt idx="10">
                <c:v>18.857781249999999</c:v>
              </c:pt>
              <c:pt idx="11">
                <c:v>18.85555475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AFCB-42EF-BC7D-A0C49527EBA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2203907"/>
        <c:axId val="176753"/>
      </c:lineChart>
      <c:catAx>
        <c:axId val="12203907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6753"/>
        <c:crosses val="autoZero"/>
        <c:auto val="1"/>
        <c:lblAlgn val="ctr"/>
        <c:lblOffset val="100"/>
        <c:noMultiLvlLbl val="0"/>
      </c:catAx>
      <c:valAx>
        <c:axId val="176753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203907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B3-43F2-AC31-4C77ED1E38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B3-43F2-AC31-4C77ED1E38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B3-43F2-AC31-4C77ED1E38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B3-43F2-AC31-4C77ED1E389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B3-43F2-AC31-4C77ED1E38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B3-43F2-AC31-4C77ED1E38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B3-43F2-AC31-4C77ED1E389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B3-43F2-AC31-4C77ED1E389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B3-43F2-AC31-4C77ED1E389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B3-43F2-AC31-4C77ED1E389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B3-43F2-AC31-4C77ED1E3894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jun.-25</c:v>
              </c:pt>
              <c:pt idx="1">
                <c:v>jul.-25</c:v>
              </c:pt>
              <c:pt idx="2">
                <c:v>ago.-25</c:v>
              </c:pt>
              <c:pt idx="3">
                <c:v>sep.-25</c:v>
              </c:pt>
              <c:pt idx="4">
                <c:v>oct.-25</c:v>
              </c:pt>
              <c:pt idx="5">
                <c:v>nov.-25</c:v>
              </c:pt>
              <c:pt idx="6">
                <c:v>dic.-25</c:v>
              </c:pt>
              <c:pt idx="7">
                <c:v>ene.-26</c:v>
              </c:pt>
              <c:pt idx="8">
                <c:v>feb.-26</c:v>
              </c:pt>
              <c:pt idx="9">
                <c:v>mar.-26</c:v>
              </c:pt>
              <c:pt idx="10">
                <c:v>abr.-26</c:v>
              </c:pt>
              <c:pt idx="11">
                <c:v>may.-26</c:v>
              </c:pt>
            </c:strLit>
          </c:cat>
          <c:val>
            <c:numLit>
              <c:formatCode>0.00%</c:formatCode>
              <c:ptCount val="12"/>
              <c:pt idx="0">
                <c:v>-6.1783453724883778E-3</c:v>
              </c:pt>
              <c:pt idx="1">
                <c:v>-4.9528581278503233E-3</c:v>
              </c:pt>
              <c:pt idx="2">
                <c:v>-1.035246377554503E-2</c:v>
              </c:pt>
              <c:pt idx="3">
                <c:v>-9.8237251063736895E-3</c:v>
              </c:pt>
              <c:pt idx="4">
                <c:v>-6.4651484193387248E-3</c:v>
              </c:pt>
              <c:pt idx="5">
                <c:v>-1.7266229197978431E-3</c:v>
              </c:pt>
              <c:pt idx="6">
                <c:v>-2.779033993256992E-3</c:v>
              </c:pt>
              <c:pt idx="7">
                <c:v>-1.4893708379758511E-3</c:v>
              </c:pt>
              <c:pt idx="8">
                <c:v>-1.8742940466383369E-3</c:v>
              </c:pt>
              <c:pt idx="9">
                <c:v>-3.901483902079885E-3</c:v>
              </c:pt>
              <c:pt idx="10">
                <c:v>6.5382801296604649E-4</c:v>
              </c:pt>
              <c:pt idx="11">
                <c:v>9.2497705209510957E-3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92B3-43F2-AC31-4C77ED1E389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2721355"/>
        <c:axId val="36516423"/>
      </c:lineChart>
      <c:catAx>
        <c:axId val="32721355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6516423"/>
        <c:crosses val="autoZero"/>
        <c:auto val="1"/>
        <c:lblAlgn val="ctr"/>
        <c:lblOffset val="100"/>
        <c:noMultiLvlLbl val="0"/>
      </c:catAx>
      <c:valAx>
        <c:axId val="36516423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2721355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31-4444-A481-B7810965B10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31-4444-A481-B7810965B10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31-4444-A481-B7810965B10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31-4444-A481-B7810965B10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31-4444-A481-B7810965B10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31-4444-A481-B7810965B10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31-4444-A481-B7810965B10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31-4444-A481-B7810965B10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31-4444-A481-B7810965B10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31-4444-A481-B7810965B10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31-4444-A481-B7810965B10D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jun.-25</c:v>
              </c:pt>
              <c:pt idx="1">
                <c:v>jul.-25</c:v>
              </c:pt>
              <c:pt idx="2">
                <c:v>ago.-25</c:v>
              </c:pt>
              <c:pt idx="3">
                <c:v>sep.-25</c:v>
              </c:pt>
              <c:pt idx="4">
                <c:v>oct.-25</c:v>
              </c:pt>
              <c:pt idx="5">
                <c:v>nov.-25</c:v>
              </c:pt>
              <c:pt idx="6">
                <c:v>dic.-25</c:v>
              </c:pt>
              <c:pt idx="7">
                <c:v>ene.-26</c:v>
              </c:pt>
              <c:pt idx="8">
                <c:v>feb.-26</c:v>
              </c:pt>
              <c:pt idx="9">
                <c:v>mar.-26</c:v>
              </c:pt>
              <c:pt idx="10">
                <c:v>abr.-26</c:v>
              </c:pt>
              <c:pt idx="11">
                <c:v>may.-26</c:v>
              </c:pt>
            </c:strLit>
          </c:cat>
          <c:val>
            <c:numLit>
              <c:formatCode>0.00%</c:formatCode>
              <c:ptCount val="12"/>
              <c:pt idx="0">
                <c:v>-2.414654681890591E-2</c:v>
              </c:pt>
              <c:pt idx="1">
                <c:v>-1.6409727342620872E-2</c:v>
              </c:pt>
              <c:pt idx="2">
                <c:v>-2.2083480814792111E-2</c:v>
              </c:pt>
              <c:pt idx="3">
                <c:v>-1.546535161175462E-2</c:v>
              </c:pt>
              <c:pt idx="4">
                <c:v>2.9307568041835909E-3</c:v>
              </c:pt>
              <c:pt idx="5">
                <c:v>5.8481044500184824E-3</c:v>
              </c:pt>
              <c:pt idx="6">
                <c:v>1.007160201351311E-2</c:v>
              </c:pt>
              <c:pt idx="7">
                <c:v>1.6782938941592381E-2</c:v>
              </c:pt>
              <c:pt idx="8">
                <c:v>2.655295042668232E-2</c:v>
              </c:pt>
              <c:pt idx="9">
                <c:v>2.6196767461074549E-2</c:v>
              </c:pt>
              <c:pt idx="10">
                <c:v>2.924605262524654E-2</c:v>
              </c:pt>
              <c:pt idx="11">
                <c:v>4.276460527771412E-2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9731-4444-A481-B7810965B10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2418956"/>
        <c:axId val="13231647"/>
      </c:lineChart>
      <c:catAx>
        <c:axId val="32418956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231647"/>
        <c:crosses val="autoZero"/>
        <c:auto val="1"/>
        <c:lblAlgn val="ctr"/>
        <c:lblOffset val="100"/>
        <c:noMultiLvlLbl val="0"/>
      </c:catAx>
      <c:valAx>
        <c:axId val="13231647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2418956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9A-495C-92BE-A6222A8B1E1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9A-495C-92BE-A6222A8B1E1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9A-495C-92BE-A6222A8B1E1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9A-495C-92BE-A6222A8B1E1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9A-495C-92BE-A6222A8B1E1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9A-495C-92BE-A6222A8B1E1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9A-495C-92BE-A6222A8B1E1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9A-495C-92BE-A6222A8B1E1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9A-495C-92BE-A6222A8B1E1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9A-495C-92BE-A6222A8B1E1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9A-495C-92BE-A6222A8B1E1D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jun.-25</c:v>
              </c:pt>
              <c:pt idx="1">
                <c:v>jul.-25</c:v>
              </c:pt>
              <c:pt idx="2">
                <c:v>ago.-25</c:v>
              </c:pt>
              <c:pt idx="3">
                <c:v>sep.-25</c:v>
              </c:pt>
              <c:pt idx="4">
                <c:v>oct.-25</c:v>
              </c:pt>
              <c:pt idx="5">
                <c:v>nov.-25</c:v>
              </c:pt>
              <c:pt idx="6">
                <c:v>dic.-25</c:v>
              </c:pt>
              <c:pt idx="7">
                <c:v>ene.-26</c:v>
              </c:pt>
              <c:pt idx="8">
                <c:v>feb.-26</c:v>
              </c:pt>
              <c:pt idx="9">
                <c:v>mar.-26</c:v>
              </c:pt>
              <c:pt idx="10">
                <c:v>abr.-26</c:v>
              </c:pt>
              <c:pt idx="11">
                <c:v>may.-26</c:v>
              </c:pt>
            </c:strLit>
          </c:cat>
          <c:val>
            <c:numLit>
              <c:formatCode>0.00%</c:formatCode>
              <c:ptCount val="12"/>
              <c:pt idx="0">
                <c:v>-3.0126609878090019E-2</c:v>
              </c:pt>
              <c:pt idx="1">
                <c:v>-3.8587089532784391E-2</c:v>
              </c:pt>
              <c:pt idx="2">
                <c:v>-4.5797160390013268E-2</c:v>
              </c:pt>
              <c:pt idx="3">
                <c:v>-4.2264867298865277E-2</c:v>
              </c:pt>
              <c:pt idx="4">
                <c:v>-3.9218451365199532E-2</c:v>
              </c:pt>
              <c:pt idx="5">
                <c:v>-3.3935841219392651E-2</c:v>
              </c:pt>
              <c:pt idx="6">
                <c:v>-3.5727994852317903E-2</c:v>
              </c:pt>
              <c:pt idx="7">
                <c:v>-1.9038024672316169E-2</c:v>
              </c:pt>
              <c:pt idx="8">
                <c:v>-2.9747181175352279E-2</c:v>
              </c:pt>
              <c:pt idx="9">
                <c:v>-5.6052394786375852E-2</c:v>
              </c:pt>
              <c:pt idx="10">
                <c:v>-5.3640936406412383E-2</c:v>
              </c:pt>
              <c:pt idx="11">
                <c:v>-3.4507197377793529E-2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C59A-495C-92BE-A6222A8B1E1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2352273"/>
        <c:axId val="8097054"/>
      </c:lineChart>
      <c:catAx>
        <c:axId val="32352273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097054"/>
        <c:crosses val="autoZero"/>
        <c:auto val="1"/>
        <c:lblAlgn val="ctr"/>
        <c:lblOffset val="100"/>
        <c:noMultiLvlLbl val="0"/>
      </c:catAx>
      <c:valAx>
        <c:axId val="8097054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2352273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B1-402C-BB4D-EB61AA9F838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B1-402C-BB4D-EB61AA9F838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B1-402C-BB4D-EB61AA9F838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B1-402C-BB4D-EB61AA9F838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B1-402C-BB4D-EB61AA9F838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B1-402C-BB4D-EB61AA9F838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B1-402C-BB4D-EB61AA9F838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B1-402C-BB4D-EB61AA9F838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B1-402C-BB4D-EB61AA9F838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B1-402C-BB4D-EB61AA9F838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B1-402C-BB4D-EB61AA9F8388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jun.-25</c:v>
              </c:pt>
              <c:pt idx="1">
                <c:v>jul.-25</c:v>
              </c:pt>
              <c:pt idx="2">
                <c:v>ago.-25</c:v>
              </c:pt>
              <c:pt idx="3">
                <c:v>sep.-25</c:v>
              </c:pt>
              <c:pt idx="4">
                <c:v>oct.-25</c:v>
              </c:pt>
              <c:pt idx="5">
                <c:v>nov.-25</c:v>
              </c:pt>
              <c:pt idx="6">
                <c:v>dic.-25</c:v>
              </c:pt>
              <c:pt idx="7">
                <c:v>ene.-26</c:v>
              </c:pt>
              <c:pt idx="8">
                <c:v>feb.-26</c:v>
              </c:pt>
              <c:pt idx="9">
                <c:v>mar.-26</c:v>
              </c:pt>
              <c:pt idx="10">
                <c:v>abr.-26</c:v>
              </c:pt>
              <c:pt idx="11">
                <c:v>may.-26</c:v>
              </c:pt>
            </c:strLit>
          </c:cat>
          <c:val>
            <c:numLit>
              <c:formatCode>0.00%</c:formatCode>
              <c:ptCount val="12"/>
              <c:pt idx="0">
                <c:v>1.4598537899441251E-2</c:v>
              </c:pt>
              <c:pt idx="1">
                <c:v>1.4471776338199819E-2</c:v>
              </c:pt>
              <c:pt idx="2">
                <c:v>9.5315134313810387E-3</c:v>
              </c:pt>
              <c:pt idx="3">
                <c:v>4.9446014709753324E-3</c:v>
              </c:pt>
              <c:pt idx="4">
                <c:v>-1.4024376095638619E-3</c:v>
              </c:pt>
              <c:pt idx="5">
                <c:v>4.1998085678118316E-3</c:v>
              </c:pt>
              <c:pt idx="6">
                <c:v>-6.8192611900426187E-4</c:v>
              </c:pt>
              <c:pt idx="7">
                <c:v>-8.3555403024264674E-3</c:v>
              </c:pt>
              <c:pt idx="8">
                <c:v>-1.0830216363789429E-2</c:v>
              </c:pt>
              <c:pt idx="9">
                <c:v>-6.8620557428475887E-3</c:v>
              </c:pt>
              <c:pt idx="10">
                <c:v>-9.9471474364211821E-4</c:v>
              </c:pt>
              <c:pt idx="11">
                <c:v>9.4465046049158779E-4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6AB1-402C-BB4D-EB61AA9F838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979434"/>
        <c:axId val="52130296"/>
      </c:lineChart>
      <c:catAx>
        <c:axId val="18979434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130296"/>
        <c:crosses val="autoZero"/>
        <c:auto val="1"/>
        <c:lblAlgn val="ctr"/>
        <c:lblOffset val="100"/>
        <c:noMultiLvlLbl val="0"/>
      </c:catAx>
      <c:valAx>
        <c:axId val="52130296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979434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FE-4220-A14C-849EF3F6314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FE-4220-A14C-849EF3F6314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FE-4220-A14C-849EF3F6314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FE-4220-A14C-849EF3F6314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FE-4220-A14C-849EF3F6314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FE-4220-A14C-849EF3F6314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FE-4220-A14C-849EF3F6314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FE-4220-A14C-849EF3F6314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FE-4220-A14C-849EF3F6314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FE-4220-A14C-849EF3F6314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FE-4220-A14C-849EF3F6314D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jun.-25</c:v>
              </c:pt>
              <c:pt idx="1">
                <c:v>jul.-25</c:v>
              </c:pt>
              <c:pt idx="2">
                <c:v>ago.-25</c:v>
              </c:pt>
              <c:pt idx="3">
                <c:v>sep.-25</c:v>
              </c:pt>
              <c:pt idx="4">
                <c:v>oct.-25</c:v>
              </c:pt>
              <c:pt idx="5">
                <c:v>nov.-25</c:v>
              </c:pt>
              <c:pt idx="6">
                <c:v>dic.-25</c:v>
              </c:pt>
              <c:pt idx="7">
                <c:v>ene.-26</c:v>
              </c:pt>
              <c:pt idx="8">
                <c:v>feb.-26</c:v>
              </c:pt>
              <c:pt idx="9">
                <c:v>mar.-26</c:v>
              </c:pt>
              <c:pt idx="10">
                <c:v>abr.-26</c:v>
              </c:pt>
              <c:pt idx="11">
                <c:v>may.-26</c:v>
              </c:pt>
            </c:strLit>
          </c:cat>
          <c:val>
            <c:numLit>
              <c:formatCode>0.00%</c:formatCode>
              <c:ptCount val="12"/>
              <c:pt idx="0">
                <c:v>1.0424588352852831E-2</c:v>
              </c:pt>
              <c:pt idx="1">
                <c:v>8.4825588893469306E-3</c:v>
              </c:pt>
              <c:pt idx="2">
                <c:v>1.8600674456687699E-4</c:v>
              </c:pt>
              <c:pt idx="3">
                <c:v>-8.0048769666959882E-3</c:v>
              </c:pt>
              <c:pt idx="4">
                <c:v>-1.468776138515334E-2</c:v>
              </c:pt>
              <c:pt idx="5">
                <c:v>-8.1928221222227551E-3</c:v>
              </c:pt>
              <c:pt idx="6">
                <c:v>-1.359143841095291E-2</c:v>
              </c:pt>
              <c:pt idx="7">
                <c:v>-2.165629041139747E-2</c:v>
              </c:pt>
              <c:pt idx="8">
                <c:v>-2.1681753069228919E-2</c:v>
              </c:pt>
              <c:pt idx="9">
                <c:v>-1.474870043445615E-2</c:v>
              </c:pt>
              <c:pt idx="10">
                <c:v>-9.9608658798513022E-3</c:v>
              </c:pt>
              <c:pt idx="11">
                <c:v>-7.785666878073352E-3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68FE-4220-A14C-849EF3F631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61872625"/>
        <c:axId val="66571665"/>
      </c:lineChart>
      <c:catAx>
        <c:axId val="61872625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6571665"/>
        <c:crosses val="autoZero"/>
        <c:auto val="1"/>
        <c:lblAlgn val="ctr"/>
        <c:lblOffset val="100"/>
        <c:noMultiLvlLbl val="0"/>
      </c:catAx>
      <c:valAx>
        <c:axId val="66571665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872625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18-43E0-B888-1F17BD4E7F6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18-43E0-B888-1F17BD4E7F6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18-43E0-B888-1F17BD4E7F6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18-43E0-B888-1F17BD4E7F6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18-43E0-B888-1F17BD4E7F6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18-43E0-B888-1F17BD4E7F6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18-43E0-B888-1F17BD4E7F6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18-43E0-B888-1F17BD4E7F6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18-43E0-B888-1F17BD4E7F6E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18-43E0-B888-1F17BD4E7F6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18-43E0-B888-1F17BD4E7F6E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jun.-25</c:v>
              </c:pt>
              <c:pt idx="1">
                <c:v>jul.-25</c:v>
              </c:pt>
              <c:pt idx="2">
                <c:v>ago.-25</c:v>
              </c:pt>
              <c:pt idx="3">
                <c:v>sep.-25</c:v>
              </c:pt>
              <c:pt idx="4">
                <c:v>oct.-25</c:v>
              </c:pt>
              <c:pt idx="5">
                <c:v>nov.-25</c:v>
              </c:pt>
              <c:pt idx="6">
                <c:v>dic.-25</c:v>
              </c:pt>
              <c:pt idx="7">
                <c:v>ene.-26</c:v>
              </c:pt>
              <c:pt idx="8">
                <c:v>feb.-26</c:v>
              </c:pt>
              <c:pt idx="9">
                <c:v>mar.-26</c:v>
              </c:pt>
              <c:pt idx="10">
                <c:v>abr.-26</c:v>
              </c:pt>
              <c:pt idx="11">
                <c:v>may.-26</c:v>
              </c:pt>
            </c:strLit>
          </c:cat>
          <c:val>
            <c:numLit>
              <c:formatCode>0.00%</c:formatCode>
              <c:ptCount val="12"/>
              <c:pt idx="0">
                <c:v>4.3538300438353959E-2</c:v>
              </c:pt>
              <c:pt idx="1">
                <c:v>4.5570360092334568E-2</c:v>
              </c:pt>
              <c:pt idx="2">
                <c:v>4.0288038579813987E-2</c:v>
              </c:pt>
              <c:pt idx="3">
                <c:v>3.3337877267338167E-2</c:v>
              </c:pt>
              <c:pt idx="4">
                <c:v>2.7936305332196341E-2</c:v>
              </c:pt>
              <c:pt idx="5">
                <c:v>3.4056089107909152E-2</c:v>
              </c:pt>
              <c:pt idx="6">
                <c:v>2.7701164027443569E-2</c:v>
              </c:pt>
              <c:pt idx="7">
                <c:v>2.1326582691617829E-2</c:v>
              </c:pt>
              <c:pt idx="8">
                <c:v>2.2465190770681671E-2</c:v>
              </c:pt>
              <c:pt idx="9">
                <c:v>3.272635609915147E-2</c:v>
              </c:pt>
              <c:pt idx="10">
                <c:v>3.8307425290503912E-2</c:v>
              </c:pt>
              <c:pt idx="11">
                <c:v>3.8312093418026022E-2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DC18-43E0-B888-1F17BD4E7F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6838928"/>
        <c:axId val="18025219"/>
      </c:lineChart>
      <c:catAx>
        <c:axId val="36838928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025219"/>
        <c:crosses val="autoZero"/>
        <c:auto val="1"/>
        <c:lblAlgn val="ctr"/>
        <c:lblOffset val="100"/>
        <c:noMultiLvlLbl val="0"/>
      </c:catAx>
      <c:valAx>
        <c:axId val="18025219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6838928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'Mercancías contenedores'!$A$7:$A$34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contenedores'!$E$7:$E$34</c:f>
              <c:numCache>
                <c:formatCode>#,##0</c:formatCode>
                <c:ptCount val="28"/>
                <c:pt idx="0">
                  <c:v>0</c:v>
                </c:pt>
                <c:pt idx="1">
                  <c:v>793408</c:v>
                </c:pt>
                <c:pt idx="2">
                  <c:v>59787</c:v>
                </c:pt>
                <c:pt idx="3">
                  <c:v>74</c:v>
                </c:pt>
                <c:pt idx="4">
                  <c:v>21370388</c:v>
                </c:pt>
                <c:pt idx="5">
                  <c:v>634536</c:v>
                </c:pt>
                <c:pt idx="6">
                  <c:v>114817</c:v>
                </c:pt>
                <c:pt idx="7">
                  <c:v>15541534</c:v>
                </c:pt>
                <c:pt idx="8">
                  <c:v>2073692</c:v>
                </c:pt>
                <c:pt idx="9">
                  <c:v>227665</c:v>
                </c:pt>
                <c:pt idx="10">
                  <c:v>839951</c:v>
                </c:pt>
                <c:pt idx="11">
                  <c:v>31222</c:v>
                </c:pt>
                <c:pt idx="12">
                  <c:v>97299</c:v>
                </c:pt>
                <c:pt idx="13">
                  <c:v>435703</c:v>
                </c:pt>
                <c:pt idx="14">
                  <c:v>408453</c:v>
                </c:pt>
                <c:pt idx="15">
                  <c:v>6311328</c:v>
                </c:pt>
                <c:pt idx="16">
                  <c:v>1995075</c:v>
                </c:pt>
                <c:pt idx="17">
                  <c:v>201067</c:v>
                </c:pt>
                <c:pt idx="18">
                  <c:v>10493</c:v>
                </c:pt>
                <c:pt idx="19">
                  <c:v>0</c:v>
                </c:pt>
                <c:pt idx="20">
                  <c:v>29</c:v>
                </c:pt>
                <c:pt idx="21">
                  <c:v>1711075</c:v>
                </c:pt>
                <c:pt idx="22">
                  <c:v>647890</c:v>
                </c:pt>
                <c:pt idx="23">
                  <c:v>469127</c:v>
                </c:pt>
                <c:pt idx="24">
                  <c:v>65095</c:v>
                </c:pt>
                <c:pt idx="25">
                  <c:v>23200893</c:v>
                </c:pt>
                <c:pt idx="26">
                  <c:v>1277980</c:v>
                </c:pt>
                <c:pt idx="27">
                  <c:v>149925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BB-4B86-86C5-25CE0FDF229D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'Mercancías contenedores'!$A$7:$A$34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contenedores'!$D$7:$D$34</c:f>
              <c:numCache>
                <c:formatCode>#,##0</c:formatCode>
                <c:ptCount val="28"/>
                <c:pt idx="0">
                  <c:v>13</c:v>
                </c:pt>
                <c:pt idx="1">
                  <c:v>524763</c:v>
                </c:pt>
                <c:pt idx="2">
                  <c:v>132547</c:v>
                </c:pt>
                <c:pt idx="3">
                  <c:v>0</c:v>
                </c:pt>
                <c:pt idx="4">
                  <c:v>22254848</c:v>
                </c:pt>
                <c:pt idx="5">
                  <c:v>669213</c:v>
                </c:pt>
                <c:pt idx="6">
                  <c:v>122860</c:v>
                </c:pt>
                <c:pt idx="7">
                  <c:v>14983135</c:v>
                </c:pt>
                <c:pt idx="8">
                  <c:v>1961532</c:v>
                </c:pt>
                <c:pt idx="9">
                  <c:v>238742</c:v>
                </c:pt>
                <c:pt idx="10">
                  <c:v>515620</c:v>
                </c:pt>
                <c:pt idx="11">
                  <c:v>28042</c:v>
                </c:pt>
                <c:pt idx="12">
                  <c:v>137928</c:v>
                </c:pt>
                <c:pt idx="13">
                  <c:v>418468</c:v>
                </c:pt>
                <c:pt idx="14">
                  <c:v>446742</c:v>
                </c:pt>
                <c:pt idx="15">
                  <c:v>6386120</c:v>
                </c:pt>
                <c:pt idx="16">
                  <c:v>1590770</c:v>
                </c:pt>
                <c:pt idx="17">
                  <c:v>185255</c:v>
                </c:pt>
                <c:pt idx="18">
                  <c:v>13191</c:v>
                </c:pt>
                <c:pt idx="19">
                  <c:v>802</c:v>
                </c:pt>
                <c:pt idx="20">
                  <c:v>0</c:v>
                </c:pt>
                <c:pt idx="21">
                  <c:v>1988356</c:v>
                </c:pt>
                <c:pt idx="22">
                  <c:v>590100</c:v>
                </c:pt>
                <c:pt idx="23">
                  <c:v>442032</c:v>
                </c:pt>
                <c:pt idx="24">
                  <c:v>61255</c:v>
                </c:pt>
                <c:pt idx="25">
                  <c:v>24454883</c:v>
                </c:pt>
                <c:pt idx="26">
                  <c:v>1262565</c:v>
                </c:pt>
                <c:pt idx="27">
                  <c:v>112699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BB-4B86-86C5-25CE0FDF2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4148597"/>
        <c:axId val="52335970"/>
      </c:barChart>
      <c:catAx>
        <c:axId val="6414859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335970"/>
        <c:crosses val="autoZero"/>
        <c:auto val="1"/>
        <c:lblAlgn val="ctr"/>
        <c:lblOffset val="100"/>
        <c:noMultiLvlLbl val="0"/>
      </c:catAx>
      <c:valAx>
        <c:axId val="5233597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148597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Pesca!$A$7:$A$34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Pesca!$E$7:$E$34</c:f>
              <c:numCache>
                <c:formatCode>#,##0</c:formatCode>
                <c:ptCount val="28"/>
                <c:pt idx="0">
                  <c:v>7601.6760000000013</c:v>
                </c:pt>
                <c:pt idx="1">
                  <c:v>0</c:v>
                </c:pt>
                <c:pt idx="2">
                  <c:v>922.6450000000001</c:v>
                </c:pt>
                <c:pt idx="3">
                  <c:v>3400.1439999999989</c:v>
                </c:pt>
                <c:pt idx="4">
                  <c:v>301.02199999999999</c:v>
                </c:pt>
                <c:pt idx="5">
                  <c:v>3623.3139999999999</c:v>
                </c:pt>
                <c:pt idx="6">
                  <c:v>600.64499999999987</c:v>
                </c:pt>
                <c:pt idx="7">
                  <c:v>0</c:v>
                </c:pt>
                <c:pt idx="8">
                  <c:v>0</c:v>
                </c:pt>
                <c:pt idx="9">
                  <c:v>52.408000000000001</c:v>
                </c:pt>
                <c:pt idx="10">
                  <c:v>1041.1669999999999</c:v>
                </c:pt>
                <c:pt idx="11">
                  <c:v>0</c:v>
                </c:pt>
                <c:pt idx="12">
                  <c:v>38.247</c:v>
                </c:pt>
                <c:pt idx="13">
                  <c:v>5442.9150000000009</c:v>
                </c:pt>
                <c:pt idx="14">
                  <c:v>59.722999999999999</c:v>
                </c:pt>
                <c:pt idx="15">
                  <c:v>204.91100000000009</c:v>
                </c:pt>
                <c:pt idx="16">
                  <c:v>11.363</c:v>
                </c:pt>
                <c:pt idx="17">
                  <c:v>877.15699999999993</c:v>
                </c:pt>
                <c:pt idx="18">
                  <c:v>0</c:v>
                </c:pt>
                <c:pt idx="19">
                  <c:v>233.77799999999999</c:v>
                </c:pt>
                <c:pt idx="20">
                  <c:v>7673.6899999999987</c:v>
                </c:pt>
                <c:pt idx="21">
                  <c:v>667.82199999999978</c:v>
                </c:pt>
                <c:pt idx="22">
                  <c:v>790.31</c:v>
                </c:pt>
                <c:pt idx="23">
                  <c:v>0</c:v>
                </c:pt>
                <c:pt idx="24">
                  <c:v>663.45200000000011</c:v>
                </c:pt>
                <c:pt idx="25">
                  <c:v>597.2589999999999</c:v>
                </c:pt>
                <c:pt idx="26">
                  <c:v>10257.519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06-4191-A40C-292979D56C7D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Pesca!$A$7:$A$34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Pesca!$D$7:$D$34</c:f>
              <c:numCache>
                <c:formatCode>#,##0</c:formatCode>
                <c:ptCount val="28"/>
                <c:pt idx="0">
                  <c:v>8333.8379999999997</c:v>
                </c:pt>
                <c:pt idx="1">
                  <c:v>0</c:v>
                </c:pt>
                <c:pt idx="2">
                  <c:v>1538.5540000000001</c:v>
                </c:pt>
                <c:pt idx="3">
                  <c:v>5395.5889999999999</c:v>
                </c:pt>
                <c:pt idx="4">
                  <c:v>447.40800000000007</c:v>
                </c:pt>
                <c:pt idx="5">
                  <c:v>4345.7180000000008</c:v>
                </c:pt>
                <c:pt idx="6">
                  <c:v>795.18999999999983</c:v>
                </c:pt>
                <c:pt idx="7">
                  <c:v>2162.8220000000001</c:v>
                </c:pt>
                <c:pt idx="8">
                  <c:v>0</c:v>
                </c:pt>
                <c:pt idx="9">
                  <c:v>123.657</c:v>
                </c:pt>
                <c:pt idx="10">
                  <c:v>873.35799999999995</c:v>
                </c:pt>
                <c:pt idx="11">
                  <c:v>3.91</c:v>
                </c:pt>
                <c:pt idx="12">
                  <c:v>63.148000000000003</c:v>
                </c:pt>
                <c:pt idx="13">
                  <c:v>7515.5280000000002</c:v>
                </c:pt>
                <c:pt idx="14">
                  <c:v>59.546999999999997</c:v>
                </c:pt>
                <c:pt idx="15">
                  <c:v>180.60699999999991</c:v>
                </c:pt>
                <c:pt idx="16">
                  <c:v>9.5750000000000011</c:v>
                </c:pt>
                <c:pt idx="17">
                  <c:v>816.17399999999998</c:v>
                </c:pt>
                <c:pt idx="18">
                  <c:v>0</c:v>
                </c:pt>
                <c:pt idx="19">
                  <c:v>320.19900000000013</c:v>
                </c:pt>
                <c:pt idx="20">
                  <c:v>9835.2120000000014</c:v>
                </c:pt>
                <c:pt idx="21">
                  <c:v>711.56899999999996</c:v>
                </c:pt>
                <c:pt idx="22">
                  <c:v>1539.0129999999999</c:v>
                </c:pt>
                <c:pt idx="23">
                  <c:v>0</c:v>
                </c:pt>
                <c:pt idx="24">
                  <c:v>506.166</c:v>
                </c:pt>
                <c:pt idx="25">
                  <c:v>461.84800000000001</c:v>
                </c:pt>
                <c:pt idx="26">
                  <c:v>11600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06-4191-A40C-292979D56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969653"/>
        <c:axId val="19042894"/>
      </c:barChart>
      <c:catAx>
        <c:axId val="1496965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042894"/>
        <c:crosses val="autoZero"/>
        <c:auto val="1"/>
        <c:lblAlgn val="ctr"/>
        <c:lblOffset val="100"/>
        <c:noMultiLvlLbl val="0"/>
      </c:catAx>
      <c:valAx>
        <c:axId val="1904289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969653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Avituallamiento!$A$7:$A$34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Avituallamiento!$E$7:$E$34</c:f>
              <c:numCache>
                <c:formatCode>#,##0</c:formatCode>
                <c:ptCount val="28"/>
                <c:pt idx="0">
                  <c:v>16034</c:v>
                </c:pt>
                <c:pt idx="1">
                  <c:v>9742</c:v>
                </c:pt>
                <c:pt idx="2">
                  <c:v>25442</c:v>
                </c:pt>
                <c:pt idx="3">
                  <c:v>16406</c:v>
                </c:pt>
                <c:pt idx="4">
                  <c:v>1208285</c:v>
                </c:pt>
                <c:pt idx="5">
                  <c:v>57458</c:v>
                </c:pt>
                <c:pt idx="6">
                  <c:v>36519</c:v>
                </c:pt>
                <c:pt idx="7">
                  <c:v>730170</c:v>
                </c:pt>
                <c:pt idx="8">
                  <c:v>9722</c:v>
                </c:pt>
                <c:pt idx="9">
                  <c:v>112195</c:v>
                </c:pt>
                <c:pt idx="10">
                  <c:v>11048</c:v>
                </c:pt>
                <c:pt idx="11">
                  <c:v>309080</c:v>
                </c:pt>
                <c:pt idx="12">
                  <c:v>4870</c:v>
                </c:pt>
                <c:pt idx="13">
                  <c:v>0</c:v>
                </c:pt>
                <c:pt idx="14">
                  <c:v>70422</c:v>
                </c:pt>
                <c:pt idx="15">
                  <c:v>1248042</c:v>
                </c:pt>
                <c:pt idx="16">
                  <c:v>49366</c:v>
                </c:pt>
                <c:pt idx="17">
                  <c:v>8888</c:v>
                </c:pt>
                <c:pt idx="18">
                  <c:v>1916</c:v>
                </c:pt>
                <c:pt idx="19">
                  <c:v>8282</c:v>
                </c:pt>
                <c:pt idx="20">
                  <c:v>14218</c:v>
                </c:pt>
                <c:pt idx="21">
                  <c:v>463028</c:v>
                </c:pt>
                <c:pt idx="22">
                  <c:v>20083</c:v>
                </c:pt>
                <c:pt idx="23">
                  <c:v>11466</c:v>
                </c:pt>
                <c:pt idx="24">
                  <c:v>51776</c:v>
                </c:pt>
                <c:pt idx="25">
                  <c:v>269506</c:v>
                </c:pt>
                <c:pt idx="26">
                  <c:v>27078</c:v>
                </c:pt>
                <c:pt idx="27">
                  <c:v>3890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08-4374-9DF4-3EB6F12B69B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Avituallamiento!$A$7:$A$34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Avituallamiento!$D$7:$D$34</c:f>
              <c:numCache>
                <c:formatCode>#,##0</c:formatCode>
                <c:ptCount val="28"/>
                <c:pt idx="0">
                  <c:v>24063</c:v>
                </c:pt>
                <c:pt idx="1">
                  <c:v>4376</c:v>
                </c:pt>
                <c:pt idx="2">
                  <c:v>26237</c:v>
                </c:pt>
                <c:pt idx="3">
                  <c:v>19148</c:v>
                </c:pt>
                <c:pt idx="4">
                  <c:v>1285365</c:v>
                </c:pt>
                <c:pt idx="5">
                  <c:v>46798</c:v>
                </c:pt>
                <c:pt idx="6">
                  <c:v>45373</c:v>
                </c:pt>
                <c:pt idx="7">
                  <c:v>679405</c:v>
                </c:pt>
                <c:pt idx="8">
                  <c:v>10066</c:v>
                </c:pt>
                <c:pt idx="9">
                  <c:v>97598</c:v>
                </c:pt>
                <c:pt idx="10">
                  <c:v>7638</c:v>
                </c:pt>
                <c:pt idx="11">
                  <c:v>321219</c:v>
                </c:pt>
                <c:pt idx="12">
                  <c:v>5773</c:v>
                </c:pt>
                <c:pt idx="13">
                  <c:v>12866</c:v>
                </c:pt>
                <c:pt idx="14">
                  <c:v>66706</c:v>
                </c:pt>
                <c:pt idx="15">
                  <c:v>1285524</c:v>
                </c:pt>
                <c:pt idx="16">
                  <c:v>27782</c:v>
                </c:pt>
                <c:pt idx="17">
                  <c:v>11129</c:v>
                </c:pt>
                <c:pt idx="18">
                  <c:v>1774</c:v>
                </c:pt>
                <c:pt idx="19">
                  <c:v>9776</c:v>
                </c:pt>
                <c:pt idx="20">
                  <c:v>14226</c:v>
                </c:pt>
                <c:pt idx="21">
                  <c:v>357320</c:v>
                </c:pt>
                <c:pt idx="22">
                  <c:v>22310</c:v>
                </c:pt>
                <c:pt idx="23">
                  <c:v>16016</c:v>
                </c:pt>
                <c:pt idx="24">
                  <c:v>44031</c:v>
                </c:pt>
                <c:pt idx="25">
                  <c:v>229162</c:v>
                </c:pt>
                <c:pt idx="26">
                  <c:v>49701</c:v>
                </c:pt>
                <c:pt idx="27">
                  <c:v>2618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08-4374-9DF4-3EB6F12B6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7953986"/>
        <c:axId val="10980092"/>
      </c:barChart>
      <c:catAx>
        <c:axId val="4795398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80092"/>
        <c:crosses val="autoZero"/>
        <c:auto val="1"/>
        <c:lblAlgn val="ctr"/>
        <c:lblOffset val="100"/>
        <c:noMultiLvlLbl val="0"/>
      </c:catAx>
      <c:valAx>
        <c:axId val="1098009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953986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'Avi. combustibles'!$A$7:$A$34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'Avi. combustibles'!$E$7:$E$34</c:f>
              <c:numCache>
                <c:formatCode>#,##0</c:formatCode>
                <c:ptCount val="28"/>
                <c:pt idx="0">
                  <c:v>11247</c:v>
                </c:pt>
                <c:pt idx="1">
                  <c:v>699</c:v>
                </c:pt>
                <c:pt idx="2">
                  <c:v>10192</c:v>
                </c:pt>
                <c:pt idx="3">
                  <c:v>4996</c:v>
                </c:pt>
                <c:pt idx="4">
                  <c:v>1150549</c:v>
                </c:pt>
                <c:pt idx="5">
                  <c:v>16843</c:v>
                </c:pt>
                <c:pt idx="6">
                  <c:v>90</c:v>
                </c:pt>
                <c:pt idx="7">
                  <c:v>584544</c:v>
                </c:pt>
                <c:pt idx="8">
                  <c:v>7999</c:v>
                </c:pt>
                <c:pt idx="9">
                  <c:v>8946</c:v>
                </c:pt>
                <c:pt idx="10">
                  <c:v>0</c:v>
                </c:pt>
                <c:pt idx="11">
                  <c:v>299065</c:v>
                </c:pt>
                <c:pt idx="12">
                  <c:v>2694</c:v>
                </c:pt>
                <c:pt idx="13">
                  <c:v>0</c:v>
                </c:pt>
                <c:pt idx="14">
                  <c:v>60179</c:v>
                </c:pt>
                <c:pt idx="15">
                  <c:v>1083022</c:v>
                </c:pt>
                <c:pt idx="16">
                  <c:v>28848</c:v>
                </c:pt>
                <c:pt idx="17">
                  <c:v>5901</c:v>
                </c:pt>
                <c:pt idx="18">
                  <c:v>0</c:v>
                </c:pt>
                <c:pt idx="19">
                  <c:v>3518</c:v>
                </c:pt>
                <c:pt idx="20">
                  <c:v>5440</c:v>
                </c:pt>
                <c:pt idx="21">
                  <c:v>380497</c:v>
                </c:pt>
                <c:pt idx="22">
                  <c:v>12874</c:v>
                </c:pt>
                <c:pt idx="23">
                  <c:v>6948</c:v>
                </c:pt>
                <c:pt idx="24">
                  <c:v>14472</c:v>
                </c:pt>
                <c:pt idx="25">
                  <c:v>223184</c:v>
                </c:pt>
                <c:pt idx="26">
                  <c:v>5335</c:v>
                </c:pt>
                <c:pt idx="27">
                  <c:v>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3D-420E-94E7-BC7F2EE6DBA0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'Avi. combustibles'!$A$7:$A$34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'Avi. combustibles'!$D$7:$D$34</c:f>
              <c:numCache>
                <c:formatCode>#,##0</c:formatCode>
                <c:ptCount val="28"/>
                <c:pt idx="0">
                  <c:v>13123</c:v>
                </c:pt>
                <c:pt idx="1">
                  <c:v>642</c:v>
                </c:pt>
                <c:pt idx="2">
                  <c:v>10249</c:v>
                </c:pt>
                <c:pt idx="3">
                  <c:v>5303</c:v>
                </c:pt>
                <c:pt idx="4">
                  <c:v>1231946</c:v>
                </c:pt>
                <c:pt idx="5">
                  <c:v>11506</c:v>
                </c:pt>
                <c:pt idx="6">
                  <c:v>74</c:v>
                </c:pt>
                <c:pt idx="7">
                  <c:v>551527</c:v>
                </c:pt>
                <c:pt idx="8">
                  <c:v>8536</c:v>
                </c:pt>
                <c:pt idx="9">
                  <c:v>12152</c:v>
                </c:pt>
                <c:pt idx="10">
                  <c:v>0</c:v>
                </c:pt>
                <c:pt idx="11">
                  <c:v>306023</c:v>
                </c:pt>
                <c:pt idx="12">
                  <c:v>2888</c:v>
                </c:pt>
                <c:pt idx="13">
                  <c:v>12866</c:v>
                </c:pt>
                <c:pt idx="14">
                  <c:v>54536</c:v>
                </c:pt>
                <c:pt idx="15">
                  <c:v>1160818</c:v>
                </c:pt>
                <c:pt idx="16">
                  <c:v>13368</c:v>
                </c:pt>
                <c:pt idx="17">
                  <c:v>7598</c:v>
                </c:pt>
                <c:pt idx="18">
                  <c:v>0</c:v>
                </c:pt>
                <c:pt idx="19">
                  <c:v>6124</c:v>
                </c:pt>
                <c:pt idx="20">
                  <c:v>4325</c:v>
                </c:pt>
                <c:pt idx="21">
                  <c:v>290674</c:v>
                </c:pt>
                <c:pt idx="22">
                  <c:v>13714</c:v>
                </c:pt>
                <c:pt idx="23">
                  <c:v>7048</c:v>
                </c:pt>
                <c:pt idx="24">
                  <c:v>16516</c:v>
                </c:pt>
                <c:pt idx="25">
                  <c:v>182429</c:v>
                </c:pt>
                <c:pt idx="26">
                  <c:v>27118</c:v>
                </c:pt>
                <c:pt idx="27">
                  <c:v>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3D-420E-94E7-BC7F2EE6D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0450009"/>
        <c:axId val="8258210"/>
      </c:barChart>
      <c:catAx>
        <c:axId val="3045000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258210"/>
        <c:crosses val="autoZero"/>
        <c:auto val="1"/>
        <c:lblAlgn val="ctr"/>
        <c:lblOffset val="100"/>
        <c:noMultiLvlLbl val="0"/>
      </c:catAx>
      <c:valAx>
        <c:axId val="825821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450009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6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1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2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3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4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6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7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8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9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0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1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2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3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4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6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image" Target="../media/image9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image" Target="../media/image9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image" Target="../media/image9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image" Target="../media/image9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image" Target="../media/image9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image" Target="../media/image9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7" Type="http://schemas.openxmlformats.org/officeDocument/2006/relationships/chart" Target="../charts/chart40.xml"/><Relationship Id="rId2" Type="http://schemas.openxmlformats.org/officeDocument/2006/relationships/chart" Target="../charts/chart35.xml"/><Relationship Id="rId1" Type="http://schemas.openxmlformats.org/officeDocument/2006/relationships/image" Target="../media/image11.png"/><Relationship Id="rId6" Type="http://schemas.openxmlformats.org/officeDocument/2006/relationships/chart" Target="../charts/chart39.xml"/><Relationship Id="rId5" Type="http://schemas.openxmlformats.org/officeDocument/2006/relationships/chart" Target="../charts/chart38.xml"/><Relationship Id="rId4" Type="http://schemas.openxmlformats.org/officeDocument/2006/relationships/chart" Target="../charts/chart37.xml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7" Type="http://schemas.openxmlformats.org/officeDocument/2006/relationships/chart" Target="../charts/chart46.xml"/><Relationship Id="rId2" Type="http://schemas.openxmlformats.org/officeDocument/2006/relationships/chart" Target="../charts/chart41.xml"/><Relationship Id="rId1" Type="http://schemas.openxmlformats.org/officeDocument/2006/relationships/image" Target="../media/image12.png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7" Type="http://schemas.openxmlformats.org/officeDocument/2006/relationships/chart" Target="../charts/chart52.xml"/><Relationship Id="rId2" Type="http://schemas.openxmlformats.org/officeDocument/2006/relationships/chart" Target="../charts/chart47.xml"/><Relationship Id="rId1" Type="http://schemas.openxmlformats.org/officeDocument/2006/relationships/image" Target="../media/image13.png"/><Relationship Id="rId6" Type="http://schemas.openxmlformats.org/officeDocument/2006/relationships/chart" Target="../charts/chart51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image" Target="../media/image13.png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16193</xdr:colOff>
      <xdr:row>4</xdr:row>
      <xdr:rowOff>40007</xdr:rowOff>
    </xdr:from>
    <xdr:to>
      <xdr:col>3</xdr:col>
      <xdr:colOff>46052</xdr:colOff>
      <xdr:row>6</xdr:row>
      <xdr:rowOff>99853</xdr:rowOff>
    </xdr:to>
    <xdr:sp macro="" textlink="">
      <xdr:nvSpPr>
        <xdr:cNvPr id="2" name="CuadroTexto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050" y="800100"/>
          <a:ext cx="4972050" cy="43815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200" b="1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Dirección de Planificación y</a:t>
          </a:r>
          <a:r>
            <a:rPr lang="es-ES" sz="1200" b="1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 Desarrollo</a:t>
          </a:r>
        </a:p>
        <a:p>
          <a:pPr>
            <a:lnSpc>
              <a:spcPct val="90000"/>
            </a:lnSpc>
          </a:pPr>
          <a:r>
            <a:rPr lang="es-ES" sz="1200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Departamento de Estadística</a:t>
          </a:r>
          <a:endParaRPr lang="es-ES" sz="1200">
            <a:solidFill>
              <a:srgbClr val="0A0943"/>
            </a:solidFill>
            <a:latin typeface="Archivo" panose="020B0503020202020B04" pitchFamily="34" charset="0"/>
            <a:cs typeface="Archivo" pitchFamily="2" charset="77"/>
          </a:endParaRPr>
        </a:p>
      </xdr:txBody>
    </xdr:sp>
    <xdr:clientData/>
  </xdr:twoCellAnchor>
  <xdr:twoCellAnchor>
    <xdr:from>
      <xdr:col>0</xdr:col>
      <xdr:colOff>0</xdr:colOff>
      <xdr:row>44</xdr:row>
      <xdr:rowOff>129064</xdr:rowOff>
    </xdr:from>
    <xdr:to>
      <xdr:col>3</xdr:col>
      <xdr:colOff>10810</xdr:colOff>
      <xdr:row>46</xdr:row>
      <xdr:rowOff>33236</xdr:rowOff>
    </xdr:to>
    <xdr:sp macro="" textlink="">
      <xdr:nvSpPr>
        <xdr:cNvPr id="4" name="CuadroTexto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8782050"/>
          <a:ext cx="4953000" cy="28575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050">
              <a:solidFill>
                <a:srgbClr val="0A0943"/>
              </a:solidFill>
              <a:latin typeface="Gambetta" pitchFamily="2" charset="77"/>
              <a:cs typeface="Archivo" pitchFamily="2" charset="77"/>
            </a:rPr>
            <a:t>Datos mensuales facilitados por las AA.PP., sujetos a posibles modificaciones</a:t>
          </a:r>
        </a:p>
      </xdr:txBody>
    </xdr:sp>
    <xdr:clientData/>
  </xdr:twoCellAnchor>
  <xdr:twoCellAnchor editAs="oneCell">
    <xdr:from>
      <xdr:col>6</xdr:col>
      <xdr:colOff>686752</xdr:colOff>
      <xdr:row>3</xdr:row>
      <xdr:rowOff>140813</xdr:rowOff>
    </xdr:from>
    <xdr:to>
      <xdr:col>10</xdr:col>
      <xdr:colOff>788242</xdr:colOff>
      <xdr:row>6</xdr:row>
      <xdr:rowOff>167224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24900" y="714375"/>
          <a:ext cx="4219575" cy="600075"/>
        </a:xfrm>
        <a:prstGeom prst="rect">
          <a:avLst/>
        </a:prstGeom>
      </xdr:spPr>
    </xdr:pic>
    <xdr:clientData/>
  </xdr:twoCellAnchor>
  <xdr:twoCellAnchor>
    <xdr:from>
      <xdr:col>6</xdr:col>
      <xdr:colOff>633064</xdr:colOff>
      <xdr:row>0</xdr:row>
      <xdr:rowOff>0</xdr:rowOff>
    </xdr:from>
    <xdr:to>
      <xdr:col>6</xdr:col>
      <xdr:colOff>635317</xdr:colOff>
      <xdr:row>48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>
          <a:off x="8667750" y="0"/>
          <a:ext cx="0" cy="9410700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11907</xdr:colOff>
      <xdr:row>10</xdr:row>
      <xdr:rowOff>39528</xdr:rowOff>
    </xdr:from>
    <xdr:to>
      <xdr:col>10</xdr:col>
      <xdr:colOff>1049655</xdr:colOff>
      <xdr:row>10</xdr:row>
      <xdr:rowOff>43815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H="1" flipV="1">
          <a:off x="9525" y="1943100"/>
          <a:ext cx="12934950" cy="0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1047750</xdr:colOff>
      <xdr:row>43</xdr:row>
      <xdr:rowOff>19526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H="1">
          <a:off x="0" y="8458200"/>
          <a:ext cx="12944475" cy="19050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23</xdr:row>
      <xdr:rowOff>174788</xdr:rowOff>
    </xdr:from>
    <xdr:to>
      <xdr:col>7</xdr:col>
      <xdr:colOff>912282</xdr:colOff>
      <xdr:row>26</xdr:row>
      <xdr:rowOff>138260</xdr:rowOff>
    </xdr:to>
    <xdr:sp macro="" textlink="">
      <xdr:nvSpPr>
        <xdr:cNvPr id="10" name="CuadroTexto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0" y="4552950"/>
          <a:ext cx="9982200" cy="53340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8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es-ES" sz="3600" b="0" i="0" u="none" kern="1200" spc="-150" baseline="0">
              <a:ln>
                <a:noFill/>
              </a:ln>
              <a:solidFill>
                <a:srgbClr val="0A0943"/>
              </a:solidFill>
              <a:effectLst/>
              <a:latin typeface="Archivo" pitchFamily="2" charset="77"/>
              <a:ea typeface="+mn-ea"/>
              <a:cs typeface="Archivo" pitchFamily="2" charset="77"/>
            </a:rPr>
            <a:t>RESUMEN DEL TRÁFICO PORTUARIO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3" name="Imagen 2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5" name="Imagen 4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3" name="Imagen 2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2" name="Imagen 1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160020</xdr:colOff>
      <xdr:row>0</xdr:row>
      <xdr:rowOff>7620</xdr:rowOff>
    </xdr:from>
    <xdr:to>
      <xdr:col>8</xdr:col>
      <xdr:colOff>777240</xdr:colOff>
      <xdr:row>2</xdr:row>
      <xdr:rowOff>98880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62800" y="9525"/>
          <a:ext cx="3705225" cy="5238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12</xdr:col>
      <xdr:colOff>878885</xdr:colOff>
      <xdr:row>1</xdr:row>
      <xdr:rowOff>245408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77550" y="0"/>
          <a:ext cx="3371850" cy="50482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16193</xdr:colOff>
      <xdr:row>4</xdr:row>
      <xdr:rowOff>40007</xdr:rowOff>
    </xdr:from>
    <xdr:to>
      <xdr:col>3</xdr:col>
      <xdr:colOff>46052</xdr:colOff>
      <xdr:row>6</xdr:row>
      <xdr:rowOff>99853</xdr:rowOff>
    </xdr:to>
    <xdr:sp macro="" textlink="">
      <xdr:nvSpPr>
        <xdr:cNvPr id="2" name="CuadroTexto 10">
          <a:extLst>
            <a:ext uri="{FF2B5EF4-FFF2-40B4-BE49-F238E27FC236}">
              <a16:creationId xmlns:a16="http://schemas.microsoft.com/office/drawing/2014/main" id="{54B3BF81-4DAC-45EF-9D14-F0BF9C266DF2}"/>
            </a:ext>
          </a:extLst>
        </xdr:cNvPr>
        <xdr:cNvSpPr txBox="1"/>
      </xdr:nvSpPr>
      <xdr:spPr>
        <a:xfrm>
          <a:off x="16193" y="802007"/>
          <a:ext cx="4973334" cy="440846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200" b="1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Dirección de Planificación y</a:t>
          </a:r>
          <a:r>
            <a:rPr lang="es-ES" sz="1200" b="1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 Desarrollo</a:t>
          </a:r>
        </a:p>
        <a:p>
          <a:pPr>
            <a:lnSpc>
              <a:spcPct val="90000"/>
            </a:lnSpc>
          </a:pPr>
          <a:r>
            <a:rPr lang="es-ES" sz="1200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Departamento de Estadística</a:t>
          </a:r>
          <a:endParaRPr lang="es-ES" sz="1200">
            <a:solidFill>
              <a:srgbClr val="0A0943"/>
            </a:solidFill>
            <a:latin typeface="Archivo" panose="020B0503020202020B04" pitchFamily="34" charset="0"/>
            <a:cs typeface="Archivo" pitchFamily="2" charset="77"/>
          </a:endParaRPr>
        </a:p>
      </xdr:txBody>
    </xdr:sp>
    <xdr:clientData/>
  </xdr:twoCellAnchor>
  <xdr:twoCellAnchor>
    <xdr:from>
      <xdr:col>0</xdr:col>
      <xdr:colOff>0</xdr:colOff>
      <xdr:row>44</xdr:row>
      <xdr:rowOff>129064</xdr:rowOff>
    </xdr:from>
    <xdr:to>
      <xdr:col>3</xdr:col>
      <xdr:colOff>10810</xdr:colOff>
      <xdr:row>46</xdr:row>
      <xdr:rowOff>33236</xdr:rowOff>
    </xdr:to>
    <xdr:sp macro="" textlink="">
      <xdr:nvSpPr>
        <xdr:cNvPr id="3" name="CuadroTexto 10">
          <a:extLst>
            <a:ext uri="{FF2B5EF4-FFF2-40B4-BE49-F238E27FC236}">
              <a16:creationId xmlns:a16="http://schemas.microsoft.com/office/drawing/2014/main" id="{447BEC1D-96DA-41C3-AF61-4B7DA1C23F78}"/>
            </a:ext>
          </a:extLst>
        </xdr:cNvPr>
        <xdr:cNvSpPr txBox="1"/>
      </xdr:nvSpPr>
      <xdr:spPr>
        <a:xfrm>
          <a:off x="0" y="8844439"/>
          <a:ext cx="4954285" cy="285172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050">
              <a:solidFill>
                <a:srgbClr val="0A0943"/>
              </a:solidFill>
              <a:latin typeface="Gambetta" pitchFamily="2" charset="77"/>
              <a:cs typeface="Archivo" pitchFamily="2" charset="77"/>
            </a:rPr>
            <a:t>Datos mensuales facilitados por las AA.PP., sujetos a posibles modificaciones</a:t>
          </a:r>
        </a:p>
      </xdr:txBody>
    </xdr:sp>
    <xdr:clientData/>
  </xdr:twoCellAnchor>
  <xdr:oneCellAnchor>
    <xdr:from>
      <xdr:col>6</xdr:col>
      <xdr:colOff>685800</xdr:colOff>
      <xdr:row>3</xdr:row>
      <xdr:rowOff>142875</xdr:rowOff>
    </xdr:from>
    <xdr:ext cx="4333875" cy="571500"/>
    <xdr:pic>
      <xdr:nvPicPr>
        <xdr:cNvPr id="4" name="Imagen 3">
          <a:extLst>
            <a:ext uri="{FF2B5EF4-FFF2-40B4-BE49-F238E27FC236}">
              <a16:creationId xmlns:a16="http://schemas.microsoft.com/office/drawing/2014/main" id="{8074D173-4E1D-487F-BAEA-ACABF88EF103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24900" y="714375"/>
          <a:ext cx="4333875" cy="571500"/>
        </a:xfrm>
        <a:prstGeom prst="rect">
          <a:avLst/>
        </a:prstGeom>
      </xdr:spPr>
    </xdr:pic>
    <xdr:clientData/>
  </xdr:oneCellAnchor>
  <xdr:twoCellAnchor>
    <xdr:from>
      <xdr:col>6</xdr:col>
      <xdr:colOff>633064</xdr:colOff>
      <xdr:row>0</xdr:row>
      <xdr:rowOff>0</xdr:rowOff>
    </xdr:from>
    <xdr:to>
      <xdr:col>6</xdr:col>
      <xdr:colOff>635317</xdr:colOff>
      <xdr:row>48</xdr:row>
      <xdr:rowOff>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5A34D649-06F6-4114-98A2-E361311F1479}"/>
            </a:ext>
          </a:extLst>
        </xdr:cNvPr>
        <xdr:cNvCxnSpPr/>
      </xdr:nvCxnSpPr>
      <xdr:spPr>
        <a:xfrm flipH="1">
          <a:off x="8672164" y="0"/>
          <a:ext cx="2253" cy="9477375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11907</xdr:colOff>
      <xdr:row>10</xdr:row>
      <xdr:rowOff>39528</xdr:rowOff>
    </xdr:from>
    <xdr:to>
      <xdr:col>10</xdr:col>
      <xdr:colOff>1049655</xdr:colOff>
      <xdr:row>10</xdr:row>
      <xdr:rowOff>43815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878D179D-7E48-41CC-B972-73AD22F402CA}"/>
            </a:ext>
          </a:extLst>
        </xdr:cNvPr>
        <xdr:cNvCxnSpPr/>
      </xdr:nvCxnSpPr>
      <xdr:spPr>
        <a:xfrm flipH="1" flipV="1">
          <a:off x="11907" y="1944528"/>
          <a:ext cx="12934473" cy="4287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1047750</xdr:colOff>
      <xdr:row>43</xdr:row>
      <xdr:rowOff>19526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4C8AA9EA-C6D3-454A-999B-BA3687A593DF}"/>
            </a:ext>
          </a:extLst>
        </xdr:cNvPr>
        <xdr:cNvCxnSpPr/>
      </xdr:nvCxnSpPr>
      <xdr:spPr>
        <a:xfrm flipH="1">
          <a:off x="0" y="8524875"/>
          <a:ext cx="12944475" cy="19526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23</xdr:row>
      <xdr:rowOff>174788</xdr:rowOff>
    </xdr:from>
    <xdr:to>
      <xdr:col>7</xdr:col>
      <xdr:colOff>912282</xdr:colOff>
      <xdr:row>27</xdr:row>
      <xdr:rowOff>5399</xdr:rowOff>
    </xdr:to>
    <xdr:sp macro="" textlink="">
      <xdr:nvSpPr>
        <xdr:cNvPr id="8" name="CuadroTexto 8">
          <a:extLst>
            <a:ext uri="{FF2B5EF4-FFF2-40B4-BE49-F238E27FC236}">
              <a16:creationId xmlns:a16="http://schemas.microsoft.com/office/drawing/2014/main" id="{F94EA209-5E08-4653-91AB-9700016E0530}"/>
            </a:ext>
          </a:extLst>
        </xdr:cNvPr>
        <xdr:cNvSpPr txBox="1"/>
      </xdr:nvSpPr>
      <xdr:spPr>
        <a:xfrm>
          <a:off x="0" y="4556288"/>
          <a:ext cx="9980082" cy="592611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8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es-ES" sz="3600" b="0" i="0" u="none" kern="1200" spc="-150" baseline="0">
              <a:ln>
                <a:noFill/>
              </a:ln>
              <a:solidFill>
                <a:srgbClr val="0A0943"/>
              </a:solidFill>
              <a:effectLst/>
              <a:latin typeface="Archivo" pitchFamily="2" charset="77"/>
              <a:ea typeface="+mn-ea"/>
              <a:cs typeface="Archivo" pitchFamily="2" charset="77"/>
            </a:rPr>
            <a:t>RESUMEN DE IMPORT-EXPORT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76201</xdr:colOff>
      <xdr:row>0</xdr:row>
      <xdr:rowOff>6132</xdr:rowOff>
    </xdr:from>
    <xdr:to>
      <xdr:col>13</xdr:col>
      <xdr:colOff>701040</xdr:colOff>
      <xdr:row>2</xdr:row>
      <xdr:rowOff>93372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18350AB-CF58-4082-8B69-20B6DCE36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1" y="6132"/>
          <a:ext cx="3672839" cy="515865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732154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4A32B93-4E42-4CCF-B585-9446D54AA7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77015</xdr:colOff>
      <xdr:row>0</xdr:row>
      <xdr:rowOff>0</xdr:rowOff>
    </xdr:from>
    <xdr:to>
      <xdr:col>13</xdr:col>
      <xdr:colOff>703175</xdr:colOff>
      <xdr:row>2</xdr:row>
      <xdr:rowOff>88149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973BF0-3A35-4887-B7D1-9917053BC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2715" y="0"/>
          <a:ext cx="3674160" cy="516774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732154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6B87AAE-164F-4E14-836E-61C2D2DB31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89818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0583EC-06EA-4BA1-83BE-5CEADD161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0" y="1670"/>
          <a:ext cx="3674160" cy="51677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734059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E91573B-9E3A-4125-89E7-C61601D4E9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3843</xdr:rowOff>
    </xdr:from>
    <xdr:to>
      <xdr:col>13</xdr:col>
      <xdr:colOff>703296</xdr:colOff>
      <xdr:row>2</xdr:row>
      <xdr:rowOff>92123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8AFEFE5-875B-4469-B2D1-EADC3A51C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0" y="3843"/>
          <a:ext cx="3675096" cy="516905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735964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640B606-936D-44AC-8F96-263D0A518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89818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95C411C-7A5D-444B-8D27-2B8FB8AF8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0" y="1670"/>
          <a:ext cx="3674160" cy="51677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739774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530B226-0552-41BA-9336-758C4C4A9C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89818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018E965-B1BC-4BB8-B717-BA0BAD428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0" y="1670"/>
          <a:ext cx="3674160" cy="51677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743584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EC824CB-B9CB-462A-B30D-27B53339A7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89818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4E0D40C-EF91-4FE9-A724-55DE666F7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0" y="1670"/>
          <a:ext cx="3674160" cy="51677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739774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300086A-2F88-4EF5-BE30-0979DD5A4B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89818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3E19D26-291D-497B-939A-A2A61B361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0" y="1670"/>
          <a:ext cx="3674160" cy="51677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739774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029BFC4-5B68-4E84-8DF5-F33722AF40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314324</xdr:colOff>
      <xdr:row>0</xdr:row>
      <xdr:rowOff>0</xdr:rowOff>
    </xdr:from>
    <xdr:to>
      <xdr:col>13</xdr:col>
      <xdr:colOff>362849</xdr:colOff>
      <xdr:row>2</xdr:row>
      <xdr:rowOff>78076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58700" y="0"/>
          <a:ext cx="3657600" cy="50482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16193</xdr:colOff>
      <xdr:row>4</xdr:row>
      <xdr:rowOff>40007</xdr:rowOff>
    </xdr:from>
    <xdr:to>
      <xdr:col>3</xdr:col>
      <xdr:colOff>46052</xdr:colOff>
      <xdr:row>6</xdr:row>
      <xdr:rowOff>99853</xdr:rowOff>
    </xdr:to>
    <xdr:sp macro="" textlink="">
      <xdr:nvSpPr>
        <xdr:cNvPr id="2" name="CuadroTexto 10">
          <a:extLst>
            <a:ext uri="{FF2B5EF4-FFF2-40B4-BE49-F238E27FC236}">
              <a16:creationId xmlns:a16="http://schemas.microsoft.com/office/drawing/2014/main" id="{B0CBE954-DB63-4499-9741-FAC21AFAB9AE}"/>
            </a:ext>
          </a:extLst>
        </xdr:cNvPr>
        <xdr:cNvSpPr txBox="1"/>
      </xdr:nvSpPr>
      <xdr:spPr>
        <a:xfrm>
          <a:off x="16193" y="802007"/>
          <a:ext cx="4973334" cy="440846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200" b="1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Dirección de Planificación y</a:t>
          </a:r>
          <a:r>
            <a:rPr lang="es-ES" sz="1200" b="1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 Desarrollo</a:t>
          </a:r>
        </a:p>
        <a:p>
          <a:pPr>
            <a:lnSpc>
              <a:spcPct val="90000"/>
            </a:lnSpc>
          </a:pPr>
          <a:r>
            <a:rPr lang="es-ES" sz="1200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Departamento de Estadística</a:t>
          </a:r>
          <a:endParaRPr lang="es-ES" sz="1200">
            <a:solidFill>
              <a:srgbClr val="0A0943"/>
            </a:solidFill>
            <a:latin typeface="Archivo" panose="020B0503020202020B04" pitchFamily="34" charset="0"/>
            <a:cs typeface="Archivo" pitchFamily="2" charset="77"/>
          </a:endParaRPr>
        </a:p>
      </xdr:txBody>
    </xdr:sp>
    <xdr:clientData/>
  </xdr:twoCellAnchor>
  <xdr:twoCellAnchor>
    <xdr:from>
      <xdr:col>0</xdr:col>
      <xdr:colOff>0</xdr:colOff>
      <xdr:row>24</xdr:row>
      <xdr:rowOff>157164</xdr:rowOff>
    </xdr:from>
    <xdr:to>
      <xdr:col>6</xdr:col>
      <xdr:colOff>403436</xdr:colOff>
      <xdr:row>27</xdr:row>
      <xdr:rowOff>123176</xdr:rowOff>
    </xdr:to>
    <xdr:sp macro="" textlink="">
      <xdr:nvSpPr>
        <xdr:cNvPr id="3" name="CuadroTexto 8">
          <a:extLst>
            <a:ext uri="{FF2B5EF4-FFF2-40B4-BE49-F238E27FC236}">
              <a16:creationId xmlns:a16="http://schemas.microsoft.com/office/drawing/2014/main" id="{B23AAC20-1ACE-4611-9539-EE938549608E}"/>
            </a:ext>
          </a:extLst>
        </xdr:cNvPr>
        <xdr:cNvSpPr txBox="1"/>
      </xdr:nvSpPr>
      <xdr:spPr>
        <a:xfrm>
          <a:off x="0" y="4729164"/>
          <a:ext cx="8442536" cy="537512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80000"/>
            </a:lnSpc>
          </a:pPr>
          <a:r>
            <a:rPr lang="es-ES" sz="3600" spc="-150">
              <a:solidFill>
                <a:srgbClr val="0A0943"/>
              </a:solidFill>
              <a:latin typeface="Archivo" pitchFamily="2" charset="77"/>
              <a:cs typeface="Archivo" pitchFamily="2" charset="77"/>
            </a:rPr>
            <a:t>GRÁFICOS DEL TRÁFICO PORTUARIO</a:t>
          </a:r>
        </a:p>
      </xdr:txBody>
    </xdr:sp>
    <xdr:clientData/>
  </xdr:twoCellAnchor>
  <xdr:twoCellAnchor>
    <xdr:from>
      <xdr:col>0</xdr:col>
      <xdr:colOff>0</xdr:colOff>
      <xdr:row>44</xdr:row>
      <xdr:rowOff>129064</xdr:rowOff>
    </xdr:from>
    <xdr:to>
      <xdr:col>3</xdr:col>
      <xdr:colOff>10810</xdr:colOff>
      <xdr:row>46</xdr:row>
      <xdr:rowOff>33236</xdr:rowOff>
    </xdr:to>
    <xdr:sp macro="" textlink="">
      <xdr:nvSpPr>
        <xdr:cNvPr id="4" name="CuadroTexto 10">
          <a:extLst>
            <a:ext uri="{FF2B5EF4-FFF2-40B4-BE49-F238E27FC236}">
              <a16:creationId xmlns:a16="http://schemas.microsoft.com/office/drawing/2014/main" id="{E4BDD510-1021-48EE-83D2-761BCCE20F0B}"/>
            </a:ext>
          </a:extLst>
        </xdr:cNvPr>
        <xdr:cNvSpPr txBox="1"/>
      </xdr:nvSpPr>
      <xdr:spPr>
        <a:xfrm>
          <a:off x="0" y="8844439"/>
          <a:ext cx="4954285" cy="285172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050">
              <a:solidFill>
                <a:srgbClr val="0A0943"/>
              </a:solidFill>
              <a:latin typeface="Gambetta" pitchFamily="2" charset="77"/>
              <a:cs typeface="Archivo" pitchFamily="2" charset="77"/>
            </a:rPr>
            <a:t>Datos mensuales facilitados por las AA.PP., sujetos a posibles modificaciones</a:t>
          </a:r>
        </a:p>
      </xdr:txBody>
    </xdr:sp>
    <xdr:clientData/>
  </xdr:twoCellAnchor>
  <xdr:twoCellAnchor editAs="oneCell">
    <xdr:from>
      <xdr:col>6</xdr:col>
      <xdr:colOff>698490</xdr:colOff>
      <xdr:row>3</xdr:row>
      <xdr:rowOff>137159</xdr:rowOff>
    </xdr:from>
    <xdr:to>
      <xdr:col>11</xdr:col>
      <xdr:colOff>0</xdr:colOff>
      <xdr:row>7</xdr:row>
      <xdr:rowOff>20384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2AE6675-DFAB-434D-8194-148DB27F699B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37590" y="708659"/>
          <a:ext cx="4206885" cy="645225"/>
        </a:xfrm>
        <a:prstGeom prst="rect">
          <a:avLst/>
        </a:prstGeom>
      </xdr:spPr>
    </xdr:pic>
    <xdr:clientData/>
  </xdr:twoCellAnchor>
  <xdr:twoCellAnchor>
    <xdr:from>
      <xdr:col>6</xdr:col>
      <xdr:colOff>633064</xdr:colOff>
      <xdr:row>0</xdr:row>
      <xdr:rowOff>0</xdr:rowOff>
    </xdr:from>
    <xdr:to>
      <xdr:col>6</xdr:col>
      <xdr:colOff>635317</xdr:colOff>
      <xdr:row>48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B315FE55-6E88-441E-8517-787AEC4048B7}"/>
            </a:ext>
          </a:extLst>
        </xdr:cNvPr>
        <xdr:cNvCxnSpPr/>
      </xdr:nvCxnSpPr>
      <xdr:spPr>
        <a:xfrm flipH="1">
          <a:off x="8672164" y="0"/>
          <a:ext cx="2253" cy="9477375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11907</xdr:colOff>
      <xdr:row>10</xdr:row>
      <xdr:rowOff>39528</xdr:rowOff>
    </xdr:from>
    <xdr:to>
      <xdr:col>10</xdr:col>
      <xdr:colOff>1049655</xdr:colOff>
      <xdr:row>10</xdr:row>
      <xdr:rowOff>43815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E7836204-19E7-4293-B0E3-8CDBC35729B9}"/>
            </a:ext>
          </a:extLst>
        </xdr:cNvPr>
        <xdr:cNvCxnSpPr/>
      </xdr:nvCxnSpPr>
      <xdr:spPr>
        <a:xfrm flipH="1" flipV="1">
          <a:off x="11907" y="1944528"/>
          <a:ext cx="12934473" cy="4287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1047750</xdr:colOff>
      <xdr:row>43</xdr:row>
      <xdr:rowOff>19526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2F1B2A71-7DBB-4EFF-8ED1-373BB8AFAA55}"/>
            </a:ext>
          </a:extLst>
        </xdr:cNvPr>
        <xdr:cNvCxnSpPr/>
      </xdr:nvCxnSpPr>
      <xdr:spPr>
        <a:xfrm flipH="1">
          <a:off x="0" y="8524875"/>
          <a:ext cx="12944475" cy="19526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119744</xdr:colOff>
      <xdr:row>0</xdr:row>
      <xdr:rowOff>10886</xdr:rowOff>
    </xdr:from>
    <xdr:to>
      <xdr:col>23</xdr:col>
      <xdr:colOff>766134</xdr:colOff>
      <xdr:row>3</xdr:row>
      <xdr:rowOff>70115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6A6ADFB-6F0A-49A9-ACF3-39A3BA44A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16394" y="10886"/>
          <a:ext cx="5523190" cy="773604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A6DE126-4900-4CD7-9399-CD220995B7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B8AA690-9EAC-4182-A469-E113C310D1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9306519-7E41-4253-B08E-E9A52076C3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6B65466-2BF6-4EDE-B163-067AB87868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831FF3D8-39FC-431D-8A14-C7784B5238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A703FB47-640B-4F2B-9DA8-7D8F8E20D4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117548</xdr:colOff>
      <xdr:row>0</xdr:row>
      <xdr:rowOff>0</xdr:rowOff>
    </xdr:from>
    <xdr:to>
      <xdr:col>23</xdr:col>
      <xdr:colOff>759591</xdr:colOff>
      <xdr:row>3</xdr:row>
      <xdr:rowOff>60142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B64564-22E0-496F-B72D-88C814823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14198" y="0"/>
          <a:ext cx="5518843" cy="77451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3701E95-58E1-43D2-B4F9-792EE1407A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E58682A-8369-45A4-AE87-5381E5F570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9E6A8AE-C3A2-44F2-AC76-82F7BED1DB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D5C9495-7984-4D74-93CB-639D60484F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7F82E928-2F09-48EE-B36B-C8F7D36467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75A7B39A-96B1-4B42-9097-EF241BDA3D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116758</xdr:colOff>
      <xdr:row>0</xdr:row>
      <xdr:rowOff>0</xdr:rowOff>
    </xdr:from>
    <xdr:to>
      <xdr:col>23</xdr:col>
      <xdr:colOff>758801</xdr:colOff>
      <xdr:row>3</xdr:row>
      <xdr:rowOff>60142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45C1BC1-099E-46B6-A702-65D2B4882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13408" y="0"/>
          <a:ext cx="5518843" cy="77451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E3C7AB2-6A15-4828-B753-8FBB997220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A7ACDF9-4A3E-4060-86FF-34D55B317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8817113-58D0-4548-BD75-2371DEE62C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A0A400A-B29B-4970-AB71-0C5FA04D38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28C43DA-A16D-49CA-94AE-668AB1B778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D089CD9C-47F3-4118-9CB2-4D06B5291B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411480</xdr:colOff>
      <xdr:row>6</xdr:row>
      <xdr:rowOff>106680</xdr:rowOff>
    </xdr:from>
    <xdr:to>
      <xdr:col>9</xdr:col>
      <xdr:colOff>205740</xdr:colOff>
      <xdr:row>31</xdr:row>
      <xdr:rowOff>55245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E3E30CB-22F9-4223-B56A-398843B032AD}"/>
            </a:ext>
          </a:extLst>
        </xdr:cNvPr>
        <xdr:cNvSpPr>
          <a:spLocks noChangeAspect="1" noChangeArrowheads="1"/>
        </xdr:cNvSpPr>
      </xdr:nvSpPr>
      <xdr:spPr bwMode="auto">
        <a:xfrm>
          <a:off x="659130" y="1392555"/>
          <a:ext cx="5442585" cy="47110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117548</xdr:colOff>
      <xdr:row>0</xdr:row>
      <xdr:rowOff>0</xdr:rowOff>
    </xdr:from>
    <xdr:to>
      <xdr:col>23</xdr:col>
      <xdr:colOff>759591</xdr:colOff>
      <xdr:row>3</xdr:row>
      <xdr:rowOff>60142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A250803-1E7A-4D7A-A31F-B21E73E7F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14198" y="0"/>
          <a:ext cx="5518843" cy="77451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D4EDE71-4CD8-4696-A46B-D80C844450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B5AD622-9A94-434C-B168-934CED777E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808187A-2CFD-4AA9-A645-CEDFFBEE1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6AB0D17-B0F4-493C-8C6B-1B10457986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C454414E-69C6-4671-AF90-BC9EE1DF92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79181541-D58D-482C-816D-26A3151F16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114299</xdr:colOff>
      <xdr:row>0</xdr:row>
      <xdr:rowOff>0</xdr:rowOff>
    </xdr:from>
    <xdr:to>
      <xdr:col>13</xdr:col>
      <xdr:colOff>751259</xdr:colOff>
      <xdr:row>2</xdr:row>
      <xdr:rowOff>84268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753109</xdr:colOff>
      <xdr:row>33</xdr:row>
      <xdr:rowOff>146685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117812</xdr:colOff>
      <xdr:row>0</xdr:row>
      <xdr:rowOff>848</xdr:rowOff>
    </xdr:from>
    <xdr:to>
      <xdr:col>13</xdr:col>
      <xdr:colOff>755361</xdr:colOff>
      <xdr:row>2</xdr:row>
      <xdr:rowOff>82792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751204</xdr:colOff>
      <xdr:row>33</xdr:row>
      <xdr:rowOff>144780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113661</xdr:colOff>
      <xdr:row>0</xdr:row>
      <xdr:rowOff>1</xdr:rowOff>
    </xdr:from>
    <xdr:to>
      <xdr:col>13</xdr:col>
      <xdr:colOff>750621</xdr:colOff>
      <xdr:row>2</xdr:row>
      <xdr:rowOff>81864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749299</xdr:colOff>
      <xdr:row>33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140970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5" name="Imagen 4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139065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5E6F7-DF65-4920-AF30-2DAA85AA8D4E}">
  <sheetPr codeName="Hoja1">
    <pageSetUpPr fitToPage="1"/>
  </sheetPr>
  <dimension ref="A1:K51"/>
  <sheetViews>
    <sheetView tabSelected="1" zoomScale="80" zoomScaleNormal="80" workbookViewId="0"/>
  </sheetViews>
  <sheetFormatPr baseColWidth="10" defaultColWidth="11.42578125" defaultRowHeight="15" x14ac:dyDescent="0.25"/>
  <cols>
    <col min="1" max="1" width="32.85546875" customWidth="1"/>
    <col min="2" max="2" width="18.7109375" customWidth="1"/>
    <col min="3" max="3" width="22.5703125" customWidth="1"/>
    <col min="4" max="5" width="15.42578125" customWidth="1"/>
    <col min="6" max="6" width="15.5703125" customWidth="1"/>
    <col min="7" max="10" width="15.42578125" customWidth="1"/>
    <col min="11" max="11" width="11.85546875" customWidth="1"/>
  </cols>
  <sheetData>
    <row r="1" spans="1:11" x14ac:dyDescent="0.25">
      <c r="A1" s="29"/>
      <c r="B1" s="30"/>
      <c r="C1" s="30"/>
      <c r="D1" s="31"/>
      <c r="E1" s="32"/>
      <c r="F1" s="31"/>
      <c r="H1" s="33"/>
      <c r="J1" s="33"/>
      <c r="K1" s="33"/>
    </row>
    <row r="2" spans="1:11" x14ac:dyDescent="0.25">
      <c r="A2" s="34"/>
      <c r="B2" s="31"/>
      <c r="C2" s="35"/>
      <c r="D2" s="31"/>
      <c r="E2" s="34"/>
      <c r="F2" s="31"/>
      <c r="G2" s="36"/>
      <c r="H2" s="31"/>
      <c r="I2" s="36"/>
      <c r="J2" s="31"/>
      <c r="K2" s="31"/>
    </row>
    <row r="3" spans="1:11" x14ac:dyDescent="0.25">
      <c r="A3" s="34"/>
      <c r="B3" s="30"/>
      <c r="C3" s="35"/>
      <c r="D3" s="31"/>
      <c r="E3" s="36"/>
      <c r="F3" s="31"/>
      <c r="G3" s="36"/>
      <c r="H3" s="31"/>
      <c r="I3" s="36"/>
      <c r="J3" s="31"/>
      <c r="K3" s="31"/>
    </row>
    <row r="4" spans="1:11" x14ac:dyDescent="0.25">
      <c r="A4" s="34"/>
      <c r="B4" s="31"/>
      <c r="C4" s="35"/>
      <c r="D4" s="33"/>
      <c r="E4" s="37"/>
      <c r="F4" s="31"/>
      <c r="G4" s="37"/>
      <c r="H4" s="33"/>
      <c r="I4" s="37"/>
      <c r="J4" s="33"/>
      <c r="K4" s="33"/>
    </row>
    <row r="5" spans="1:11" x14ac:dyDescent="0.25">
      <c r="A5" s="34"/>
      <c r="B5" s="31"/>
      <c r="C5" s="38"/>
      <c r="D5" s="31"/>
      <c r="E5" s="36"/>
      <c r="F5" s="31"/>
      <c r="G5" s="36"/>
      <c r="H5" s="31"/>
      <c r="I5" s="36"/>
      <c r="J5" s="31"/>
      <c r="K5" s="31"/>
    </row>
    <row r="6" spans="1:11" x14ac:dyDescent="0.25">
      <c r="A6" s="34"/>
      <c r="B6" s="31"/>
      <c r="C6" s="20"/>
      <c r="D6" s="31"/>
      <c r="E6" s="36"/>
      <c r="F6" s="31"/>
      <c r="G6" s="36"/>
      <c r="H6" s="31"/>
      <c r="I6" s="36"/>
      <c r="J6" s="31"/>
      <c r="K6" s="31"/>
    </row>
    <row r="7" spans="1:11" x14ac:dyDescent="0.25">
      <c r="A7" s="34"/>
      <c r="B7" s="31"/>
      <c r="C7" s="35"/>
      <c r="D7" s="31"/>
      <c r="E7" s="35"/>
      <c r="F7" s="31"/>
      <c r="G7" s="36"/>
      <c r="H7" s="31"/>
      <c r="I7" s="36"/>
      <c r="J7" s="31"/>
      <c r="K7" s="31"/>
    </row>
    <row r="8" spans="1:11" x14ac:dyDescent="0.25">
      <c r="A8" s="34"/>
      <c r="B8" s="31"/>
      <c r="C8" s="35"/>
      <c r="D8" s="33"/>
      <c r="E8" s="39"/>
      <c r="F8" s="31"/>
      <c r="G8" s="37"/>
      <c r="H8" s="33"/>
      <c r="I8" s="37"/>
      <c r="J8" s="33"/>
      <c r="K8" s="33"/>
    </row>
    <row r="9" spans="1:11" x14ac:dyDescent="0.25">
      <c r="A9" s="34"/>
      <c r="B9" s="31"/>
      <c r="C9" s="38"/>
      <c r="D9" s="31"/>
      <c r="E9" s="35"/>
      <c r="F9" s="31"/>
      <c r="G9" s="36"/>
      <c r="H9" s="31"/>
      <c r="I9" s="36"/>
      <c r="J9" s="31"/>
      <c r="K9" s="31"/>
    </row>
    <row r="10" spans="1:11" x14ac:dyDescent="0.25">
      <c r="A10" s="34"/>
      <c r="B10" s="31"/>
      <c r="C10" s="39"/>
      <c r="D10" s="33"/>
      <c r="E10" s="39"/>
      <c r="F10" s="31"/>
      <c r="G10" s="37"/>
      <c r="H10" s="33"/>
      <c r="I10" s="37"/>
      <c r="J10" s="33"/>
      <c r="K10" s="33"/>
    </row>
    <row r="11" spans="1:11" x14ac:dyDescent="0.25">
      <c r="A11" s="31"/>
      <c r="B11" s="31"/>
      <c r="C11" s="35"/>
      <c r="D11" s="31"/>
      <c r="E11" s="35"/>
      <c r="F11" s="31"/>
      <c r="G11" s="34"/>
      <c r="H11" s="31"/>
      <c r="I11" s="36"/>
      <c r="J11" s="31"/>
      <c r="K11" s="31"/>
    </row>
    <row r="12" spans="1:11" x14ac:dyDescent="0.25">
      <c r="A12" s="29"/>
      <c r="B12" s="30"/>
      <c r="C12" s="38"/>
      <c r="D12" s="30"/>
      <c r="E12" s="38"/>
      <c r="F12" s="30"/>
      <c r="G12" s="29"/>
      <c r="H12" s="30"/>
      <c r="I12" s="40"/>
      <c r="J12" s="30"/>
      <c r="K12" s="30"/>
    </row>
    <row r="13" spans="1:11" x14ac:dyDescent="0.25">
      <c r="A13" s="34"/>
      <c r="B13" s="31"/>
      <c r="C13" s="20"/>
      <c r="D13" s="41"/>
      <c r="E13" s="20"/>
      <c r="F13" s="31"/>
      <c r="G13" s="42"/>
      <c r="H13" s="41"/>
      <c r="J13" s="41"/>
      <c r="K13" s="41"/>
    </row>
    <row r="14" spans="1:11" x14ac:dyDescent="0.25">
      <c r="A14" s="34"/>
      <c r="B14" s="31"/>
      <c r="C14" s="35"/>
      <c r="D14" s="33"/>
      <c r="E14" s="39"/>
      <c r="F14" s="31"/>
      <c r="G14" s="32"/>
      <c r="H14" s="33"/>
      <c r="I14" s="37"/>
      <c r="J14" s="33"/>
      <c r="K14" s="33"/>
    </row>
    <row r="15" spans="1:11" x14ac:dyDescent="0.25">
      <c r="A15" s="34"/>
      <c r="B15" s="31"/>
      <c r="C15" s="35"/>
      <c r="D15" s="31"/>
      <c r="E15" s="35"/>
      <c r="F15" s="31"/>
      <c r="G15" s="34"/>
      <c r="H15" s="31"/>
      <c r="I15" s="36"/>
      <c r="J15" s="31"/>
      <c r="K15" s="31"/>
    </row>
    <row r="16" spans="1:11" x14ac:dyDescent="0.25">
      <c r="A16" s="34"/>
      <c r="B16" s="31"/>
      <c r="C16" s="38"/>
      <c r="D16" s="41"/>
      <c r="E16" s="20"/>
      <c r="F16" s="31"/>
      <c r="H16" s="41"/>
      <c r="J16" s="41"/>
      <c r="K16" s="41"/>
    </row>
    <row r="17" spans="1:11" x14ac:dyDescent="0.25">
      <c r="A17" s="34"/>
      <c r="B17" s="31"/>
      <c r="C17" s="35"/>
      <c r="D17" s="33"/>
      <c r="E17" s="39"/>
      <c r="F17" s="31"/>
      <c r="G17" s="37"/>
      <c r="H17" s="33"/>
      <c r="I17" s="37"/>
      <c r="J17" s="33"/>
      <c r="K17" s="33"/>
    </row>
    <row r="18" spans="1:11" x14ac:dyDescent="0.25">
      <c r="A18" s="34"/>
      <c r="B18" s="31"/>
      <c r="C18" s="35"/>
      <c r="D18" s="31"/>
      <c r="E18" s="31"/>
      <c r="F18" s="31"/>
      <c r="G18" s="36"/>
      <c r="H18" s="31"/>
      <c r="I18" s="36"/>
      <c r="J18" s="31"/>
      <c r="K18" s="31"/>
    </row>
    <row r="19" spans="1:11" x14ac:dyDescent="0.25">
      <c r="A19" s="34"/>
      <c r="B19" s="31"/>
      <c r="C19" s="35"/>
      <c r="D19" s="30"/>
      <c r="E19" s="30"/>
      <c r="F19" s="41"/>
      <c r="H19" s="41"/>
      <c r="J19" s="41"/>
      <c r="K19" s="41"/>
    </row>
    <row r="20" spans="1:11" x14ac:dyDescent="0.25">
      <c r="A20" s="34"/>
      <c r="B20" s="31"/>
      <c r="C20" s="35"/>
      <c r="D20" s="31"/>
      <c r="E20" s="35"/>
      <c r="F20" s="31"/>
      <c r="G20" s="36"/>
      <c r="H20" s="31"/>
      <c r="I20" s="36"/>
      <c r="J20" s="31"/>
      <c r="K20" s="31"/>
    </row>
    <row r="21" spans="1:11" x14ac:dyDescent="0.25">
      <c r="A21" s="34"/>
      <c r="B21" s="31"/>
      <c r="C21" s="40"/>
      <c r="D21" s="41"/>
      <c r="E21" s="20"/>
      <c r="F21" s="41"/>
      <c r="H21" s="41"/>
      <c r="J21" s="41"/>
      <c r="K21" s="41"/>
    </row>
    <row r="22" spans="1:11" x14ac:dyDescent="0.25">
      <c r="A22" s="34"/>
      <c r="B22" s="31"/>
      <c r="C22" s="35"/>
      <c r="D22" s="31"/>
      <c r="E22" s="35"/>
      <c r="F22" s="31"/>
      <c r="G22" s="36"/>
      <c r="H22" s="31"/>
      <c r="I22" s="36"/>
      <c r="J22" s="31"/>
      <c r="K22" s="31"/>
    </row>
    <row r="23" spans="1:11" x14ac:dyDescent="0.25">
      <c r="A23" s="34"/>
      <c r="B23" s="31"/>
      <c r="C23" s="35"/>
      <c r="D23" s="41"/>
      <c r="E23" s="20"/>
      <c r="F23" s="41"/>
      <c r="H23" s="41"/>
      <c r="J23" s="41"/>
      <c r="K23" s="41"/>
    </row>
    <row r="24" spans="1:11" x14ac:dyDescent="0.25">
      <c r="A24" s="34"/>
      <c r="B24" s="31"/>
      <c r="C24" s="35"/>
      <c r="D24" s="31"/>
      <c r="E24" s="35"/>
      <c r="F24" s="31"/>
      <c r="G24" s="36"/>
      <c r="H24" s="31"/>
      <c r="I24" s="36"/>
      <c r="J24" s="31"/>
      <c r="K24" s="31"/>
    </row>
    <row r="25" spans="1:11" x14ac:dyDescent="0.25">
      <c r="A25" s="34"/>
      <c r="B25" s="31"/>
      <c r="C25" s="35"/>
      <c r="D25" s="41"/>
      <c r="E25" s="20"/>
      <c r="F25" s="41"/>
      <c r="H25" s="41"/>
      <c r="J25" s="41"/>
      <c r="K25" s="41"/>
    </row>
    <row r="26" spans="1:11" x14ac:dyDescent="0.25">
      <c r="A26" s="34"/>
      <c r="B26" s="31"/>
      <c r="C26" s="40"/>
      <c r="D26" s="33"/>
      <c r="E26" s="39"/>
      <c r="F26" s="33"/>
      <c r="G26" s="37"/>
      <c r="H26" s="33"/>
      <c r="I26" s="37"/>
      <c r="J26" s="33"/>
      <c r="K26" s="33"/>
    </row>
    <row r="27" spans="1:11" x14ac:dyDescent="0.25">
      <c r="A27" s="34"/>
      <c r="B27" s="31"/>
      <c r="C27" s="39"/>
      <c r="D27" s="31"/>
      <c r="E27" s="35"/>
      <c r="F27" s="31"/>
      <c r="G27" s="36"/>
      <c r="H27" s="31"/>
      <c r="I27" s="36"/>
      <c r="J27" s="31"/>
      <c r="K27" s="31"/>
    </row>
    <row r="28" spans="1:11" ht="39" x14ac:dyDescent="0.7">
      <c r="A28" s="43" t="s">
        <v>163</v>
      </c>
      <c r="B28" s="31"/>
      <c r="C28" s="35"/>
      <c r="D28" s="33"/>
      <c r="E28" s="39"/>
      <c r="F28" s="33"/>
      <c r="G28" s="37"/>
      <c r="H28" s="33"/>
      <c r="I28" s="37"/>
      <c r="J28" s="33"/>
      <c r="K28" s="33"/>
    </row>
    <row r="29" spans="1:11" ht="17.25" x14ac:dyDescent="0.35">
      <c r="A29" s="44"/>
      <c r="B29" s="31"/>
      <c r="C29" s="35"/>
      <c r="D29" s="31"/>
      <c r="E29" s="35"/>
      <c r="F29" s="31"/>
      <c r="G29" s="34"/>
      <c r="H29" s="31"/>
      <c r="I29" s="36"/>
      <c r="J29" s="31"/>
      <c r="K29" s="31"/>
    </row>
    <row r="30" spans="1:11" x14ac:dyDescent="0.25">
      <c r="A30" s="34"/>
      <c r="B30" s="31"/>
      <c r="C30" s="38"/>
      <c r="D30" s="30"/>
      <c r="E30" s="38"/>
      <c r="F30" s="30"/>
      <c r="G30" s="29"/>
      <c r="H30" s="30"/>
      <c r="I30" s="40"/>
      <c r="J30" s="30"/>
      <c r="K30" s="30"/>
    </row>
    <row r="31" spans="1:11" x14ac:dyDescent="0.25">
      <c r="A31" s="34"/>
      <c r="B31" s="31"/>
      <c r="C31" s="35"/>
      <c r="D31" s="41"/>
      <c r="E31" s="20"/>
      <c r="F31" s="41"/>
      <c r="G31" s="42"/>
      <c r="H31" s="41"/>
      <c r="J31" s="41"/>
      <c r="K31" s="41"/>
    </row>
    <row r="32" spans="1:11" x14ac:dyDescent="0.25">
      <c r="A32" s="34"/>
      <c r="B32" s="31"/>
      <c r="C32" s="40"/>
      <c r="D32" s="33"/>
      <c r="E32" s="39"/>
      <c r="F32" s="33"/>
      <c r="G32" s="32"/>
      <c r="H32" s="33"/>
      <c r="I32" s="37"/>
      <c r="J32" s="33"/>
      <c r="K32" s="33"/>
    </row>
    <row r="33" spans="1:11" x14ac:dyDescent="0.25">
      <c r="A33" s="34"/>
      <c r="B33" s="31"/>
      <c r="C33" s="39"/>
      <c r="D33" s="31"/>
      <c r="E33" s="35"/>
      <c r="F33" s="31"/>
      <c r="G33" s="34"/>
      <c r="H33" s="31"/>
      <c r="I33" s="36"/>
      <c r="J33" s="31"/>
      <c r="K33" s="31"/>
    </row>
    <row r="34" spans="1:11" x14ac:dyDescent="0.25">
      <c r="A34" s="34"/>
      <c r="B34" s="31"/>
      <c r="C34" s="35"/>
      <c r="D34" s="31"/>
      <c r="E34" s="35"/>
      <c r="F34" s="31"/>
      <c r="G34" s="34"/>
      <c r="H34" s="31"/>
      <c r="I34" s="36"/>
      <c r="J34" s="31"/>
      <c r="K34" s="31"/>
    </row>
    <row r="35" spans="1:11" x14ac:dyDescent="0.25">
      <c r="A35" s="34"/>
      <c r="B35" s="31"/>
      <c r="D35" s="30"/>
      <c r="E35" s="38"/>
      <c r="F35" s="30"/>
      <c r="G35" s="29"/>
      <c r="H35" s="30"/>
      <c r="I35" s="40"/>
      <c r="J35" s="30"/>
      <c r="K35" s="30"/>
    </row>
    <row r="36" spans="1:11" x14ac:dyDescent="0.25">
      <c r="A36" s="34"/>
      <c r="B36" s="31"/>
      <c r="C36" s="35"/>
      <c r="D36" s="30"/>
      <c r="E36" s="38"/>
      <c r="F36" s="31"/>
      <c r="G36" s="34"/>
      <c r="H36" s="31"/>
      <c r="I36" s="34"/>
      <c r="J36" s="31"/>
      <c r="K36" s="31"/>
    </row>
    <row r="37" spans="1:11" x14ac:dyDescent="0.25">
      <c r="A37" s="34"/>
      <c r="B37" s="31"/>
      <c r="C37" s="35"/>
      <c r="D37" s="30"/>
      <c r="E37" s="38"/>
      <c r="F37" s="30"/>
      <c r="G37" s="29"/>
      <c r="H37" s="41"/>
      <c r="I37" s="42"/>
      <c r="J37" s="41"/>
      <c r="K37" s="41"/>
    </row>
    <row r="38" spans="1:11" x14ac:dyDescent="0.25">
      <c r="A38" s="34"/>
      <c r="B38" s="31"/>
      <c r="C38" s="20"/>
      <c r="D38" s="41"/>
      <c r="E38" s="20"/>
      <c r="F38" s="41"/>
      <c r="G38" s="42"/>
      <c r="H38" s="33"/>
      <c r="I38" s="31"/>
      <c r="J38" s="31"/>
      <c r="K38" s="31"/>
    </row>
    <row r="39" spans="1:11" x14ac:dyDescent="0.25">
      <c r="A39" s="34"/>
      <c r="B39" s="31"/>
      <c r="C39" s="31"/>
      <c r="D39" s="33"/>
      <c r="E39" s="31"/>
      <c r="F39" s="31"/>
      <c r="G39" s="34"/>
      <c r="H39" s="31"/>
      <c r="I39" s="40"/>
      <c r="J39" s="30"/>
      <c r="K39" s="30"/>
    </row>
    <row r="40" spans="1:11" x14ac:dyDescent="0.25">
      <c r="A40" s="34"/>
      <c r="B40" s="31"/>
      <c r="C40" s="31"/>
      <c r="D40" s="31"/>
      <c r="E40" s="30"/>
      <c r="F40" s="30"/>
      <c r="G40" s="29"/>
      <c r="H40" s="41"/>
      <c r="J40" s="41"/>
      <c r="K40" s="41"/>
    </row>
    <row r="41" spans="1:11" x14ac:dyDescent="0.25">
      <c r="A41" s="34"/>
      <c r="B41" s="31"/>
      <c r="C41" s="41"/>
      <c r="D41" s="30"/>
      <c r="F41" s="41"/>
      <c r="G41" s="42"/>
      <c r="H41" s="31"/>
      <c r="I41" s="36"/>
      <c r="J41" s="31"/>
      <c r="K41" s="31"/>
    </row>
    <row r="42" spans="1:11" x14ac:dyDescent="0.25">
      <c r="A42" s="34"/>
      <c r="B42" s="31"/>
      <c r="C42" s="31"/>
      <c r="D42" s="31"/>
      <c r="E42" s="35"/>
      <c r="F42" s="31"/>
      <c r="G42" s="34"/>
      <c r="H42" s="31"/>
      <c r="I42" s="36"/>
      <c r="J42" s="31"/>
      <c r="K42" s="31"/>
    </row>
    <row r="43" spans="1:11" x14ac:dyDescent="0.25">
      <c r="A43" s="29"/>
      <c r="B43" s="31"/>
      <c r="C43" s="33"/>
      <c r="D43" s="39"/>
      <c r="E43" s="41"/>
      <c r="F43" s="41"/>
      <c r="G43" s="34"/>
      <c r="H43" s="31"/>
      <c r="I43" s="36"/>
      <c r="J43" s="31"/>
      <c r="K43" s="31"/>
    </row>
    <row r="44" spans="1:11" x14ac:dyDescent="0.25">
      <c r="A44" s="34"/>
      <c r="B44" s="31"/>
      <c r="C44" s="31"/>
      <c r="D44" s="35"/>
      <c r="E44" s="31"/>
      <c r="F44" s="31"/>
      <c r="G44" s="29"/>
      <c r="H44" s="30"/>
      <c r="I44" s="40"/>
      <c r="J44" s="30"/>
      <c r="K44" s="30"/>
    </row>
    <row r="45" spans="1:11" x14ac:dyDescent="0.25">
      <c r="A45" s="34"/>
      <c r="B45" s="31"/>
      <c r="C45" s="30"/>
      <c r="D45" s="38"/>
      <c r="E45" s="30"/>
      <c r="F45" s="30"/>
      <c r="G45" s="29"/>
      <c r="H45" s="31"/>
      <c r="I45" s="31"/>
      <c r="J45" s="31"/>
      <c r="K45" s="31"/>
    </row>
    <row r="46" spans="1:11" x14ac:dyDescent="0.25">
      <c r="A46" s="32"/>
      <c r="B46" s="33"/>
      <c r="C46" s="33"/>
      <c r="D46" s="39"/>
      <c r="E46" s="33"/>
      <c r="F46" s="33"/>
      <c r="G46" s="32"/>
      <c r="H46" s="33"/>
      <c r="I46" s="37"/>
      <c r="J46" s="33"/>
      <c r="K46" s="33"/>
    </row>
    <row r="47" spans="1:11" x14ac:dyDescent="0.25">
      <c r="A47" s="31"/>
      <c r="B47" s="31"/>
      <c r="C47" s="31"/>
      <c r="D47" s="35"/>
      <c r="E47" s="31"/>
      <c r="F47" s="31"/>
      <c r="G47" s="36"/>
      <c r="H47" s="31"/>
      <c r="I47" s="36"/>
      <c r="J47" s="31"/>
      <c r="K47" s="31"/>
    </row>
    <row r="48" spans="1:11" x14ac:dyDescent="0.25">
      <c r="A48" s="163"/>
      <c r="B48" s="164"/>
      <c r="C48" s="164"/>
      <c r="D48" s="39"/>
      <c r="E48" s="33"/>
      <c r="F48" s="33"/>
      <c r="G48" s="164"/>
      <c r="H48" s="164"/>
      <c r="I48" s="164"/>
      <c r="J48" s="164"/>
      <c r="K48" s="164"/>
    </row>
    <row r="51" spans="8:8" x14ac:dyDescent="0.25">
      <c r="H51" s="165"/>
    </row>
  </sheetData>
  <pageMargins left="0.62992125984252001" right="0.23622047244094499" top="0.47244094488188998" bottom="0.196850393700787" header="0.31496062992126" footer="0.15748031496063"/>
  <pageSetup paperSize="9" scale="71" orientation="landscape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6CDA1-9DD7-44FC-B904-D4CB36FCF562}">
  <sheetPr codeName="Hoja10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58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30348</v>
      </c>
      <c r="C7" s="203">
        <v>50467</v>
      </c>
      <c r="D7" s="203">
        <v>152549</v>
      </c>
      <c r="E7" s="203">
        <v>246136</v>
      </c>
      <c r="F7" s="204">
        <v>61.348812512700853</v>
      </c>
      <c r="G7" s="27"/>
    </row>
    <row r="8" spans="1:14" ht="15.6" customHeight="1" x14ac:dyDescent="0.25">
      <c r="A8" s="202" t="s">
        <v>11</v>
      </c>
      <c r="B8" s="203">
        <v>120927</v>
      </c>
      <c r="C8" s="203">
        <v>200830</v>
      </c>
      <c r="D8" s="203">
        <v>578979</v>
      </c>
      <c r="E8" s="203">
        <v>849180</v>
      </c>
      <c r="F8" s="204">
        <v>46.668532019296038</v>
      </c>
      <c r="G8" s="20"/>
    </row>
    <row r="9" spans="1:14" ht="15.6" customHeight="1" x14ac:dyDescent="0.25">
      <c r="A9" s="202" t="s">
        <v>8</v>
      </c>
      <c r="B9" s="203">
        <v>167237</v>
      </c>
      <c r="C9" s="203">
        <v>164871</v>
      </c>
      <c r="D9" s="203">
        <v>725657</v>
      </c>
      <c r="E9" s="203">
        <v>690537</v>
      </c>
      <c r="F9" s="204">
        <v>-4.839752114290917</v>
      </c>
      <c r="G9" s="20"/>
    </row>
    <row r="10" spans="1:14" ht="15.6" customHeight="1" x14ac:dyDescent="0.25">
      <c r="A10" s="202" t="s">
        <v>10</v>
      </c>
      <c r="B10" s="203">
        <v>107986</v>
      </c>
      <c r="C10" s="203">
        <v>147601</v>
      </c>
      <c r="D10" s="203">
        <v>540406</v>
      </c>
      <c r="E10" s="203">
        <v>517890</v>
      </c>
      <c r="F10" s="204">
        <v>-4.16649704111353</v>
      </c>
    </row>
    <row r="11" spans="1:14" ht="15.6" customHeight="1" x14ac:dyDescent="0.25">
      <c r="A11" s="202" t="s">
        <v>9</v>
      </c>
      <c r="B11" s="203">
        <v>6150501</v>
      </c>
      <c r="C11" s="203">
        <v>5992976</v>
      </c>
      <c r="D11" s="203">
        <v>28152768</v>
      </c>
      <c r="E11" s="203">
        <v>27278824</v>
      </c>
      <c r="F11" s="204">
        <v>-3.1042915566952449</v>
      </c>
    </row>
    <row r="12" spans="1:14" ht="15.6" customHeight="1" x14ac:dyDescent="0.25">
      <c r="A12" s="202" t="s">
        <v>6</v>
      </c>
      <c r="B12" s="203">
        <v>211538</v>
      </c>
      <c r="C12" s="203">
        <v>222891</v>
      </c>
      <c r="D12" s="203">
        <v>1040311</v>
      </c>
      <c r="E12" s="203">
        <v>1020239</v>
      </c>
      <c r="F12" s="204">
        <v>-1.9294230283059619</v>
      </c>
    </row>
    <row r="13" spans="1:14" ht="15.6" customHeight="1" x14ac:dyDescent="0.25">
      <c r="A13" s="202" t="s">
        <v>175</v>
      </c>
      <c r="B13" s="203">
        <v>1508800</v>
      </c>
      <c r="C13" s="203">
        <v>1449814</v>
      </c>
      <c r="D13" s="203">
        <v>6408820</v>
      </c>
      <c r="E13" s="203">
        <v>6215714</v>
      </c>
      <c r="F13" s="204">
        <v>-3.0131287818974499</v>
      </c>
    </row>
    <row r="14" spans="1:14" ht="15.6" customHeight="1" x14ac:dyDescent="0.25">
      <c r="A14" s="202" t="s">
        <v>148</v>
      </c>
      <c r="B14" s="203">
        <v>3995341</v>
      </c>
      <c r="C14" s="203">
        <v>4342109</v>
      </c>
      <c r="D14" s="203">
        <v>19886743</v>
      </c>
      <c r="E14" s="203">
        <v>20450744</v>
      </c>
      <c r="F14" s="204">
        <v>2.8360652118851282</v>
      </c>
    </row>
    <row r="15" spans="1:14" ht="15.6" customHeight="1" x14ac:dyDescent="0.25">
      <c r="A15" s="202" t="s">
        <v>145</v>
      </c>
      <c r="B15" s="203">
        <v>775175</v>
      </c>
      <c r="C15" s="203">
        <v>722356</v>
      </c>
      <c r="D15" s="203">
        <v>3392480</v>
      </c>
      <c r="E15" s="203">
        <v>3498387</v>
      </c>
      <c r="F15" s="204">
        <v>3.121816488232795</v>
      </c>
    </row>
    <row r="16" spans="1:14" ht="15.6" customHeight="1" x14ac:dyDescent="0.5">
      <c r="A16" s="202" t="s">
        <v>144</v>
      </c>
      <c r="B16" s="203">
        <v>96019</v>
      </c>
      <c r="C16" s="203">
        <v>64373</v>
      </c>
      <c r="D16" s="203">
        <v>403612</v>
      </c>
      <c r="E16" s="203">
        <v>335433</v>
      </c>
      <c r="F16" s="204">
        <v>-16.89221331377659</v>
      </c>
      <c r="G16" s="15"/>
    </row>
    <row r="17" spans="1:7" ht="15.6" customHeight="1" x14ac:dyDescent="0.35">
      <c r="A17" s="202" t="s">
        <v>150</v>
      </c>
      <c r="B17" s="203">
        <v>100785</v>
      </c>
      <c r="C17" s="203">
        <v>157476</v>
      </c>
      <c r="D17" s="203">
        <v>520311</v>
      </c>
      <c r="E17" s="203">
        <v>863734</v>
      </c>
      <c r="F17" s="204">
        <v>66.003409499318678</v>
      </c>
      <c r="G17" s="16"/>
    </row>
    <row r="18" spans="1:7" ht="15.6" customHeight="1" x14ac:dyDescent="0.25">
      <c r="A18" s="202" t="s">
        <v>147</v>
      </c>
      <c r="B18" s="203">
        <v>50548</v>
      </c>
      <c r="C18" s="203">
        <v>46220</v>
      </c>
      <c r="D18" s="203">
        <v>242741</v>
      </c>
      <c r="E18" s="203">
        <v>236497</v>
      </c>
      <c r="F18" s="204">
        <v>-2.572288982907708</v>
      </c>
    </row>
    <row r="19" spans="1:7" ht="15.6" customHeight="1" x14ac:dyDescent="0.25">
      <c r="A19" s="202" t="s">
        <v>143</v>
      </c>
      <c r="B19" s="203">
        <v>102386</v>
      </c>
      <c r="C19" s="203">
        <v>153675</v>
      </c>
      <c r="D19" s="203">
        <v>411379</v>
      </c>
      <c r="E19" s="203">
        <v>441884</v>
      </c>
      <c r="F19" s="204">
        <v>7.4153031632630757</v>
      </c>
    </row>
    <row r="20" spans="1:7" ht="15.6" customHeight="1" x14ac:dyDescent="0.25">
      <c r="A20" s="202" t="s">
        <v>142</v>
      </c>
      <c r="B20" s="203">
        <v>180592</v>
      </c>
      <c r="C20" s="203">
        <v>185098</v>
      </c>
      <c r="D20" s="203">
        <v>701074</v>
      </c>
      <c r="E20" s="203">
        <v>836900</v>
      </c>
      <c r="F20" s="204">
        <v>19.373989051084479</v>
      </c>
    </row>
    <row r="21" spans="1:7" ht="15.6" customHeight="1" x14ac:dyDescent="0.25">
      <c r="A21" s="202" t="s">
        <v>149</v>
      </c>
      <c r="B21" s="203">
        <v>232763</v>
      </c>
      <c r="C21" s="203">
        <v>142874</v>
      </c>
      <c r="D21" s="203">
        <v>799055</v>
      </c>
      <c r="E21" s="203">
        <v>783133</v>
      </c>
      <c r="F21" s="204">
        <v>-1.9926037631952771</v>
      </c>
    </row>
    <row r="22" spans="1:7" ht="15.6" customHeight="1" x14ac:dyDescent="0.25">
      <c r="A22" s="202" t="s">
        <v>146</v>
      </c>
      <c r="B22" s="203">
        <v>1837264</v>
      </c>
      <c r="C22" s="203">
        <v>1736276</v>
      </c>
      <c r="D22" s="203">
        <v>8654260</v>
      </c>
      <c r="E22" s="203">
        <v>8713509</v>
      </c>
      <c r="F22" s="204">
        <v>0.68462237094794898</v>
      </c>
    </row>
    <row r="23" spans="1:7" ht="15.6" customHeight="1" x14ac:dyDescent="0.25">
      <c r="A23" s="202" t="s">
        <v>165</v>
      </c>
      <c r="B23" s="203">
        <v>453935</v>
      </c>
      <c r="C23" s="203">
        <v>377434</v>
      </c>
      <c r="D23" s="203">
        <v>1769176</v>
      </c>
      <c r="E23" s="203">
        <v>2194446</v>
      </c>
      <c r="F23" s="204">
        <v>24.03774412494856</v>
      </c>
    </row>
    <row r="24" spans="1:7" ht="15.6" customHeight="1" x14ac:dyDescent="0.25">
      <c r="A24" s="202" t="s">
        <v>141</v>
      </c>
      <c r="B24" s="203">
        <v>117125</v>
      </c>
      <c r="C24" s="203">
        <v>112646</v>
      </c>
      <c r="D24" s="203">
        <v>476593</v>
      </c>
      <c r="E24" s="203">
        <v>509195</v>
      </c>
      <c r="F24" s="204">
        <v>6.8406376090290877</v>
      </c>
    </row>
    <row r="25" spans="1:7" ht="15.6" customHeight="1" x14ac:dyDescent="0.25">
      <c r="A25" s="202" t="s">
        <v>140</v>
      </c>
      <c r="B25" s="203">
        <v>40187</v>
      </c>
      <c r="C25" s="203">
        <v>38001</v>
      </c>
      <c r="D25" s="203">
        <v>190451</v>
      </c>
      <c r="E25" s="203">
        <v>187853</v>
      </c>
      <c r="F25" s="204">
        <v>-1.3641304062462321</v>
      </c>
    </row>
    <row r="26" spans="1:7" ht="15.6" customHeight="1" x14ac:dyDescent="0.25">
      <c r="A26" s="202" t="s">
        <v>152</v>
      </c>
      <c r="B26" s="203">
        <v>73228</v>
      </c>
      <c r="C26" s="203">
        <v>7497</v>
      </c>
      <c r="D26" s="203">
        <v>339000</v>
      </c>
      <c r="E26" s="203">
        <v>55295</v>
      </c>
      <c r="F26" s="204">
        <v>-83.688790560471972</v>
      </c>
    </row>
    <row r="27" spans="1:7" ht="15.6" customHeight="1" x14ac:dyDescent="0.25">
      <c r="A27" s="202" t="s">
        <v>173</v>
      </c>
      <c r="B27" s="203">
        <v>205706</v>
      </c>
      <c r="C27" s="203">
        <v>245612</v>
      </c>
      <c r="D27" s="203">
        <v>976042</v>
      </c>
      <c r="E27" s="203">
        <v>1150971</v>
      </c>
      <c r="F27" s="204">
        <v>17.922282032945301</v>
      </c>
    </row>
    <row r="28" spans="1:7" ht="15.6" customHeight="1" x14ac:dyDescent="0.25">
      <c r="A28" s="202" t="s">
        <v>177</v>
      </c>
      <c r="B28" s="203">
        <v>746565</v>
      </c>
      <c r="C28" s="203">
        <v>684150</v>
      </c>
      <c r="D28" s="203">
        <v>3880197</v>
      </c>
      <c r="E28" s="203">
        <v>3640038</v>
      </c>
      <c r="F28" s="204">
        <v>-6.1893506953384048</v>
      </c>
    </row>
    <row r="29" spans="1:7" ht="15.6" customHeight="1" x14ac:dyDescent="0.25">
      <c r="A29" s="202" t="s">
        <v>178</v>
      </c>
      <c r="B29" s="203">
        <v>355822</v>
      </c>
      <c r="C29" s="203">
        <v>368001</v>
      </c>
      <c r="D29" s="203">
        <v>1569185</v>
      </c>
      <c r="E29" s="203">
        <v>1577616</v>
      </c>
      <c r="F29" s="204">
        <v>0.53728527866375941</v>
      </c>
    </row>
    <row r="30" spans="1:7" ht="15.6" customHeight="1" x14ac:dyDescent="0.25">
      <c r="A30" s="202" t="s">
        <v>179</v>
      </c>
      <c r="B30" s="203">
        <v>142437</v>
      </c>
      <c r="C30" s="203">
        <v>143127</v>
      </c>
      <c r="D30" s="203">
        <v>692667</v>
      </c>
      <c r="E30" s="203">
        <v>712150</v>
      </c>
      <c r="F30" s="204">
        <v>2.812751293189947</v>
      </c>
    </row>
    <row r="31" spans="1:7" ht="15.6" customHeight="1" x14ac:dyDescent="0.25">
      <c r="A31" s="202" t="s">
        <v>180</v>
      </c>
      <c r="B31" s="203">
        <v>165241</v>
      </c>
      <c r="C31" s="203">
        <v>173116</v>
      </c>
      <c r="D31" s="203">
        <v>823178</v>
      </c>
      <c r="E31" s="203">
        <v>778110</v>
      </c>
      <c r="F31" s="204">
        <v>-5.4748790662529814</v>
      </c>
    </row>
    <row r="32" spans="1:7" ht="15.6" customHeight="1" x14ac:dyDescent="0.25">
      <c r="A32" s="202" t="s">
        <v>181</v>
      </c>
      <c r="B32" s="203">
        <v>6658631</v>
      </c>
      <c r="C32" s="203">
        <v>6376630</v>
      </c>
      <c r="D32" s="203">
        <v>31049133</v>
      </c>
      <c r="E32" s="203">
        <v>29687727</v>
      </c>
      <c r="F32" s="204">
        <v>-4.3846828186796643</v>
      </c>
    </row>
    <row r="33" spans="1:6" ht="15.6" customHeight="1" x14ac:dyDescent="0.25">
      <c r="A33" s="202" t="s">
        <v>182</v>
      </c>
      <c r="B33" s="203">
        <v>469290</v>
      </c>
      <c r="C33" s="203">
        <v>441525</v>
      </c>
      <c r="D33" s="203">
        <v>2025556</v>
      </c>
      <c r="E33" s="203">
        <v>2006598</v>
      </c>
      <c r="F33" s="204">
        <v>-0.935940551631262</v>
      </c>
    </row>
    <row r="34" spans="1:6" ht="15.6" customHeight="1" x14ac:dyDescent="0.25">
      <c r="A34" s="202" t="s">
        <v>183</v>
      </c>
      <c r="B34" s="203">
        <v>64087</v>
      </c>
      <c r="C34" s="203">
        <v>75421</v>
      </c>
      <c r="D34" s="203">
        <v>322284</v>
      </c>
      <c r="E34" s="203">
        <v>389095</v>
      </c>
      <c r="F34" s="204">
        <v>20.73047374365467</v>
      </c>
    </row>
    <row r="35" spans="1:6" ht="15.6" customHeight="1" x14ac:dyDescent="0.25">
      <c r="A35" s="170" t="s">
        <v>153</v>
      </c>
      <c r="B35" s="90">
        <f>SUM(B7:B34)</f>
        <v>25160464</v>
      </c>
      <c r="C35" s="91">
        <f>SUM(C7:C34)</f>
        <v>24823067</v>
      </c>
      <c r="D35" s="90">
        <f>SUM(D7:D34)</f>
        <v>116724607</v>
      </c>
      <c r="E35" s="92">
        <f>SUM(E7:E34)</f>
        <v>115867835</v>
      </c>
      <c r="F35" s="191">
        <f>E35*100/D35-100</f>
        <v>-0.73401146683663399</v>
      </c>
    </row>
    <row r="36" spans="1:6" ht="15.6" customHeight="1" x14ac:dyDescent="0.25">
      <c r="A36" s="87" t="s">
        <v>52</v>
      </c>
      <c r="B36" s="86"/>
      <c r="D36" s="86"/>
      <c r="E36" s="37"/>
    </row>
  </sheetData>
  <mergeCells count="3">
    <mergeCell ref="B5:C5"/>
    <mergeCell ref="D5:F5"/>
    <mergeCell ref="A5:A6"/>
  </mergeCells>
  <conditionalFormatting sqref="A7:F34">
    <cfRule type="expression" dxfId="59" priority="2">
      <formula>MOD(ROW(),2)=0</formula>
    </cfRule>
  </conditionalFormatting>
  <conditionalFormatting sqref="F7:F35">
    <cfRule type="expression" dxfId="5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925D8-2072-4C60-98A7-3CDCF87A9D42}">
  <sheetPr codeName="Hoja11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59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13</v>
      </c>
      <c r="E7" s="203">
        <v>0</v>
      </c>
      <c r="F7" s="204">
        <v>-100</v>
      </c>
      <c r="G7" s="27"/>
    </row>
    <row r="8" spans="1:14" ht="15.6" customHeight="1" x14ac:dyDescent="0.25">
      <c r="A8" s="202" t="s">
        <v>11</v>
      </c>
      <c r="B8" s="203">
        <v>108923</v>
      </c>
      <c r="C8" s="203">
        <v>186787</v>
      </c>
      <c r="D8" s="203">
        <v>524763</v>
      </c>
      <c r="E8" s="203">
        <v>793408</v>
      </c>
      <c r="F8" s="204">
        <v>51.193586438068223</v>
      </c>
      <c r="G8" s="20"/>
    </row>
    <row r="9" spans="1:14" ht="15.6" customHeight="1" x14ac:dyDescent="0.25">
      <c r="A9" s="202" t="s">
        <v>8</v>
      </c>
      <c r="B9" s="203">
        <v>33134</v>
      </c>
      <c r="C9" s="203">
        <v>10012</v>
      </c>
      <c r="D9" s="203">
        <v>132547</v>
      </c>
      <c r="E9" s="203">
        <v>59787</v>
      </c>
      <c r="F9" s="204">
        <v>-54.89373580692132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74</v>
      </c>
      <c r="F10" s="204" t="s">
        <v>151</v>
      </c>
    </row>
    <row r="11" spans="1:14" ht="15.6" customHeight="1" x14ac:dyDescent="0.25">
      <c r="A11" s="202" t="s">
        <v>9</v>
      </c>
      <c r="B11" s="203">
        <v>4933188</v>
      </c>
      <c r="C11" s="203">
        <v>4780790</v>
      </c>
      <c r="D11" s="203">
        <v>22254848</v>
      </c>
      <c r="E11" s="203">
        <v>21370388</v>
      </c>
      <c r="F11" s="204">
        <v>-3.974235186868043</v>
      </c>
    </row>
    <row r="12" spans="1:14" ht="15.6" customHeight="1" x14ac:dyDescent="0.25">
      <c r="A12" s="202" t="s">
        <v>6</v>
      </c>
      <c r="B12" s="203">
        <v>145201</v>
      </c>
      <c r="C12" s="203">
        <v>124852</v>
      </c>
      <c r="D12" s="203">
        <v>669213</v>
      </c>
      <c r="E12" s="203">
        <v>634536</v>
      </c>
      <c r="F12" s="204">
        <v>-5.1817582742714174</v>
      </c>
    </row>
    <row r="13" spans="1:14" ht="15.6" customHeight="1" x14ac:dyDescent="0.25">
      <c r="A13" s="202" t="s">
        <v>175</v>
      </c>
      <c r="B13" s="203">
        <v>29853</v>
      </c>
      <c r="C13" s="203">
        <v>29579</v>
      </c>
      <c r="D13" s="203">
        <v>122860</v>
      </c>
      <c r="E13" s="203">
        <v>114817</v>
      </c>
      <c r="F13" s="204">
        <v>-6.5464756633566594</v>
      </c>
    </row>
    <row r="14" spans="1:14" ht="15.6" customHeight="1" x14ac:dyDescent="0.25">
      <c r="A14" s="202" t="s">
        <v>148</v>
      </c>
      <c r="B14" s="203">
        <v>2854952</v>
      </c>
      <c r="C14" s="203">
        <v>3234778</v>
      </c>
      <c r="D14" s="203">
        <v>14983135</v>
      </c>
      <c r="E14" s="203">
        <v>15541534</v>
      </c>
      <c r="F14" s="204">
        <v>3.7268502219328639</v>
      </c>
    </row>
    <row r="15" spans="1:14" ht="15.6" customHeight="1" x14ac:dyDescent="0.25">
      <c r="A15" s="202" t="s">
        <v>145</v>
      </c>
      <c r="B15" s="203">
        <v>441559</v>
      </c>
      <c r="C15" s="203">
        <v>440697</v>
      </c>
      <c r="D15" s="203">
        <v>1961532</v>
      </c>
      <c r="E15" s="203">
        <v>2073692</v>
      </c>
      <c r="F15" s="204">
        <v>5.7179796200112918</v>
      </c>
    </row>
    <row r="16" spans="1:14" ht="15.6" customHeight="1" x14ac:dyDescent="0.5">
      <c r="A16" s="202" t="s">
        <v>144</v>
      </c>
      <c r="B16" s="203">
        <v>41014</v>
      </c>
      <c r="C16" s="203">
        <v>43653</v>
      </c>
      <c r="D16" s="203">
        <v>238742</v>
      </c>
      <c r="E16" s="203">
        <v>227665</v>
      </c>
      <c r="F16" s="204">
        <v>-4.6397366194469356</v>
      </c>
      <c r="G16" s="15"/>
    </row>
    <row r="17" spans="1:7" ht="15.6" customHeight="1" x14ac:dyDescent="0.35">
      <c r="A17" s="202" t="s">
        <v>150</v>
      </c>
      <c r="B17" s="203">
        <v>100061</v>
      </c>
      <c r="C17" s="203">
        <v>151180</v>
      </c>
      <c r="D17" s="203">
        <v>515620</v>
      </c>
      <c r="E17" s="203">
        <v>839951</v>
      </c>
      <c r="F17" s="204">
        <v>62.901167526472989</v>
      </c>
      <c r="G17" s="16"/>
    </row>
    <row r="18" spans="1:7" ht="15.6" customHeight="1" x14ac:dyDescent="0.25">
      <c r="A18" s="202" t="s">
        <v>147</v>
      </c>
      <c r="B18" s="203">
        <v>5797</v>
      </c>
      <c r="C18" s="203">
        <v>6740</v>
      </c>
      <c r="D18" s="203">
        <v>28042</v>
      </c>
      <c r="E18" s="203">
        <v>31222</v>
      </c>
      <c r="F18" s="204">
        <v>11.340132658155619</v>
      </c>
    </row>
    <row r="19" spans="1:7" ht="15.6" customHeight="1" x14ac:dyDescent="0.25">
      <c r="A19" s="202" t="s">
        <v>143</v>
      </c>
      <c r="B19" s="203">
        <v>18434</v>
      </c>
      <c r="C19" s="203">
        <v>64248</v>
      </c>
      <c r="D19" s="203">
        <v>137928</v>
      </c>
      <c r="E19" s="203">
        <v>97299</v>
      </c>
      <c r="F19" s="204">
        <v>-29.45667304680703</v>
      </c>
    </row>
    <row r="20" spans="1:7" ht="15.6" customHeight="1" x14ac:dyDescent="0.25">
      <c r="A20" s="202" t="s">
        <v>142</v>
      </c>
      <c r="B20" s="203">
        <v>87823</v>
      </c>
      <c r="C20" s="203">
        <v>76975</v>
      </c>
      <c r="D20" s="203">
        <v>418468</v>
      </c>
      <c r="E20" s="203">
        <v>435703</v>
      </c>
      <c r="F20" s="204">
        <v>4.1185944922909243</v>
      </c>
    </row>
    <row r="21" spans="1:7" ht="15.6" customHeight="1" x14ac:dyDescent="0.25">
      <c r="A21" s="202" t="s">
        <v>149</v>
      </c>
      <c r="B21" s="203">
        <v>148615</v>
      </c>
      <c r="C21" s="203">
        <v>64422</v>
      </c>
      <c r="D21" s="203">
        <v>446742</v>
      </c>
      <c r="E21" s="203">
        <v>408453</v>
      </c>
      <c r="F21" s="204">
        <v>-8.5707186698362818</v>
      </c>
    </row>
    <row r="22" spans="1:7" ht="15.6" customHeight="1" x14ac:dyDescent="0.25">
      <c r="A22" s="202" t="s">
        <v>146</v>
      </c>
      <c r="B22" s="203">
        <v>1390139</v>
      </c>
      <c r="C22" s="203">
        <v>1266834</v>
      </c>
      <c r="D22" s="203">
        <v>6386120</v>
      </c>
      <c r="E22" s="203">
        <v>6311328</v>
      </c>
      <c r="F22" s="204">
        <v>-1.171164964015702</v>
      </c>
    </row>
    <row r="23" spans="1:7" ht="15.6" customHeight="1" x14ac:dyDescent="0.25">
      <c r="A23" s="202" t="s">
        <v>165</v>
      </c>
      <c r="B23" s="203">
        <v>413046</v>
      </c>
      <c r="C23" s="203">
        <v>339652</v>
      </c>
      <c r="D23" s="203">
        <v>1590770</v>
      </c>
      <c r="E23" s="203">
        <v>1995075</v>
      </c>
      <c r="F23" s="204">
        <v>25.415679199381429</v>
      </c>
    </row>
    <row r="24" spans="1:7" ht="15.6" customHeight="1" x14ac:dyDescent="0.25">
      <c r="A24" s="202" t="s">
        <v>141</v>
      </c>
      <c r="B24" s="203">
        <v>48530</v>
      </c>
      <c r="C24" s="203">
        <v>42082</v>
      </c>
      <c r="D24" s="203">
        <v>185255</v>
      </c>
      <c r="E24" s="203">
        <v>201067</v>
      </c>
      <c r="F24" s="204">
        <v>8.535262206148289</v>
      </c>
    </row>
    <row r="25" spans="1:7" ht="15.6" customHeight="1" x14ac:dyDescent="0.25">
      <c r="A25" s="202" t="s">
        <v>140</v>
      </c>
      <c r="B25" s="203">
        <v>2854</v>
      </c>
      <c r="C25" s="203">
        <v>2086</v>
      </c>
      <c r="D25" s="203">
        <v>13191</v>
      </c>
      <c r="E25" s="203">
        <v>10493</v>
      </c>
      <c r="F25" s="204">
        <v>-20.453339398074451</v>
      </c>
    </row>
    <row r="26" spans="1:7" ht="15.6" customHeight="1" x14ac:dyDescent="0.25">
      <c r="A26" s="202" t="s">
        <v>152</v>
      </c>
      <c r="B26" s="203">
        <v>181</v>
      </c>
      <c r="C26" s="203">
        <v>0</v>
      </c>
      <c r="D26" s="203">
        <v>802</v>
      </c>
      <c r="E26" s="203">
        <v>0</v>
      </c>
      <c r="F26" s="204">
        <v>-100</v>
      </c>
    </row>
    <row r="27" spans="1:7" ht="15.6" customHeight="1" x14ac:dyDescent="0.25">
      <c r="A27" s="202" t="s">
        <v>173</v>
      </c>
      <c r="B27" s="203">
        <v>0</v>
      </c>
      <c r="C27" s="203">
        <v>29</v>
      </c>
      <c r="D27" s="203">
        <v>0</v>
      </c>
      <c r="E27" s="203">
        <v>29</v>
      </c>
      <c r="F27" s="204" t="s">
        <v>151</v>
      </c>
    </row>
    <row r="28" spans="1:7" ht="15.6" customHeight="1" x14ac:dyDescent="0.25">
      <c r="A28" s="202" t="s">
        <v>177</v>
      </c>
      <c r="B28" s="203">
        <v>368191</v>
      </c>
      <c r="C28" s="203">
        <v>288188</v>
      </c>
      <c r="D28" s="203">
        <v>1988356</v>
      </c>
      <c r="E28" s="203">
        <v>1711075</v>
      </c>
      <c r="F28" s="204">
        <v>-13.945239182520639</v>
      </c>
    </row>
    <row r="29" spans="1:7" ht="15.6" customHeight="1" x14ac:dyDescent="0.25">
      <c r="A29" s="202" t="s">
        <v>178</v>
      </c>
      <c r="B29" s="203">
        <v>138299</v>
      </c>
      <c r="C29" s="203">
        <v>142078</v>
      </c>
      <c r="D29" s="203">
        <v>590100</v>
      </c>
      <c r="E29" s="203">
        <v>647890</v>
      </c>
      <c r="F29" s="204">
        <v>9.7932553804439948</v>
      </c>
    </row>
    <row r="30" spans="1:7" ht="15.6" customHeight="1" x14ac:dyDescent="0.25">
      <c r="A30" s="202" t="s">
        <v>179</v>
      </c>
      <c r="B30" s="203">
        <v>86358</v>
      </c>
      <c r="C30" s="203">
        <v>105221</v>
      </c>
      <c r="D30" s="203">
        <v>442032</v>
      </c>
      <c r="E30" s="203">
        <v>469127</v>
      </c>
      <c r="F30" s="204">
        <v>6.1296467224092339</v>
      </c>
    </row>
    <row r="31" spans="1:7" ht="15.6" customHeight="1" x14ac:dyDescent="0.25">
      <c r="A31" s="202" t="s">
        <v>180</v>
      </c>
      <c r="B31" s="203">
        <v>14559</v>
      </c>
      <c r="C31" s="203">
        <v>15430</v>
      </c>
      <c r="D31" s="203">
        <v>61255</v>
      </c>
      <c r="E31" s="203">
        <v>65095</v>
      </c>
      <c r="F31" s="204">
        <v>6.268876010121617</v>
      </c>
    </row>
    <row r="32" spans="1:7" ht="15.6" customHeight="1" x14ac:dyDescent="0.25">
      <c r="A32" s="202" t="s">
        <v>181</v>
      </c>
      <c r="B32" s="203">
        <v>5264488</v>
      </c>
      <c r="C32" s="203">
        <v>4894604</v>
      </c>
      <c r="D32" s="203">
        <v>24454883</v>
      </c>
      <c r="E32" s="203">
        <v>23200893</v>
      </c>
      <c r="F32" s="204">
        <v>-5.1277693702317038</v>
      </c>
    </row>
    <row r="33" spans="1:6" ht="15.6" customHeight="1" x14ac:dyDescent="0.25">
      <c r="A33" s="202" t="s">
        <v>182</v>
      </c>
      <c r="B33" s="203">
        <v>298011</v>
      </c>
      <c r="C33" s="203">
        <v>285218</v>
      </c>
      <c r="D33" s="203">
        <v>1262565</v>
      </c>
      <c r="E33" s="203">
        <v>1277980</v>
      </c>
      <c r="F33" s="204">
        <v>1.2209272393896531</v>
      </c>
    </row>
    <row r="34" spans="1:6" ht="15.6" customHeight="1" x14ac:dyDescent="0.25">
      <c r="A34" s="202" t="s">
        <v>183</v>
      </c>
      <c r="B34" s="203">
        <v>24064</v>
      </c>
      <c r="C34" s="203">
        <v>32979</v>
      </c>
      <c r="D34" s="203">
        <v>112699</v>
      </c>
      <c r="E34" s="203">
        <v>149925</v>
      </c>
      <c r="F34" s="204">
        <v>33.0313489915616</v>
      </c>
    </row>
    <row r="35" spans="1:6" ht="15.6" customHeight="1" x14ac:dyDescent="0.25">
      <c r="A35" s="170" t="s">
        <v>153</v>
      </c>
      <c r="B35" s="90">
        <f>SUM(B7:B34)</f>
        <v>16997274</v>
      </c>
      <c r="C35" s="91">
        <f>SUM(C7:C34)</f>
        <v>16629114</v>
      </c>
      <c r="D35" s="192">
        <f>SUM(D7:D34)</f>
        <v>79522481</v>
      </c>
      <c r="E35" s="92">
        <f>SUM(E7:E34)</f>
        <v>78668506</v>
      </c>
      <c r="F35" s="154">
        <f>E35*100/D35-100</f>
        <v>-1.0738787186481318</v>
      </c>
    </row>
    <row r="36" spans="1:6" ht="15.6" customHeight="1" x14ac:dyDescent="0.25">
      <c r="A36" s="87" t="s">
        <v>52</v>
      </c>
      <c r="B36" s="86"/>
      <c r="D36" s="27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57" priority="2">
      <formula>MOD(ROW(),2)=0</formula>
    </cfRule>
  </conditionalFormatting>
  <conditionalFormatting sqref="F7:F35">
    <cfRule type="expression" dxfId="5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EEC90-7FD2-45C2-8D46-D28D03E688DF}">
  <sheetPr codeName="Hoja12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60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2318.442</v>
      </c>
      <c r="C7" s="203">
        <v>1727.2460000000001</v>
      </c>
      <c r="D7" s="203">
        <v>8333.8379999999997</v>
      </c>
      <c r="E7" s="203">
        <v>7601.6760000000013</v>
      </c>
      <c r="F7" s="204">
        <v>-8.7854119554519627</v>
      </c>
      <c r="G7" s="51"/>
    </row>
    <row r="8" spans="1:14" ht="15.6" customHeight="1" x14ac:dyDescent="0.25">
      <c r="A8" s="202" t="s">
        <v>11</v>
      </c>
      <c r="B8" s="203">
        <v>0</v>
      </c>
      <c r="C8" s="203">
        <v>0</v>
      </c>
      <c r="D8" s="203">
        <v>0</v>
      </c>
      <c r="E8" s="203">
        <v>0</v>
      </c>
      <c r="F8" s="204" t="s">
        <v>151</v>
      </c>
      <c r="G8" s="20"/>
    </row>
    <row r="9" spans="1:14" ht="15.6" customHeight="1" x14ac:dyDescent="0.25">
      <c r="A9" s="202" t="s">
        <v>8</v>
      </c>
      <c r="B9" s="203">
        <v>787.577</v>
      </c>
      <c r="C9" s="203">
        <v>448.608</v>
      </c>
      <c r="D9" s="203">
        <v>1538.5540000000001</v>
      </c>
      <c r="E9" s="203">
        <v>922.6450000000001</v>
      </c>
      <c r="F9" s="204">
        <v>-40.031679096086322</v>
      </c>
      <c r="G9" s="20"/>
    </row>
    <row r="10" spans="1:14" ht="15.6" customHeight="1" x14ac:dyDescent="0.25">
      <c r="A10" s="202" t="s">
        <v>10</v>
      </c>
      <c r="B10" s="203">
        <v>1709.4770000000001</v>
      </c>
      <c r="C10" s="203">
        <v>1000.93</v>
      </c>
      <c r="D10" s="203">
        <v>5395.5889999999999</v>
      </c>
      <c r="E10" s="203">
        <v>3400.1439999999989</v>
      </c>
      <c r="F10" s="204">
        <v>-36.982894731233252</v>
      </c>
    </row>
    <row r="11" spans="1:14" ht="15.6" customHeight="1" x14ac:dyDescent="0.25">
      <c r="A11" s="202" t="s">
        <v>9</v>
      </c>
      <c r="B11" s="203">
        <v>128.35499999999999</v>
      </c>
      <c r="C11" s="203">
        <v>66.310999999999993</v>
      </c>
      <c r="D11" s="203">
        <v>447.40800000000007</v>
      </c>
      <c r="E11" s="203">
        <v>301.02199999999999</v>
      </c>
      <c r="F11" s="204">
        <v>-32.718681829560502</v>
      </c>
    </row>
    <row r="12" spans="1:14" ht="15.6" customHeight="1" x14ac:dyDescent="0.25">
      <c r="A12" s="202" t="s">
        <v>6</v>
      </c>
      <c r="B12" s="203">
        <v>1071.912</v>
      </c>
      <c r="C12" s="203">
        <v>829.0920000000001</v>
      </c>
      <c r="D12" s="203">
        <v>4345.7180000000008</v>
      </c>
      <c r="E12" s="203">
        <v>3623.3139999999999</v>
      </c>
      <c r="F12" s="204">
        <v>-16.623351998449991</v>
      </c>
    </row>
    <row r="13" spans="1:14" ht="15.6" customHeight="1" x14ac:dyDescent="0.25">
      <c r="A13" s="202" t="s">
        <v>175</v>
      </c>
      <c r="B13" s="203">
        <v>235.512</v>
      </c>
      <c r="C13" s="203">
        <v>216.95500000000001</v>
      </c>
      <c r="D13" s="203">
        <v>795.18999999999983</v>
      </c>
      <c r="E13" s="203">
        <v>600.64499999999987</v>
      </c>
      <c r="F13" s="204">
        <v>-24.46522214816585</v>
      </c>
    </row>
    <row r="14" spans="1:14" ht="15.6" customHeight="1" x14ac:dyDescent="0.25">
      <c r="A14" s="202" t="s">
        <v>148</v>
      </c>
      <c r="B14" s="203">
        <v>691.06100000000004</v>
      </c>
      <c r="C14" s="203">
        <v>0</v>
      </c>
      <c r="D14" s="203">
        <v>2162.8220000000001</v>
      </c>
      <c r="E14" s="203">
        <v>0</v>
      </c>
      <c r="F14" s="204">
        <v>-100</v>
      </c>
    </row>
    <row r="15" spans="1:14" ht="15.6" customHeight="1" x14ac:dyDescent="0.25">
      <c r="A15" s="202" t="s">
        <v>145</v>
      </c>
      <c r="B15" s="203">
        <v>0</v>
      </c>
      <c r="C15" s="203">
        <v>0</v>
      </c>
      <c r="D15" s="203">
        <v>0</v>
      </c>
      <c r="E15" s="203">
        <v>0</v>
      </c>
      <c r="F15" s="204" t="s">
        <v>151</v>
      </c>
    </row>
    <row r="16" spans="1:14" ht="15.6" customHeight="1" x14ac:dyDescent="0.5">
      <c r="A16" s="202" t="s">
        <v>144</v>
      </c>
      <c r="B16" s="203">
        <v>46.576000000000001</v>
      </c>
      <c r="C16" s="203">
        <v>0</v>
      </c>
      <c r="D16" s="203">
        <v>123.657</v>
      </c>
      <c r="E16" s="203">
        <v>52.408000000000001</v>
      </c>
      <c r="F16" s="204">
        <v>-57.618250483191403</v>
      </c>
      <c r="G16" s="15"/>
    </row>
    <row r="17" spans="1:7" ht="15.6" customHeight="1" x14ac:dyDescent="0.35">
      <c r="A17" s="202" t="s">
        <v>150</v>
      </c>
      <c r="B17" s="203">
        <v>288.48900000000009</v>
      </c>
      <c r="C17" s="203">
        <v>188.82400000000001</v>
      </c>
      <c r="D17" s="203">
        <v>873.35799999999995</v>
      </c>
      <c r="E17" s="203">
        <v>1041.1669999999999</v>
      </c>
      <c r="F17" s="204">
        <v>19.21422830042205</v>
      </c>
      <c r="G17" s="16"/>
    </row>
    <row r="18" spans="1:7" ht="15.6" customHeight="1" x14ac:dyDescent="0.25">
      <c r="A18" s="202" t="s">
        <v>147</v>
      </c>
      <c r="B18" s="203">
        <v>3.91</v>
      </c>
      <c r="C18" s="203">
        <v>0</v>
      </c>
      <c r="D18" s="203">
        <v>3.91</v>
      </c>
      <c r="E18" s="203">
        <v>0</v>
      </c>
      <c r="F18" s="204">
        <v>-100</v>
      </c>
    </row>
    <row r="19" spans="1:7" ht="15.6" customHeight="1" x14ac:dyDescent="0.25">
      <c r="A19" s="202" t="s">
        <v>143</v>
      </c>
      <c r="B19" s="203">
        <v>3.1480000000000001</v>
      </c>
      <c r="C19" s="203">
        <v>5.4660000000000002</v>
      </c>
      <c r="D19" s="203">
        <v>63.148000000000003</v>
      </c>
      <c r="E19" s="203">
        <v>38.247</v>
      </c>
      <c r="F19" s="204">
        <v>-39.432761132577433</v>
      </c>
    </row>
    <row r="20" spans="1:7" ht="15.6" customHeight="1" x14ac:dyDescent="0.25">
      <c r="A20" s="202" t="s">
        <v>142</v>
      </c>
      <c r="B20" s="203">
        <v>3992.864</v>
      </c>
      <c r="C20" s="203">
        <v>3059.2810000000009</v>
      </c>
      <c r="D20" s="203">
        <v>7515.5280000000002</v>
      </c>
      <c r="E20" s="203">
        <v>5442.9150000000009</v>
      </c>
      <c r="F20" s="204">
        <v>-27.577743040808301</v>
      </c>
    </row>
    <row r="21" spans="1:7" ht="15.6" customHeight="1" x14ac:dyDescent="0.25">
      <c r="A21" s="202" t="s">
        <v>149</v>
      </c>
      <c r="B21" s="203">
        <v>13.624000000000001</v>
      </c>
      <c r="C21" s="203">
        <v>12.773999999999999</v>
      </c>
      <c r="D21" s="203">
        <v>59.546999999999997</v>
      </c>
      <c r="E21" s="203">
        <v>59.722999999999999</v>
      </c>
      <c r="F21" s="204">
        <v>0.29556484793523913</v>
      </c>
    </row>
    <row r="22" spans="1:7" ht="15.6" customHeight="1" x14ac:dyDescent="0.25">
      <c r="A22" s="202" t="s">
        <v>146</v>
      </c>
      <c r="B22" s="203">
        <v>101.172</v>
      </c>
      <c r="C22" s="203">
        <v>140.34299999999999</v>
      </c>
      <c r="D22" s="203">
        <v>180.60699999999991</v>
      </c>
      <c r="E22" s="203">
        <v>204.91100000000009</v>
      </c>
      <c r="F22" s="204">
        <v>13.45684275803271</v>
      </c>
    </row>
    <row r="23" spans="1:7" ht="15.6" customHeight="1" x14ac:dyDescent="0.25">
      <c r="A23" s="202" t="s">
        <v>165</v>
      </c>
      <c r="B23" s="203">
        <v>2.6469999999999998</v>
      </c>
      <c r="C23" s="203">
        <v>2.1429999999999998</v>
      </c>
      <c r="D23" s="203">
        <v>9.5750000000000011</v>
      </c>
      <c r="E23" s="203">
        <v>11.363</v>
      </c>
      <c r="F23" s="204">
        <v>18.673629242819828</v>
      </c>
    </row>
    <row r="24" spans="1:7" ht="15.6" customHeight="1" x14ac:dyDescent="0.25">
      <c r="A24" s="202" t="s">
        <v>141</v>
      </c>
      <c r="B24" s="203">
        <v>192.18899999999999</v>
      </c>
      <c r="C24" s="203">
        <v>138.85300000000001</v>
      </c>
      <c r="D24" s="203">
        <v>816.17399999999998</v>
      </c>
      <c r="E24" s="203">
        <v>877.15699999999993</v>
      </c>
      <c r="F24" s="204">
        <v>7.4718136083727273</v>
      </c>
    </row>
    <row r="25" spans="1:7" ht="15.6" customHeight="1" x14ac:dyDescent="0.25">
      <c r="A25" s="202" t="s">
        <v>140</v>
      </c>
      <c r="B25" s="203">
        <v>0</v>
      </c>
      <c r="C25" s="203">
        <v>0</v>
      </c>
      <c r="D25" s="203">
        <v>0</v>
      </c>
      <c r="E25" s="203">
        <v>0</v>
      </c>
      <c r="F25" s="204" t="s">
        <v>151</v>
      </c>
    </row>
    <row r="26" spans="1:7" ht="15.6" customHeight="1" x14ac:dyDescent="0.25">
      <c r="A26" s="202" t="s">
        <v>152</v>
      </c>
      <c r="B26" s="203">
        <v>102.226</v>
      </c>
      <c r="C26" s="203">
        <v>79.826999999999998</v>
      </c>
      <c r="D26" s="203">
        <v>320.19900000000013</v>
      </c>
      <c r="E26" s="203">
        <v>233.77799999999999</v>
      </c>
      <c r="F26" s="204">
        <v>-26.989778231662211</v>
      </c>
    </row>
    <row r="27" spans="1:7" ht="15.6" customHeight="1" x14ac:dyDescent="0.25">
      <c r="A27" s="202" t="s">
        <v>173</v>
      </c>
      <c r="B27" s="203">
        <v>1281.0029999999999</v>
      </c>
      <c r="C27" s="203">
        <v>1254.721</v>
      </c>
      <c r="D27" s="203">
        <v>9835.2120000000014</v>
      </c>
      <c r="E27" s="203">
        <v>7673.6899999999987</v>
      </c>
      <c r="F27" s="204">
        <v>-21.977380863778048</v>
      </c>
    </row>
    <row r="28" spans="1:7" ht="15.6" customHeight="1" x14ac:dyDescent="0.25">
      <c r="A28" s="202" t="s">
        <v>177</v>
      </c>
      <c r="B28" s="203">
        <v>209.01900000000009</v>
      </c>
      <c r="C28" s="203">
        <v>215.197</v>
      </c>
      <c r="D28" s="203">
        <v>711.56899999999996</v>
      </c>
      <c r="E28" s="203">
        <v>667.82199999999978</v>
      </c>
      <c r="F28" s="204">
        <v>-6.1479631630945306</v>
      </c>
    </row>
    <row r="29" spans="1:7" ht="15.6" customHeight="1" x14ac:dyDescent="0.25">
      <c r="A29" s="202" t="s">
        <v>178</v>
      </c>
      <c r="B29" s="203">
        <v>190.68199999999999</v>
      </c>
      <c r="C29" s="203">
        <v>215.166</v>
      </c>
      <c r="D29" s="203">
        <v>1539.0129999999999</v>
      </c>
      <c r="E29" s="203">
        <v>790.31</v>
      </c>
      <c r="F29" s="204">
        <v>-48.648257032266791</v>
      </c>
    </row>
    <row r="30" spans="1:7" ht="15.6" customHeight="1" x14ac:dyDescent="0.25">
      <c r="A30" s="202" t="s">
        <v>179</v>
      </c>
      <c r="B30" s="203">
        <v>0</v>
      </c>
      <c r="C30" s="203">
        <v>0</v>
      </c>
      <c r="D30" s="203">
        <v>0</v>
      </c>
      <c r="E30" s="203">
        <v>0</v>
      </c>
      <c r="F30" s="204" t="s">
        <v>151</v>
      </c>
    </row>
    <row r="31" spans="1:7" ht="15.6" customHeight="1" x14ac:dyDescent="0.25">
      <c r="A31" s="202" t="s">
        <v>180</v>
      </c>
      <c r="B31" s="203">
        <v>120.741</v>
      </c>
      <c r="C31" s="203">
        <v>145.36699999999999</v>
      </c>
      <c r="D31" s="203">
        <v>506.166</v>
      </c>
      <c r="E31" s="203">
        <v>663.45200000000011</v>
      </c>
      <c r="F31" s="204">
        <v>31.07399548764635</v>
      </c>
    </row>
    <row r="32" spans="1:7" ht="15.6" customHeight="1" x14ac:dyDescent="0.25">
      <c r="A32" s="202" t="s">
        <v>181</v>
      </c>
      <c r="B32" s="203">
        <v>67.347000000000008</v>
      </c>
      <c r="C32" s="203">
        <v>60.509000000000007</v>
      </c>
      <c r="D32" s="203">
        <v>461.84800000000001</v>
      </c>
      <c r="E32" s="203">
        <v>597.2589999999999</v>
      </c>
      <c r="F32" s="204">
        <v>29.319386464810918</v>
      </c>
    </row>
    <row r="33" spans="1:6" ht="15.6" customHeight="1" x14ac:dyDescent="0.25">
      <c r="A33" s="202" t="s">
        <v>182</v>
      </c>
      <c r="B33" s="203">
        <v>2555.9009999999998</v>
      </c>
      <c r="C33" s="203">
        <v>2329.5770000000002</v>
      </c>
      <c r="D33" s="203">
        <v>11600</v>
      </c>
      <c r="E33" s="203">
        <v>10257.519</v>
      </c>
      <c r="F33" s="204">
        <v>-11.5731120689655</v>
      </c>
    </row>
    <row r="34" spans="1:6" ht="15.6" customHeight="1" x14ac:dyDescent="0.25">
      <c r="A34" s="202" t="s">
        <v>183</v>
      </c>
      <c r="B34" s="203">
        <v>0</v>
      </c>
      <c r="C34" s="203">
        <v>0</v>
      </c>
      <c r="D34" s="203">
        <v>0</v>
      </c>
      <c r="E34" s="203">
        <v>0</v>
      </c>
      <c r="F34" s="204" t="s">
        <v>151</v>
      </c>
    </row>
    <row r="35" spans="1:6" ht="15.6" customHeight="1" x14ac:dyDescent="0.25">
      <c r="A35" s="170" t="s">
        <v>153</v>
      </c>
      <c r="B35" s="90">
        <f>SUM(B7:B34)</f>
        <v>16113.874000000003</v>
      </c>
      <c r="C35" s="91">
        <f>SUM(C7:C34)</f>
        <v>12137.190000000002</v>
      </c>
      <c r="D35" s="90">
        <f>SUM(D7:D34)</f>
        <v>57638.63</v>
      </c>
      <c r="E35" s="92">
        <f>SUM(E7:E34)</f>
        <v>45061.166999999994</v>
      </c>
      <c r="F35" s="154">
        <f>E35*100/D35-100</f>
        <v>-21.821238638045358</v>
      </c>
    </row>
    <row r="36" spans="1:6" ht="15.6" customHeight="1" x14ac:dyDescent="0.25">
      <c r="A36" s="87" t="s">
        <v>86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55" priority="2">
      <formula>MOD(ROW(),2)=0</formula>
    </cfRule>
  </conditionalFormatting>
  <conditionalFormatting sqref="F7:F35">
    <cfRule type="expression" dxfId="5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485C8-7C06-47E5-9343-33445FEE7181}">
  <sheetPr codeName="Hoja13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61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2841</v>
      </c>
      <c r="C7" s="203">
        <v>4966</v>
      </c>
      <c r="D7" s="203">
        <v>24063</v>
      </c>
      <c r="E7" s="203">
        <v>16034</v>
      </c>
      <c r="F7" s="204">
        <v>-33.366579395752822</v>
      </c>
      <c r="G7" s="51"/>
    </row>
    <row r="8" spans="1:14" ht="15.6" customHeight="1" x14ac:dyDescent="0.25">
      <c r="A8" s="202" t="s">
        <v>11</v>
      </c>
      <c r="B8" s="203">
        <v>1098</v>
      </c>
      <c r="C8" s="203">
        <v>1840</v>
      </c>
      <c r="D8" s="203">
        <v>4376</v>
      </c>
      <c r="E8" s="203">
        <v>9742</v>
      </c>
      <c r="F8" s="204">
        <v>122.6234003656307</v>
      </c>
      <c r="G8" s="20"/>
    </row>
    <row r="9" spans="1:14" ht="15.6" customHeight="1" x14ac:dyDescent="0.25">
      <c r="A9" s="202" t="s">
        <v>8</v>
      </c>
      <c r="B9" s="203">
        <v>5963</v>
      </c>
      <c r="C9" s="203">
        <v>4918</v>
      </c>
      <c r="D9" s="203">
        <v>26237</v>
      </c>
      <c r="E9" s="203">
        <v>25442</v>
      </c>
      <c r="F9" s="204">
        <v>-3.0300720356748059</v>
      </c>
      <c r="G9" s="20"/>
    </row>
    <row r="10" spans="1:14" ht="15.6" customHeight="1" x14ac:dyDescent="0.25">
      <c r="A10" s="202" t="s">
        <v>10</v>
      </c>
      <c r="B10" s="203">
        <v>4226</v>
      </c>
      <c r="C10" s="203">
        <v>3895</v>
      </c>
      <c r="D10" s="203">
        <v>19148</v>
      </c>
      <c r="E10" s="203">
        <v>16406</v>
      </c>
      <c r="F10" s="204">
        <v>-14.32003342385627</v>
      </c>
    </row>
    <row r="11" spans="1:14" ht="15.6" customHeight="1" x14ac:dyDescent="0.25">
      <c r="A11" s="202" t="s">
        <v>9</v>
      </c>
      <c r="B11" s="203">
        <v>241394</v>
      </c>
      <c r="C11" s="203">
        <v>264420</v>
      </c>
      <c r="D11" s="203">
        <v>1285365</v>
      </c>
      <c r="E11" s="203">
        <v>1208285</v>
      </c>
      <c r="F11" s="204">
        <v>-5.9967402255390434</v>
      </c>
    </row>
    <row r="12" spans="1:14" ht="15.6" customHeight="1" x14ac:dyDescent="0.25">
      <c r="A12" s="202" t="s">
        <v>6</v>
      </c>
      <c r="B12" s="203">
        <v>12144</v>
      </c>
      <c r="C12" s="203">
        <v>15383</v>
      </c>
      <c r="D12" s="203">
        <v>46798</v>
      </c>
      <c r="E12" s="203">
        <v>57458</v>
      </c>
      <c r="F12" s="204">
        <v>22.778751228684978</v>
      </c>
    </row>
    <row r="13" spans="1:14" ht="15.6" customHeight="1" x14ac:dyDescent="0.25">
      <c r="A13" s="202" t="s">
        <v>175</v>
      </c>
      <c r="B13" s="203">
        <v>14395</v>
      </c>
      <c r="C13" s="203">
        <v>14644</v>
      </c>
      <c r="D13" s="203">
        <v>45373</v>
      </c>
      <c r="E13" s="203">
        <v>36519</v>
      </c>
      <c r="F13" s="204">
        <v>-19.51380777114143</v>
      </c>
    </row>
    <row r="14" spans="1:14" ht="15.6" customHeight="1" x14ac:dyDescent="0.25">
      <c r="A14" s="202" t="s">
        <v>148</v>
      </c>
      <c r="B14" s="203">
        <v>155107</v>
      </c>
      <c r="C14" s="203">
        <v>190650</v>
      </c>
      <c r="D14" s="203">
        <v>679405</v>
      </c>
      <c r="E14" s="203">
        <v>730170</v>
      </c>
      <c r="F14" s="204">
        <v>7.4719791582340491</v>
      </c>
    </row>
    <row r="15" spans="1:14" ht="15.6" customHeight="1" x14ac:dyDescent="0.25">
      <c r="A15" s="202" t="s">
        <v>145</v>
      </c>
      <c r="B15" s="203">
        <v>2572</v>
      </c>
      <c r="C15" s="203">
        <v>2317</v>
      </c>
      <c r="D15" s="203">
        <v>10066</v>
      </c>
      <c r="E15" s="203">
        <v>9722</v>
      </c>
      <c r="F15" s="204">
        <v>-3.4174448638982682</v>
      </c>
    </row>
    <row r="16" spans="1:14" ht="15.6" customHeight="1" x14ac:dyDescent="0.5">
      <c r="A16" s="202" t="s">
        <v>144</v>
      </c>
      <c r="B16" s="203">
        <v>16450</v>
      </c>
      <c r="C16" s="203">
        <v>22177</v>
      </c>
      <c r="D16" s="203">
        <v>97598</v>
      </c>
      <c r="E16" s="203">
        <v>112195</v>
      </c>
      <c r="F16" s="204">
        <v>14.95624910346524</v>
      </c>
      <c r="G16" s="15"/>
    </row>
    <row r="17" spans="1:7" ht="15.6" customHeight="1" x14ac:dyDescent="0.35">
      <c r="A17" s="202" t="s">
        <v>150</v>
      </c>
      <c r="B17" s="203">
        <v>2136</v>
      </c>
      <c r="C17" s="203">
        <v>2225</v>
      </c>
      <c r="D17" s="203">
        <v>7638</v>
      </c>
      <c r="E17" s="203">
        <v>11048</v>
      </c>
      <c r="F17" s="204">
        <v>44.645195077245347</v>
      </c>
      <c r="G17" s="16"/>
    </row>
    <row r="18" spans="1:7" ht="15.6" customHeight="1" x14ac:dyDescent="0.25">
      <c r="A18" s="202" t="s">
        <v>147</v>
      </c>
      <c r="B18" s="203">
        <v>75200</v>
      </c>
      <c r="C18" s="203">
        <v>76345</v>
      </c>
      <c r="D18" s="203">
        <v>321219</v>
      </c>
      <c r="E18" s="203">
        <v>309080</v>
      </c>
      <c r="F18" s="204">
        <v>-3.7790417129746321</v>
      </c>
    </row>
    <row r="19" spans="1:7" ht="15.6" customHeight="1" x14ac:dyDescent="0.25">
      <c r="A19" s="202" t="s">
        <v>143</v>
      </c>
      <c r="B19" s="203">
        <v>1238</v>
      </c>
      <c r="C19" s="203">
        <v>1310</v>
      </c>
      <c r="D19" s="203">
        <v>5773</v>
      </c>
      <c r="E19" s="203">
        <v>4870</v>
      </c>
      <c r="F19" s="204">
        <v>-15.641780703273859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12866</v>
      </c>
      <c r="E20" s="203">
        <v>0</v>
      </c>
      <c r="F20" s="204">
        <v>-100</v>
      </c>
    </row>
    <row r="21" spans="1:7" ht="15.6" customHeight="1" x14ac:dyDescent="0.25">
      <c r="A21" s="202" t="s">
        <v>149</v>
      </c>
      <c r="B21" s="203">
        <v>4958</v>
      </c>
      <c r="C21" s="203">
        <v>12376</v>
      </c>
      <c r="D21" s="203">
        <v>66706</v>
      </c>
      <c r="E21" s="203">
        <v>70422</v>
      </c>
      <c r="F21" s="204">
        <v>5.5707132791652896</v>
      </c>
    </row>
    <row r="22" spans="1:7" ht="15.6" customHeight="1" x14ac:dyDescent="0.25">
      <c r="A22" s="202" t="s">
        <v>146</v>
      </c>
      <c r="B22" s="203">
        <v>251551</v>
      </c>
      <c r="C22" s="203">
        <v>242384</v>
      </c>
      <c r="D22" s="203">
        <v>1285524</v>
      </c>
      <c r="E22" s="203">
        <v>1248042</v>
      </c>
      <c r="F22" s="204">
        <v>-2.9156981899987922</v>
      </c>
    </row>
    <row r="23" spans="1:7" ht="15.6" customHeight="1" x14ac:dyDescent="0.25">
      <c r="A23" s="202" t="s">
        <v>165</v>
      </c>
      <c r="B23" s="203">
        <v>5188</v>
      </c>
      <c r="C23" s="203">
        <v>4165</v>
      </c>
      <c r="D23" s="203">
        <v>27782</v>
      </c>
      <c r="E23" s="203">
        <v>49366</v>
      </c>
      <c r="F23" s="204">
        <v>77.690591030163404</v>
      </c>
    </row>
    <row r="24" spans="1:7" ht="15.6" customHeight="1" x14ac:dyDescent="0.25">
      <c r="A24" s="202" t="s">
        <v>141</v>
      </c>
      <c r="B24" s="203">
        <v>3281</v>
      </c>
      <c r="C24" s="203">
        <v>2413</v>
      </c>
      <c r="D24" s="203">
        <v>11129</v>
      </c>
      <c r="E24" s="203">
        <v>8888</v>
      </c>
      <c r="F24" s="204">
        <v>-20.136580106029299</v>
      </c>
    </row>
    <row r="25" spans="1:7" ht="15.6" customHeight="1" x14ac:dyDescent="0.25">
      <c r="A25" s="202" t="s">
        <v>140</v>
      </c>
      <c r="B25" s="203">
        <v>106</v>
      </c>
      <c r="C25" s="203">
        <v>776</v>
      </c>
      <c r="D25" s="203">
        <v>1774</v>
      </c>
      <c r="E25" s="203">
        <v>1916</v>
      </c>
      <c r="F25" s="204">
        <v>8.0045095828635908</v>
      </c>
    </row>
    <row r="26" spans="1:7" ht="15.6" customHeight="1" x14ac:dyDescent="0.25">
      <c r="A26" s="202" t="s">
        <v>152</v>
      </c>
      <c r="B26" s="203">
        <v>2686</v>
      </c>
      <c r="C26" s="203">
        <v>2187</v>
      </c>
      <c r="D26" s="203">
        <v>9776</v>
      </c>
      <c r="E26" s="203">
        <v>8282</v>
      </c>
      <c r="F26" s="204">
        <v>-15.2823240589198</v>
      </c>
    </row>
    <row r="27" spans="1:7" ht="15.6" customHeight="1" x14ac:dyDescent="0.25">
      <c r="A27" s="202" t="s">
        <v>173</v>
      </c>
      <c r="B27" s="203">
        <v>2530</v>
      </c>
      <c r="C27" s="203">
        <v>2196</v>
      </c>
      <c r="D27" s="203">
        <v>14226</v>
      </c>
      <c r="E27" s="203">
        <v>14218</v>
      </c>
      <c r="F27" s="204">
        <v>-5.623506256151245E-2</v>
      </c>
    </row>
    <row r="28" spans="1:7" ht="15.6" customHeight="1" x14ac:dyDescent="0.25">
      <c r="A28" s="202" t="s">
        <v>177</v>
      </c>
      <c r="B28" s="203">
        <v>62908</v>
      </c>
      <c r="C28" s="203">
        <v>60991</v>
      </c>
      <c r="D28" s="203">
        <v>357320</v>
      </c>
      <c r="E28" s="203">
        <v>463028</v>
      </c>
      <c r="F28" s="204">
        <v>29.5835665509907</v>
      </c>
    </row>
    <row r="29" spans="1:7" ht="15.6" customHeight="1" x14ac:dyDescent="0.25">
      <c r="A29" s="202" t="s">
        <v>178</v>
      </c>
      <c r="B29" s="203">
        <v>4051</v>
      </c>
      <c r="C29" s="203">
        <v>4400</v>
      </c>
      <c r="D29" s="203">
        <v>22310</v>
      </c>
      <c r="E29" s="203">
        <v>20083</v>
      </c>
      <c r="F29" s="204">
        <v>-9.9820708202599775</v>
      </c>
    </row>
    <row r="30" spans="1:7" ht="15.6" customHeight="1" x14ac:dyDescent="0.25">
      <c r="A30" s="202" t="s">
        <v>179</v>
      </c>
      <c r="B30" s="203">
        <v>3480</v>
      </c>
      <c r="C30" s="203">
        <v>0</v>
      </c>
      <c r="D30" s="203">
        <v>16016</v>
      </c>
      <c r="E30" s="203">
        <v>11466</v>
      </c>
      <c r="F30" s="204">
        <v>-28.40909090909091</v>
      </c>
    </row>
    <row r="31" spans="1:7" ht="15.6" customHeight="1" x14ac:dyDescent="0.25">
      <c r="A31" s="202" t="s">
        <v>180</v>
      </c>
      <c r="B31" s="203">
        <v>10073</v>
      </c>
      <c r="C31" s="203">
        <v>10550</v>
      </c>
      <c r="D31" s="203">
        <v>44031</v>
      </c>
      <c r="E31" s="203">
        <v>51776</v>
      </c>
      <c r="F31" s="204">
        <v>17.589879857373219</v>
      </c>
    </row>
    <row r="32" spans="1:7" ht="15.6" customHeight="1" x14ac:dyDescent="0.25">
      <c r="A32" s="202" t="s">
        <v>181</v>
      </c>
      <c r="B32" s="203">
        <v>58373</v>
      </c>
      <c r="C32" s="203">
        <v>53641</v>
      </c>
      <c r="D32" s="203">
        <v>229162</v>
      </c>
      <c r="E32" s="203">
        <v>269506</v>
      </c>
      <c r="F32" s="204">
        <v>17.605013047538421</v>
      </c>
    </row>
    <row r="33" spans="1:6" ht="15.6" customHeight="1" x14ac:dyDescent="0.25">
      <c r="A33" s="202" t="s">
        <v>182</v>
      </c>
      <c r="B33" s="203">
        <v>13058</v>
      </c>
      <c r="C33" s="203">
        <v>4724</v>
      </c>
      <c r="D33" s="203">
        <v>49701</v>
      </c>
      <c r="E33" s="203">
        <v>27078</v>
      </c>
      <c r="F33" s="204">
        <v>-45.518198828997413</v>
      </c>
    </row>
    <row r="34" spans="1:6" ht="15.6" customHeight="1" x14ac:dyDescent="0.25">
      <c r="A34" s="202" t="s">
        <v>183</v>
      </c>
      <c r="B34" s="203">
        <v>185</v>
      </c>
      <c r="C34" s="203">
        <v>540</v>
      </c>
      <c r="D34" s="203">
        <v>2618</v>
      </c>
      <c r="E34" s="203">
        <v>3890</v>
      </c>
      <c r="F34" s="204">
        <v>48.586707410236812</v>
      </c>
    </row>
    <row r="35" spans="1:6" ht="15.6" customHeight="1" x14ac:dyDescent="0.25">
      <c r="A35" s="170" t="s">
        <v>153</v>
      </c>
      <c r="B35" s="90">
        <f>SUM(B7:B34)</f>
        <v>957192</v>
      </c>
      <c r="C35" s="91">
        <f>SUM(C7:C34)</f>
        <v>1006433</v>
      </c>
      <c r="D35" s="192">
        <f>SUM(D7:D34)</f>
        <v>4724000</v>
      </c>
      <c r="E35" s="192">
        <f>SUM(E7:E34)</f>
        <v>4794932</v>
      </c>
      <c r="F35" s="154">
        <f>E35*100/D35-100</f>
        <v>1.501524132091447</v>
      </c>
    </row>
    <row r="36" spans="1:6" ht="15.6" customHeight="1" x14ac:dyDescent="0.25">
      <c r="A36" s="87" t="s">
        <v>160</v>
      </c>
      <c r="B36" s="86"/>
      <c r="D36" s="27"/>
      <c r="F36" s="37"/>
    </row>
  </sheetData>
  <mergeCells count="3">
    <mergeCell ref="B5:C5"/>
    <mergeCell ref="D5:F5"/>
    <mergeCell ref="A5:A6"/>
  </mergeCells>
  <conditionalFormatting sqref="A7:F34">
    <cfRule type="expression" dxfId="53" priority="2">
      <formula>MOD(ROW(),2)=0</formula>
    </cfRule>
  </conditionalFormatting>
  <conditionalFormatting sqref="F7:F35">
    <cfRule type="expression" dxfId="5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7244A-0573-43A9-BDAE-59885B3CD3B5}">
  <sheetPr codeName="Hoja14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62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1962</v>
      </c>
      <c r="C7" s="203">
        <v>4054</v>
      </c>
      <c r="D7" s="203">
        <v>13123</v>
      </c>
      <c r="E7" s="203">
        <v>11247</v>
      </c>
      <c r="F7" s="204">
        <v>-14.295511697020499</v>
      </c>
      <c r="G7" s="51"/>
    </row>
    <row r="8" spans="1:14" ht="15.6" customHeight="1" x14ac:dyDescent="0.25">
      <c r="A8" s="202" t="s">
        <v>11</v>
      </c>
      <c r="B8" s="203">
        <v>134</v>
      </c>
      <c r="C8" s="203">
        <v>115</v>
      </c>
      <c r="D8" s="203">
        <v>642</v>
      </c>
      <c r="E8" s="203">
        <v>699</v>
      </c>
      <c r="F8" s="204">
        <v>8.8785046728971935</v>
      </c>
      <c r="G8" s="20"/>
    </row>
    <row r="9" spans="1:14" ht="15.6" customHeight="1" x14ac:dyDescent="0.25">
      <c r="A9" s="202" t="s">
        <v>8</v>
      </c>
      <c r="B9" s="203">
        <v>2646</v>
      </c>
      <c r="C9" s="203">
        <v>1526</v>
      </c>
      <c r="D9" s="203">
        <v>10249</v>
      </c>
      <c r="E9" s="203">
        <v>10192</v>
      </c>
      <c r="F9" s="204">
        <v>-0.55615181968973104</v>
      </c>
      <c r="G9" s="20"/>
    </row>
    <row r="10" spans="1:14" ht="15.6" customHeight="1" x14ac:dyDescent="0.25">
      <c r="A10" s="202" t="s">
        <v>10</v>
      </c>
      <c r="B10" s="203">
        <v>824</v>
      </c>
      <c r="C10" s="203">
        <v>1143</v>
      </c>
      <c r="D10" s="203">
        <v>5303</v>
      </c>
      <c r="E10" s="203">
        <v>4996</v>
      </c>
      <c r="F10" s="204">
        <v>-5.7891759381482188</v>
      </c>
    </row>
    <row r="11" spans="1:14" ht="15.6" customHeight="1" x14ac:dyDescent="0.25">
      <c r="A11" s="202" t="s">
        <v>9</v>
      </c>
      <c r="B11" s="203">
        <v>229410</v>
      </c>
      <c r="C11" s="203">
        <v>254003</v>
      </c>
      <c r="D11" s="203">
        <v>1231946</v>
      </c>
      <c r="E11" s="203">
        <v>1150549</v>
      </c>
      <c r="F11" s="204">
        <v>-6.607188951463784</v>
      </c>
    </row>
    <row r="12" spans="1:14" ht="15.6" customHeight="1" x14ac:dyDescent="0.25">
      <c r="A12" s="202" t="s">
        <v>6</v>
      </c>
      <c r="B12" s="203">
        <v>3310</v>
      </c>
      <c r="C12" s="203">
        <v>2507</v>
      </c>
      <c r="D12" s="203">
        <v>11506</v>
      </c>
      <c r="E12" s="203">
        <v>16843</v>
      </c>
      <c r="F12" s="204">
        <v>46.384495046062938</v>
      </c>
    </row>
    <row r="13" spans="1:14" ht="15.6" customHeight="1" x14ac:dyDescent="0.25">
      <c r="A13" s="202" t="s">
        <v>175</v>
      </c>
      <c r="B13" s="203">
        <v>12</v>
      </c>
      <c r="C13" s="203">
        <v>13</v>
      </c>
      <c r="D13" s="203">
        <v>74</v>
      </c>
      <c r="E13" s="203">
        <v>90</v>
      </c>
      <c r="F13" s="204">
        <v>21.621621621621632</v>
      </c>
    </row>
    <row r="14" spans="1:14" ht="15.6" customHeight="1" x14ac:dyDescent="0.25">
      <c r="A14" s="202" t="s">
        <v>148</v>
      </c>
      <c r="B14" s="203">
        <v>119563</v>
      </c>
      <c r="C14" s="203">
        <v>146175</v>
      </c>
      <c r="D14" s="203">
        <v>551527</v>
      </c>
      <c r="E14" s="203">
        <v>584544</v>
      </c>
      <c r="F14" s="204">
        <v>5.9864702906657357</v>
      </c>
    </row>
    <row r="15" spans="1:14" ht="15.6" customHeight="1" x14ac:dyDescent="0.25">
      <c r="A15" s="202" t="s">
        <v>145</v>
      </c>
      <c r="B15" s="203">
        <v>2218</v>
      </c>
      <c r="C15" s="203">
        <v>1843</v>
      </c>
      <c r="D15" s="203">
        <v>8536</v>
      </c>
      <c r="E15" s="203">
        <v>7999</v>
      </c>
      <c r="F15" s="204">
        <v>-6.2910028116213681</v>
      </c>
    </row>
    <row r="16" spans="1:14" ht="15.6" customHeight="1" x14ac:dyDescent="0.5">
      <c r="A16" s="202" t="s">
        <v>144</v>
      </c>
      <c r="B16" s="203">
        <v>3838</v>
      </c>
      <c r="C16" s="203">
        <v>2047</v>
      </c>
      <c r="D16" s="203">
        <v>12152</v>
      </c>
      <c r="E16" s="203">
        <v>8946</v>
      </c>
      <c r="F16" s="204">
        <v>-26.38248847926268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0</v>
      </c>
      <c r="D17" s="203">
        <v>0</v>
      </c>
      <c r="E17" s="203">
        <v>0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71184</v>
      </c>
      <c r="C18" s="203">
        <v>74504</v>
      </c>
      <c r="D18" s="203">
        <v>306023</v>
      </c>
      <c r="E18" s="203">
        <v>299065</v>
      </c>
      <c r="F18" s="204">
        <v>-2.2736853112347721</v>
      </c>
    </row>
    <row r="19" spans="1:7" ht="15.6" customHeight="1" x14ac:dyDescent="0.25">
      <c r="A19" s="202" t="s">
        <v>143</v>
      </c>
      <c r="B19" s="203">
        <v>464</v>
      </c>
      <c r="C19" s="203">
        <v>591</v>
      </c>
      <c r="D19" s="203">
        <v>2888</v>
      </c>
      <c r="E19" s="203">
        <v>2694</v>
      </c>
      <c r="F19" s="204">
        <v>-6.7174515235457051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12866</v>
      </c>
      <c r="E20" s="203">
        <v>0</v>
      </c>
      <c r="F20" s="204">
        <v>-100</v>
      </c>
    </row>
    <row r="21" spans="1:7" ht="15.6" customHeight="1" x14ac:dyDescent="0.25">
      <c r="A21" s="202" t="s">
        <v>149</v>
      </c>
      <c r="B21" s="203">
        <v>3142</v>
      </c>
      <c r="C21" s="203">
        <v>9379</v>
      </c>
      <c r="D21" s="203">
        <v>54536</v>
      </c>
      <c r="E21" s="203">
        <v>60179</v>
      </c>
      <c r="F21" s="204">
        <v>10.347293530878691</v>
      </c>
    </row>
    <row r="22" spans="1:7" ht="15.6" customHeight="1" x14ac:dyDescent="0.25">
      <c r="A22" s="202" t="s">
        <v>146</v>
      </c>
      <c r="B22" s="203">
        <v>232708</v>
      </c>
      <c r="C22" s="203">
        <v>222707</v>
      </c>
      <c r="D22" s="203">
        <v>1160818</v>
      </c>
      <c r="E22" s="203">
        <v>1083022</v>
      </c>
      <c r="F22" s="204">
        <v>-6.7018257814747813</v>
      </c>
    </row>
    <row r="23" spans="1:7" ht="15.6" customHeight="1" x14ac:dyDescent="0.25">
      <c r="A23" s="202" t="s">
        <v>165</v>
      </c>
      <c r="B23" s="203">
        <v>1254</v>
      </c>
      <c r="C23" s="203">
        <v>1802</v>
      </c>
      <c r="D23" s="203">
        <v>13368</v>
      </c>
      <c r="E23" s="203">
        <v>28848</v>
      </c>
      <c r="F23" s="204">
        <v>115.7989228007181</v>
      </c>
    </row>
    <row r="24" spans="1:7" ht="15.6" customHeight="1" x14ac:dyDescent="0.25">
      <c r="A24" s="202" t="s">
        <v>141</v>
      </c>
      <c r="B24" s="203">
        <v>1863</v>
      </c>
      <c r="C24" s="203">
        <v>1693</v>
      </c>
      <c r="D24" s="203">
        <v>7598</v>
      </c>
      <c r="E24" s="203">
        <v>5901</v>
      </c>
      <c r="F24" s="204">
        <v>-22.334824953935239</v>
      </c>
    </row>
    <row r="25" spans="1:7" ht="15.6" customHeight="1" x14ac:dyDescent="0.25">
      <c r="A25" s="202" t="s">
        <v>140</v>
      </c>
      <c r="B25" s="203">
        <v>0</v>
      </c>
      <c r="C25" s="203">
        <v>0</v>
      </c>
      <c r="D25" s="203">
        <v>0</v>
      </c>
      <c r="E25" s="203">
        <v>0</v>
      </c>
      <c r="F25" s="204" t="s">
        <v>151</v>
      </c>
    </row>
    <row r="26" spans="1:7" ht="15.6" customHeight="1" x14ac:dyDescent="0.25">
      <c r="A26" s="202" t="s">
        <v>152</v>
      </c>
      <c r="B26" s="203">
        <v>1665</v>
      </c>
      <c r="C26" s="203">
        <v>0</v>
      </c>
      <c r="D26" s="203">
        <v>6124</v>
      </c>
      <c r="E26" s="203">
        <v>3518</v>
      </c>
      <c r="F26" s="204">
        <v>-42.553886348791643</v>
      </c>
    </row>
    <row r="27" spans="1:7" ht="15.6" customHeight="1" x14ac:dyDescent="0.25">
      <c r="A27" s="202" t="s">
        <v>173</v>
      </c>
      <c r="B27" s="203">
        <v>848</v>
      </c>
      <c r="C27" s="203">
        <v>917</v>
      </c>
      <c r="D27" s="203">
        <v>4325</v>
      </c>
      <c r="E27" s="203">
        <v>5440</v>
      </c>
      <c r="F27" s="204">
        <v>25.780346820809239</v>
      </c>
    </row>
    <row r="28" spans="1:7" ht="15.6" customHeight="1" x14ac:dyDescent="0.25">
      <c r="A28" s="202" t="s">
        <v>177</v>
      </c>
      <c r="B28" s="203">
        <v>59638</v>
      </c>
      <c r="C28" s="203">
        <v>57170</v>
      </c>
      <c r="D28" s="203">
        <v>290674</v>
      </c>
      <c r="E28" s="203">
        <v>380497</v>
      </c>
      <c r="F28" s="204">
        <v>30.90162862863551</v>
      </c>
    </row>
    <row r="29" spans="1:7" ht="15.6" customHeight="1" x14ac:dyDescent="0.25">
      <c r="A29" s="202" t="s">
        <v>178</v>
      </c>
      <c r="B29" s="203">
        <v>2902</v>
      </c>
      <c r="C29" s="203">
        <v>2430</v>
      </c>
      <c r="D29" s="203">
        <v>13714</v>
      </c>
      <c r="E29" s="203">
        <v>12874</v>
      </c>
      <c r="F29" s="204">
        <v>-6.1251276068251457</v>
      </c>
    </row>
    <row r="30" spans="1:7" ht="15.6" customHeight="1" x14ac:dyDescent="0.25">
      <c r="A30" s="202" t="s">
        <v>179</v>
      </c>
      <c r="B30" s="203">
        <v>1157</v>
      </c>
      <c r="C30" s="203">
        <v>0</v>
      </c>
      <c r="D30" s="203">
        <v>7048</v>
      </c>
      <c r="E30" s="203">
        <v>6948</v>
      </c>
      <c r="F30" s="204">
        <v>-1.418842224744608</v>
      </c>
    </row>
    <row r="31" spans="1:7" ht="15.6" customHeight="1" x14ac:dyDescent="0.25">
      <c r="A31" s="202" t="s">
        <v>180</v>
      </c>
      <c r="B31" s="203">
        <v>3597</v>
      </c>
      <c r="C31" s="203">
        <v>893</v>
      </c>
      <c r="D31" s="203">
        <v>16516</v>
      </c>
      <c r="E31" s="203">
        <v>14472</v>
      </c>
      <c r="F31" s="204">
        <v>-12.37587793654637</v>
      </c>
    </row>
    <row r="32" spans="1:7" ht="15.6" customHeight="1" x14ac:dyDescent="0.25">
      <c r="A32" s="202" t="s">
        <v>181</v>
      </c>
      <c r="B32" s="203">
        <v>47511</v>
      </c>
      <c r="C32" s="203">
        <v>45867</v>
      </c>
      <c r="D32" s="203">
        <v>182429</v>
      </c>
      <c r="E32" s="203">
        <v>223184</v>
      </c>
      <c r="F32" s="204">
        <v>22.34019810446804</v>
      </c>
    </row>
    <row r="33" spans="1:6" ht="15.6" customHeight="1" x14ac:dyDescent="0.25">
      <c r="A33" s="202" t="s">
        <v>182</v>
      </c>
      <c r="B33" s="203">
        <v>8303</v>
      </c>
      <c r="C33" s="203">
        <v>0</v>
      </c>
      <c r="D33" s="203">
        <v>27118</v>
      </c>
      <c r="E33" s="203">
        <v>5335</v>
      </c>
      <c r="F33" s="204">
        <v>-80.326720259606162</v>
      </c>
    </row>
    <row r="34" spans="1:6" ht="15.6" customHeight="1" x14ac:dyDescent="0.25">
      <c r="A34" s="202" t="s">
        <v>183</v>
      </c>
      <c r="B34" s="203">
        <v>69</v>
      </c>
      <c r="C34" s="203">
        <v>0</v>
      </c>
      <c r="D34" s="203">
        <v>922</v>
      </c>
      <c r="E34" s="203">
        <v>133</v>
      </c>
      <c r="F34" s="204">
        <v>-85.574837310195221</v>
      </c>
    </row>
    <row r="35" spans="1:6" ht="15.6" customHeight="1" x14ac:dyDescent="0.25">
      <c r="A35" s="170" t="s">
        <v>153</v>
      </c>
      <c r="B35" s="90">
        <f>SUM(B7:B34)</f>
        <v>800222</v>
      </c>
      <c r="C35" s="91">
        <f>SUM(C7:C34)</f>
        <v>831379</v>
      </c>
      <c r="D35" s="90">
        <f>SUM(D7:D34)</f>
        <v>3952025</v>
      </c>
      <c r="E35" s="92">
        <f>SUM(E7:E34)</f>
        <v>3928215</v>
      </c>
      <c r="F35" s="154">
        <f>E35*100/D35-100</f>
        <v>-0.6024759458758524</v>
      </c>
    </row>
    <row r="36" spans="1:6" ht="15.6" customHeight="1" x14ac:dyDescent="0.25">
      <c r="A36" s="87" t="s">
        <v>82</v>
      </c>
      <c r="B36" s="86"/>
      <c r="D36" s="27"/>
    </row>
  </sheetData>
  <mergeCells count="3">
    <mergeCell ref="B5:C5"/>
    <mergeCell ref="D5:F5"/>
    <mergeCell ref="A5:A6"/>
  </mergeCells>
  <conditionalFormatting sqref="A7:F34">
    <cfRule type="expression" dxfId="51" priority="2">
      <formula>MOD(ROW(),2)=0</formula>
    </cfRule>
  </conditionalFormatting>
  <conditionalFormatting sqref="F7:F35">
    <cfRule type="expression" dxfId="5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C03B8-8BD4-4782-BB44-5180EC6F3843}">
  <sheetPr codeName="Hoja15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63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51"/>
    </row>
    <row r="8" spans="1:14" ht="15.6" customHeight="1" x14ac:dyDescent="0.25">
      <c r="A8" s="202" t="s">
        <v>11</v>
      </c>
      <c r="B8" s="203">
        <v>0</v>
      </c>
      <c r="C8" s="203">
        <v>0</v>
      </c>
      <c r="D8" s="203">
        <v>0</v>
      </c>
      <c r="E8" s="203">
        <v>0</v>
      </c>
      <c r="F8" s="204" t="s">
        <v>151</v>
      </c>
      <c r="G8" s="20"/>
    </row>
    <row r="9" spans="1:14" ht="15.6" customHeight="1" x14ac:dyDescent="0.25">
      <c r="A9" s="202" t="s">
        <v>8</v>
      </c>
      <c r="B9" s="203">
        <v>0</v>
      </c>
      <c r="C9" s="203">
        <v>0</v>
      </c>
      <c r="D9" s="203">
        <v>0</v>
      </c>
      <c r="E9" s="203">
        <v>0</v>
      </c>
      <c r="F9" s="204" t="s">
        <v>151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14700</v>
      </c>
      <c r="E10" s="203">
        <v>0</v>
      </c>
      <c r="F10" s="204">
        <v>-100</v>
      </c>
    </row>
    <row r="11" spans="1:14" ht="15.6" customHeight="1" x14ac:dyDescent="0.25">
      <c r="A11" s="202" t="s">
        <v>9</v>
      </c>
      <c r="B11" s="203">
        <v>260545</v>
      </c>
      <c r="C11" s="203">
        <v>321258</v>
      </c>
      <c r="D11" s="203">
        <v>1376517</v>
      </c>
      <c r="E11" s="203">
        <v>1426414</v>
      </c>
      <c r="F11" s="204">
        <v>3.624873503196838</v>
      </c>
    </row>
    <row r="12" spans="1:14" ht="15.6" customHeight="1" x14ac:dyDescent="0.25">
      <c r="A12" s="202" t="s">
        <v>6</v>
      </c>
      <c r="B12" s="203">
        <v>0</v>
      </c>
      <c r="C12" s="203">
        <v>0</v>
      </c>
      <c r="D12" s="203">
        <v>0</v>
      </c>
      <c r="E12" s="203">
        <v>0</v>
      </c>
      <c r="F12" s="204" t="s">
        <v>151</v>
      </c>
    </row>
    <row r="13" spans="1:14" ht="15.6" customHeight="1" x14ac:dyDescent="0.25">
      <c r="A13" s="202" t="s">
        <v>175</v>
      </c>
      <c r="B13" s="203">
        <v>0</v>
      </c>
      <c r="C13" s="203">
        <v>0</v>
      </c>
      <c r="D13" s="203">
        <v>0</v>
      </c>
      <c r="E13" s="203">
        <v>24</v>
      </c>
      <c r="F13" s="204" t="s">
        <v>151</v>
      </c>
    </row>
    <row r="14" spans="1:14" ht="15.6" customHeight="1" x14ac:dyDescent="0.25">
      <c r="A14" s="202" t="s">
        <v>148</v>
      </c>
      <c r="B14" s="203">
        <v>0</v>
      </c>
      <c r="C14" s="203">
        <v>0</v>
      </c>
      <c r="D14" s="203">
        <v>0</v>
      </c>
      <c r="E14" s="203">
        <v>0</v>
      </c>
      <c r="F14" s="204" t="s">
        <v>151</v>
      </c>
    </row>
    <row r="15" spans="1:14" ht="15.6" customHeight="1" x14ac:dyDescent="0.25">
      <c r="A15" s="202" t="s">
        <v>145</v>
      </c>
      <c r="B15" s="203">
        <v>0</v>
      </c>
      <c r="C15" s="203">
        <v>7</v>
      </c>
      <c r="D15" s="203">
        <v>0</v>
      </c>
      <c r="E15" s="203">
        <v>7</v>
      </c>
      <c r="F15" s="204" t="s">
        <v>151</v>
      </c>
    </row>
    <row r="16" spans="1:14" ht="15.6" customHeight="1" x14ac:dyDescent="0.5">
      <c r="A16" s="202" t="s">
        <v>144</v>
      </c>
      <c r="B16" s="203">
        <v>0</v>
      </c>
      <c r="C16" s="203">
        <v>0</v>
      </c>
      <c r="D16" s="203">
        <v>0</v>
      </c>
      <c r="E16" s="203">
        <v>4942</v>
      </c>
      <c r="F16" s="204" t="s">
        <v>151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0</v>
      </c>
      <c r="D17" s="203">
        <v>0</v>
      </c>
      <c r="E17" s="203">
        <v>0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0</v>
      </c>
      <c r="C18" s="203">
        <v>0</v>
      </c>
      <c r="D18" s="203">
        <v>0</v>
      </c>
      <c r="E18" s="203">
        <v>0</v>
      </c>
      <c r="F18" s="204" t="s">
        <v>151</v>
      </c>
    </row>
    <row r="19" spans="1:7" ht="15.6" customHeight="1" x14ac:dyDescent="0.25">
      <c r="A19" s="202" t="s">
        <v>143</v>
      </c>
      <c r="B19" s="203">
        <v>4994</v>
      </c>
      <c r="C19" s="203">
        <v>0</v>
      </c>
      <c r="D19" s="203">
        <v>4994</v>
      </c>
      <c r="E19" s="203">
        <v>5599</v>
      </c>
      <c r="F19" s="204">
        <v>12.114537444933919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0</v>
      </c>
      <c r="E20" s="203">
        <v>0</v>
      </c>
      <c r="F20" s="204" t="s">
        <v>151</v>
      </c>
    </row>
    <row r="21" spans="1:7" ht="15.6" customHeight="1" x14ac:dyDescent="0.25">
      <c r="A21" s="202" t="s">
        <v>149</v>
      </c>
      <c r="B21" s="203">
        <v>13200</v>
      </c>
      <c r="C21" s="203">
        <v>0</v>
      </c>
      <c r="D21" s="203">
        <v>66566</v>
      </c>
      <c r="E21" s="203">
        <v>84843</v>
      </c>
      <c r="F21" s="204">
        <v>27.456960009614519</v>
      </c>
    </row>
    <row r="22" spans="1:7" ht="15.6" customHeight="1" x14ac:dyDescent="0.25">
      <c r="A22" s="202" t="s">
        <v>146</v>
      </c>
      <c r="B22" s="203">
        <v>0</v>
      </c>
      <c r="C22" s="203">
        <v>2</v>
      </c>
      <c r="D22" s="203">
        <v>0</v>
      </c>
      <c r="E22" s="203">
        <v>2</v>
      </c>
      <c r="F22" s="204" t="s">
        <v>151</v>
      </c>
    </row>
    <row r="23" spans="1:7" ht="15.6" customHeight="1" x14ac:dyDescent="0.25">
      <c r="A23" s="202" t="s">
        <v>165</v>
      </c>
      <c r="B23" s="203">
        <v>0</v>
      </c>
      <c r="C23" s="203">
        <v>0</v>
      </c>
      <c r="D23" s="203">
        <v>0</v>
      </c>
      <c r="E23" s="203">
        <v>0</v>
      </c>
      <c r="F23" s="204" t="s">
        <v>151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0</v>
      </c>
      <c r="C25" s="203">
        <v>0</v>
      </c>
      <c r="D25" s="203">
        <v>0</v>
      </c>
      <c r="E25" s="203">
        <v>0</v>
      </c>
      <c r="F25" s="204" t="s">
        <v>151</v>
      </c>
    </row>
    <row r="26" spans="1:7" ht="15.6" customHeight="1" x14ac:dyDescent="0.25">
      <c r="A26" s="202" t="s">
        <v>152</v>
      </c>
      <c r="B26" s="203">
        <v>0</v>
      </c>
      <c r="C26" s="203">
        <v>0</v>
      </c>
      <c r="D26" s="203">
        <v>0</v>
      </c>
      <c r="E26" s="203">
        <v>0</v>
      </c>
      <c r="F26" s="204" t="s">
        <v>151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175</v>
      </c>
      <c r="C28" s="203">
        <v>86</v>
      </c>
      <c r="D28" s="203">
        <v>854</v>
      </c>
      <c r="E28" s="203">
        <v>464</v>
      </c>
      <c r="F28" s="204">
        <v>-45.667447306791573</v>
      </c>
    </row>
    <row r="29" spans="1:7" ht="15.6" customHeight="1" x14ac:dyDescent="0.25">
      <c r="A29" s="202" t="s">
        <v>178</v>
      </c>
      <c r="B29" s="203">
        <v>0</v>
      </c>
      <c r="C29" s="203">
        <v>0</v>
      </c>
      <c r="D29" s="203">
        <v>0</v>
      </c>
      <c r="E29" s="203">
        <v>1</v>
      </c>
      <c r="F29" s="204" t="s">
        <v>151</v>
      </c>
    </row>
    <row r="30" spans="1:7" ht="15.6" customHeight="1" x14ac:dyDescent="0.25">
      <c r="A30" s="202" t="s">
        <v>179</v>
      </c>
      <c r="B30" s="203">
        <v>0</v>
      </c>
      <c r="C30" s="203">
        <v>0</v>
      </c>
      <c r="D30" s="203">
        <v>0</v>
      </c>
      <c r="E30" s="203">
        <v>0</v>
      </c>
      <c r="F30" s="204" t="s">
        <v>151</v>
      </c>
    </row>
    <row r="31" spans="1:7" ht="15.6" customHeight="1" x14ac:dyDescent="0.25">
      <c r="A31" s="202" t="s">
        <v>180</v>
      </c>
      <c r="B31" s="203">
        <v>0</v>
      </c>
      <c r="C31" s="203">
        <v>7462</v>
      </c>
      <c r="D31" s="203">
        <v>68620</v>
      </c>
      <c r="E31" s="203">
        <v>12319</v>
      </c>
      <c r="F31" s="204">
        <v>-82.047508015155927</v>
      </c>
    </row>
    <row r="32" spans="1:7" ht="15.6" customHeight="1" x14ac:dyDescent="0.25">
      <c r="A32" s="202" t="s">
        <v>181</v>
      </c>
      <c r="B32" s="203">
        <v>0</v>
      </c>
      <c r="C32" s="203">
        <v>0</v>
      </c>
      <c r="D32" s="203">
        <v>0</v>
      </c>
      <c r="E32" s="203">
        <v>0</v>
      </c>
      <c r="F32" s="204" t="s">
        <v>151</v>
      </c>
    </row>
    <row r="33" spans="1:6" ht="15.6" customHeight="1" x14ac:dyDescent="0.25">
      <c r="A33" s="202" t="s">
        <v>182</v>
      </c>
      <c r="B33" s="203">
        <v>0</v>
      </c>
      <c r="C33" s="203">
        <v>0</v>
      </c>
      <c r="D33" s="203">
        <v>84</v>
      </c>
      <c r="E33" s="203">
        <v>0</v>
      </c>
      <c r="F33" s="204">
        <v>-100</v>
      </c>
    </row>
    <row r="34" spans="1:6" ht="15.6" customHeight="1" x14ac:dyDescent="0.25">
      <c r="A34" s="202" t="s">
        <v>183</v>
      </c>
      <c r="B34" s="203">
        <v>0</v>
      </c>
      <c r="C34" s="203">
        <v>0</v>
      </c>
      <c r="D34" s="203">
        <v>0</v>
      </c>
      <c r="E34" s="203">
        <v>0</v>
      </c>
      <c r="F34" s="204" t="s">
        <v>151</v>
      </c>
    </row>
    <row r="35" spans="1:6" ht="15.6" customHeight="1" x14ac:dyDescent="0.25">
      <c r="A35" s="170" t="s">
        <v>153</v>
      </c>
      <c r="B35" s="90">
        <f>SUM(B7:B34)</f>
        <v>278914</v>
      </c>
      <c r="C35" s="91">
        <f>SUM(C7:C34)</f>
        <v>328815</v>
      </c>
      <c r="D35" s="192">
        <f>SUM(D7:D34)</f>
        <v>1532335</v>
      </c>
      <c r="E35" s="192">
        <f>SUM(E7:E34)</f>
        <v>1534615</v>
      </c>
      <c r="F35" s="154">
        <f>E35*100/D35-100</f>
        <v>0.14879252904880502</v>
      </c>
    </row>
    <row r="36" spans="1:6" ht="15.6" customHeight="1" x14ac:dyDescent="0.25">
      <c r="A36" s="87" t="s">
        <v>52</v>
      </c>
      <c r="B36" s="86"/>
      <c r="D36" s="27"/>
      <c r="F36" s="37"/>
    </row>
  </sheetData>
  <mergeCells count="3">
    <mergeCell ref="B5:C5"/>
    <mergeCell ref="D5:F5"/>
    <mergeCell ref="A5:A6"/>
  </mergeCells>
  <conditionalFormatting sqref="A7:F34">
    <cfRule type="expression" dxfId="49" priority="2">
      <formula>MOD(ROW(),2)=0</formula>
    </cfRule>
  </conditionalFormatting>
  <conditionalFormatting sqref="F7:F35">
    <cfRule type="expression" dxfId="4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FEC74-2018-490D-B250-594F6E41BC95}">
  <sheetPr codeName="Hoja16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64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16855</v>
      </c>
      <c r="C7" s="203">
        <v>10098</v>
      </c>
      <c r="D7" s="203">
        <v>148908</v>
      </c>
      <c r="E7" s="203">
        <v>16400</v>
      </c>
      <c r="F7" s="204">
        <v>-88.986488301501595</v>
      </c>
      <c r="G7" s="27"/>
    </row>
    <row r="8" spans="1:14" ht="15.6" customHeight="1" x14ac:dyDescent="0.25">
      <c r="A8" s="202" t="s">
        <v>11</v>
      </c>
      <c r="B8" s="203">
        <v>0</v>
      </c>
      <c r="C8" s="203">
        <v>60492</v>
      </c>
      <c r="D8" s="203">
        <v>7765</v>
      </c>
      <c r="E8" s="203">
        <v>241544</v>
      </c>
      <c r="F8" s="204">
        <v>3010.6761107533798</v>
      </c>
      <c r="G8" s="20"/>
    </row>
    <row r="9" spans="1:14" ht="15.6" customHeight="1" x14ac:dyDescent="0.25">
      <c r="A9" s="202" t="s">
        <v>8</v>
      </c>
      <c r="B9" s="203">
        <v>75</v>
      </c>
      <c r="C9" s="203">
        <v>0</v>
      </c>
      <c r="D9" s="203">
        <v>197</v>
      </c>
      <c r="E9" s="203">
        <v>0</v>
      </c>
      <c r="F9" s="204">
        <v>-100</v>
      </c>
      <c r="G9" s="20"/>
    </row>
    <row r="10" spans="1:14" ht="15.6" customHeight="1" x14ac:dyDescent="0.25">
      <c r="A10" s="202" t="s">
        <v>10</v>
      </c>
      <c r="B10" s="203">
        <v>10210</v>
      </c>
      <c r="C10" s="203">
        <v>0</v>
      </c>
      <c r="D10" s="203">
        <v>10210</v>
      </c>
      <c r="E10" s="203">
        <v>9494</v>
      </c>
      <c r="F10" s="204">
        <v>-7.0127326150832516</v>
      </c>
    </row>
    <row r="11" spans="1:14" ht="15.6" customHeight="1" x14ac:dyDescent="0.25">
      <c r="A11" s="202" t="s">
        <v>9</v>
      </c>
      <c r="B11" s="203">
        <v>5529946</v>
      </c>
      <c r="C11" s="203">
        <v>5524108</v>
      </c>
      <c r="D11" s="203">
        <v>25925376</v>
      </c>
      <c r="E11" s="203">
        <v>24311339</v>
      </c>
      <c r="F11" s="204">
        <v>-6.2257033417760246</v>
      </c>
    </row>
    <row r="12" spans="1:14" ht="15.6" customHeight="1" x14ac:dyDescent="0.25">
      <c r="A12" s="202" t="s">
        <v>6</v>
      </c>
      <c r="B12" s="203">
        <v>126802</v>
      </c>
      <c r="C12" s="203">
        <v>101624</v>
      </c>
      <c r="D12" s="203">
        <v>445892</v>
      </c>
      <c r="E12" s="203">
        <v>495769</v>
      </c>
      <c r="F12" s="204">
        <v>11.18589254797126</v>
      </c>
    </row>
    <row r="13" spans="1:14" ht="15.6" customHeight="1" x14ac:dyDescent="0.25">
      <c r="A13" s="202" t="s">
        <v>175</v>
      </c>
      <c r="B13" s="203">
        <v>888</v>
      </c>
      <c r="C13" s="203">
        <v>2311</v>
      </c>
      <c r="D13" s="203">
        <v>5779</v>
      </c>
      <c r="E13" s="203">
        <v>41673</v>
      </c>
      <c r="F13" s="204">
        <v>621.11091884409063</v>
      </c>
    </row>
    <row r="14" spans="1:14" ht="15.6" customHeight="1" x14ac:dyDescent="0.25">
      <c r="A14" s="202" t="s">
        <v>148</v>
      </c>
      <c r="B14" s="203">
        <v>2224142</v>
      </c>
      <c r="C14" s="203">
        <v>2344509</v>
      </c>
      <c r="D14" s="203">
        <v>10110111</v>
      </c>
      <c r="E14" s="203">
        <v>11375547</v>
      </c>
      <c r="F14" s="204">
        <v>12.516539135920469</v>
      </c>
    </row>
    <row r="15" spans="1:14" ht="15.6" customHeight="1" x14ac:dyDescent="0.25">
      <c r="A15" s="202" t="s">
        <v>145</v>
      </c>
      <c r="B15" s="203">
        <v>1700</v>
      </c>
      <c r="C15" s="203">
        <v>41493</v>
      </c>
      <c r="D15" s="203">
        <v>23601</v>
      </c>
      <c r="E15" s="203">
        <v>172442</v>
      </c>
      <c r="F15" s="204">
        <v>630.65548069997033</v>
      </c>
    </row>
    <row r="16" spans="1:14" ht="15.6" customHeight="1" x14ac:dyDescent="0.5">
      <c r="A16" s="202" t="s">
        <v>144</v>
      </c>
      <c r="B16" s="203">
        <v>0</v>
      </c>
      <c r="C16" s="203">
        <v>86458</v>
      </c>
      <c r="D16" s="203">
        <v>12568</v>
      </c>
      <c r="E16" s="203">
        <v>207470</v>
      </c>
      <c r="F16" s="204">
        <v>1550.77975811585</v>
      </c>
      <c r="G16" s="15"/>
    </row>
    <row r="17" spans="1:7" ht="15.6" customHeight="1" x14ac:dyDescent="0.35">
      <c r="A17" s="202" t="s">
        <v>150</v>
      </c>
      <c r="B17" s="203">
        <v>2385</v>
      </c>
      <c r="C17" s="203">
        <v>40256</v>
      </c>
      <c r="D17" s="203">
        <v>62031</v>
      </c>
      <c r="E17" s="203">
        <v>370000</v>
      </c>
      <c r="F17" s="204">
        <v>496.47595557060168</v>
      </c>
      <c r="G17" s="16"/>
    </row>
    <row r="18" spans="1:7" ht="15.6" customHeight="1" x14ac:dyDescent="0.25">
      <c r="A18" s="202" t="s">
        <v>147</v>
      </c>
      <c r="B18" s="203">
        <v>0</v>
      </c>
      <c r="C18" s="203">
        <v>0</v>
      </c>
      <c r="D18" s="203">
        <v>0</v>
      </c>
      <c r="E18" s="203">
        <v>1701</v>
      </c>
      <c r="F18" s="204" t="s">
        <v>151</v>
      </c>
    </row>
    <row r="19" spans="1:7" ht="15.6" customHeight="1" x14ac:dyDescent="0.25">
      <c r="A19" s="202" t="s">
        <v>143</v>
      </c>
      <c r="B19" s="203">
        <v>18436</v>
      </c>
      <c r="C19" s="203">
        <v>62502</v>
      </c>
      <c r="D19" s="203">
        <v>139656</v>
      </c>
      <c r="E19" s="203">
        <v>91130</v>
      </c>
      <c r="F19" s="204">
        <v>-34.746806438677893</v>
      </c>
    </row>
    <row r="20" spans="1:7" ht="15.6" customHeight="1" x14ac:dyDescent="0.25">
      <c r="A20" s="202" t="s">
        <v>142</v>
      </c>
      <c r="B20" s="203">
        <v>41667</v>
      </c>
      <c r="C20" s="203">
        <v>83284</v>
      </c>
      <c r="D20" s="203">
        <v>305623</v>
      </c>
      <c r="E20" s="203">
        <v>225727</v>
      </c>
      <c r="F20" s="204">
        <v>-26.14201156326585</v>
      </c>
    </row>
    <row r="21" spans="1:7" ht="15.6" customHeight="1" x14ac:dyDescent="0.25">
      <c r="A21" s="202" t="s">
        <v>149</v>
      </c>
      <c r="B21" s="203">
        <v>325430</v>
      </c>
      <c r="C21" s="203">
        <v>205541</v>
      </c>
      <c r="D21" s="203">
        <v>1099198</v>
      </c>
      <c r="E21" s="203">
        <v>1339411</v>
      </c>
      <c r="F21" s="204">
        <v>21.853478627144511</v>
      </c>
    </row>
    <row r="22" spans="1:7" ht="15.6" customHeight="1" x14ac:dyDescent="0.25">
      <c r="A22" s="202" t="s">
        <v>146</v>
      </c>
      <c r="B22" s="203">
        <v>1627569</v>
      </c>
      <c r="C22" s="203">
        <v>1275393</v>
      </c>
      <c r="D22" s="203">
        <v>7005932</v>
      </c>
      <c r="E22" s="203">
        <v>6873769</v>
      </c>
      <c r="F22" s="204">
        <v>-1.886444230403612</v>
      </c>
    </row>
    <row r="23" spans="1:7" ht="15.6" customHeight="1" x14ac:dyDescent="0.25">
      <c r="A23" s="202" t="s">
        <v>165</v>
      </c>
      <c r="B23" s="203">
        <v>380092</v>
      </c>
      <c r="C23" s="203">
        <v>273965</v>
      </c>
      <c r="D23" s="203">
        <v>1471417</v>
      </c>
      <c r="E23" s="203">
        <v>1704640</v>
      </c>
      <c r="F23" s="204">
        <v>15.85023144356766</v>
      </c>
    </row>
    <row r="24" spans="1:7" ht="15.6" customHeight="1" x14ac:dyDescent="0.25">
      <c r="A24" s="202" t="s">
        <v>141</v>
      </c>
      <c r="B24" s="203">
        <v>248</v>
      </c>
      <c r="C24" s="203">
        <v>200</v>
      </c>
      <c r="D24" s="203">
        <v>309</v>
      </c>
      <c r="E24" s="203">
        <v>1099</v>
      </c>
      <c r="F24" s="204">
        <v>255.66343042071199</v>
      </c>
    </row>
    <row r="25" spans="1:7" ht="15.6" customHeight="1" x14ac:dyDescent="0.25">
      <c r="A25" s="202" t="s">
        <v>140</v>
      </c>
      <c r="B25" s="203">
        <v>0</v>
      </c>
      <c r="C25" s="203">
        <v>0</v>
      </c>
      <c r="D25" s="203">
        <v>0</v>
      </c>
      <c r="E25" s="203">
        <v>0</v>
      </c>
      <c r="F25" s="204" t="s">
        <v>151</v>
      </c>
    </row>
    <row r="26" spans="1:7" ht="15.6" customHeight="1" x14ac:dyDescent="0.25">
      <c r="A26" s="202" t="s">
        <v>152</v>
      </c>
      <c r="B26" s="203">
        <v>5884</v>
      </c>
      <c r="C26" s="203">
        <v>28517</v>
      </c>
      <c r="D26" s="203">
        <v>9646</v>
      </c>
      <c r="E26" s="203">
        <v>50166</v>
      </c>
      <c r="F26" s="204">
        <v>420.07049554219361</v>
      </c>
    </row>
    <row r="27" spans="1:7" ht="15.6" customHeight="1" x14ac:dyDescent="0.25">
      <c r="A27" s="202" t="s">
        <v>173</v>
      </c>
      <c r="B27" s="203">
        <v>3087</v>
      </c>
      <c r="C27" s="203">
        <v>4041</v>
      </c>
      <c r="D27" s="203">
        <v>13116</v>
      </c>
      <c r="E27" s="203">
        <v>18874</v>
      </c>
      <c r="F27" s="204">
        <v>43.90057944495274</v>
      </c>
    </row>
    <row r="28" spans="1:7" ht="15.6" customHeight="1" x14ac:dyDescent="0.25">
      <c r="A28" s="202" t="s">
        <v>177</v>
      </c>
      <c r="B28" s="203">
        <v>100778</v>
      </c>
      <c r="C28" s="203">
        <v>19340</v>
      </c>
      <c r="D28" s="203">
        <v>600107</v>
      </c>
      <c r="E28" s="203">
        <v>321317</v>
      </c>
      <c r="F28" s="204">
        <v>-46.45671521911926</v>
      </c>
    </row>
    <row r="29" spans="1:7" ht="15.6" customHeight="1" x14ac:dyDescent="0.25">
      <c r="A29" s="202" t="s">
        <v>178</v>
      </c>
      <c r="B29" s="203">
        <v>37397</v>
      </c>
      <c r="C29" s="203">
        <v>39580</v>
      </c>
      <c r="D29" s="203">
        <v>135839</v>
      </c>
      <c r="E29" s="203">
        <v>177584</v>
      </c>
      <c r="F29" s="204">
        <v>30.731233298242781</v>
      </c>
    </row>
    <row r="30" spans="1:7" ht="15.6" customHeight="1" x14ac:dyDescent="0.25">
      <c r="A30" s="202" t="s">
        <v>179</v>
      </c>
      <c r="B30" s="203">
        <v>0</v>
      </c>
      <c r="C30" s="203">
        <v>0</v>
      </c>
      <c r="D30" s="203">
        <v>0</v>
      </c>
      <c r="E30" s="203">
        <v>1354</v>
      </c>
      <c r="F30" s="204" t="s">
        <v>151</v>
      </c>
    </row>
    <row r="31" spans="1:7" ht="15.6" customHeight="1" x14ac:dyDescent="0.25">
      <c r="A31" s="202" t="s">
        <v>180</v>
      </c>
      <c r="B31" s="203">
        <v>190680</v>
      </c>
      <c r="C31" s="203">
        <v>168191</v>
      </c>
      <c r="D31" s="203">
        <v>869741</v>
      </c>
      <c r="E31" s="203">
        <v>1005214</v>
      </c>
      <c r="F31" s="204">
        <v>15.57624626181817</v>
      </c>
    </row>
    <row r="32" spans="1:7" ht="15.6" customHeight="1" x14ac:dyDescent="0.25">
      <c r="A32" s="202" t="s">
        <v>181</v>
      </c>
      <c r="B32" s="203">
        <v>2927624</v>
      </c>
      <c r="C32" s="203">
        <v>2443047</v>
      </c>
      <c r="D32" s="203">
        <v>13516539</v>
      </c>
      <c r="E32" s="203">
        <v>12017463</v>
      </c>
      <c r="F32" s="204">
        <v>-11.090679352162571</v>
      </c>
    </row>
    <row r="33" spans="1:6" ht="15.6" customHeight="1" x14ac:dyDescent="0.25">
      <c r="A33" s="202" t="s">
        <v>182</v>
      </c>
      <c r="B33" s="203">
        <v>40550</v>
      </c>
      <c r="C33" s="203">
        <v>24535</v>
      </c>
      <c r="D33" s="203">
        <v>184539</v>
      </c>
      <c r="E33" s="203">
        <v>151728</v>
      </c>
      <c r="F33" s="204">
        <v>-17.77998146733211</v>
      </c>
    </row>
    <row r="34" spans="1:6" ht="15.6" customHeight="1" x14ac:dyDescent="0.25">
      <c r="A34" s="202" t="s">
        <v>183</v>
      </c>
      <c r="B34" s="203">
        <v>1577</v>
      </c>
      <c r="C34" s="203">
        <v>22</v>
      </c>
      <c r="D34" s="203">
        <v>14017</v>
      </c>
      <c r="E34" s="203">
        <v>461</v>
      </c>
      <c r="F34" s="204">
        <v>-96.711136477134914</v>
      </c>
    </row>
    <row r="35" spans="1:6" ht="15.6" customHeight="1" x14ac:dyDescent="0.25">
      <c r="A35" s="170" t="s">
        <v>153</v>
      </c>
      <c r="B35" s="90">
        <f>SUM(B7:B34)</f>
        <v>13614022</v>
      </c>
      <c r="C35" s="91">
        <f>SUM(C7:C34)</f>
        <v>12839507</v>
      </c>
      <c r="D35" s="192">
        <f>SUM(D7:D34)</f>
        <v>62118117</v>
      </c>
      <c r="E35" s="192">
        <f>SUM(E7:E34)</f>
        <v>61223316</v>
      </c>
      <c r="F35" s="191">
        <f>E35*100/D35-100</f>
        <v>-1.4404831363449091</v>
      </c>
    </row>
    <row r="36" spans="1:6" ht="15.6" customHeight="1" x14ac:dyDescent="0.25">
      <c r="A36" s="87" t="s">
        <v>65</v>
      </c>
      <c r="B36" s="86"/>
      <c r="D36" s="27"/>
    </row>
  </sheetData>
  <mergeCells count="3">
    <mergeCell ref="B5:C5"/>
    <mergeCell ref="D5:F5"/>
    <mergeCell ref="A5:A6"/>
  </mergeCells>
  <conditionalFormatting sqref="A7:F34">
    <cfRule type="expression" dxfId="47" priority="2">
      <formula>MOD(ROW(),2)=0</formula>
    </cfRule>
  </conditionalFormatting>
  <conditionalFormatting sqref="F7:F35">
    <cfRule type="expression" dxfId="4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9BF8D-2BA1-4445-913B-349F82D71FA1}">
  <sheetPr codeName="Hoja17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66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27"/>
    </row>
    <row r="8" spans="1:14" ht="15.6" customHeight="1" x14ac:dyDescent="0.25">
      <c r="A8" s="202" t="s">
        <v>11</v>
      </c>
      <c r="B8" s="203">
        <v>0</v>
      </c>
      <c r="C8" s="203">
        <v>60492</v>
      </c>
      <c r="D8" s="203">
        <v>7765</v>
      </c>
      <c r="E8" s="203">
        <v>241544</v>
      </c>
      <c r="F8" s="204">
        <v>3010.6761107533798</v>
      </c>
      <c r="G8" s="20"/>
    </row>
    <row r="9" spans="1:14" ht="15.6" customHeight="1" x14ac:dyDescent="0.25">
      <c r="A9" s="202" t="s">
        <v>8</v>
      </c>
      <c r="B9" s="203">
        <v>75</v>
      </c>
      <c r="C9" s="203">
        <v>0</v>
      </c>
      <c r="D9" s="203">
        <v>197</v>
      </c>
      <c r="E9" s="203">
        <v>0</v>
      </c>
      <c r="F9" s="204">
        <v>-100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4382451</v>
      </c>
      <c r="C11" s="203">
        <v>4218830</v>
      </c>
      <c r="D11" s="203">
        <v>19751310</v>
      </c>
      <c r="E11" s="203">
        <v>18952940</v>
      </c>
      <c r="F11" s="204">
        <v>-4.0421116371521748</v>
      </c>
    </row>
    <row r="12" spans="1:14" ht="15.6" customHeight="1" x14ac:dyDescent="0.25">
      <c r="A12" s="202" t="s">
        <v>6</v>
      </c>
      <c r="B12" s="203">
        <v>19058</v>
      </c>
      <c r="C12" s="203">
        <v>14447</v>
      </c>
      <c r="D12" s="203">
        <v>91573</v>
      </c>
      <c r="E12" s="203">
        <v>103067</v>
      </c>
      <c r="F12" s="204">
        <v>12.551734681620131</v>
      </c>
    </row>
    <row r="13" spans="1:14" ht="15.6" customHeight="1" x14ac:dyDescent="0.25">
      <c r="A13" s="202" t="s">
        <v>175</v>
      </c>
      <c r="B13" s="203">
        <v>4</v>
      </c>
      <c r="C13" s="203">
        <v>0</v>
      </c>
      <c r="D13" s="203">
        <v>42</v>
      </c>
      <c r="E13" s="203">
        <v>13</v>
      </c>
      <c r="F13" s="204">
        <v>-69.047619047619051</v>
      </c>
    </row>
    <row r="14" spans="1:14" ht="15.6" customHeight="1" x14ac:dyDescent="0.25">
      <c r="A14" s="202" t="s">
        <v>148</v>
      </c>
      <c r="B14" s="203">
        <v>1224947</v>
      </c>
      <c r="C14" s="203">
        <v>1524102</v>
      </c>
      <c r="D14" s="203">
        <v>6673213</v>
      </c>
      <c r="E14" s="203">
        <v>7636520</v>
      </c>
      <c r="F14" s="204">
        <v>14.435430129384461</v>
      </c>
    </row>
    <row r="15" spans="1:14" ht="15.6" customHeight="1" x14ac:dyDescent="0.25">
      <c r="A15" s="202" t="s">
        <v>145</v>
      </c>
      <c r="B15" s="203">
        <v>1700</v>
      </c>
      <c r="C15" s="203">
        <v>40353</v>
      </c>
      <c r="D15" s="203">
        <v>16323</v>
      </c>
      <c r="E15" s="203">
        <v>170095</v>
      </c>
      <c r="F15" s="204">
        <v>942.05721987379775</v>
      </c>
    </row>
    <row r="16" spans="1:14" ht="15.6" customHeight="1" x14ac:dyDescent="0.5">
      <c r="A16" s="202" t="s">
        <v>144</v>
      </c>
      <c r="B16" s="203">
        <v>0</v>
      </c>
      <c r="C16" s="203">
        <v>0</v>
      </c>
      <c r="D16" s="203">
        <v>1445</v>
      </c>
      <c r="E16" s="203">
        <v>13033</v>
      </c>
      <c r="F16" s="204">
        <v>801.93771626297575</v>
      </c>
      <c r="G16" s="15"/>
    </row>
    <row r="17" spans="1:7" ht="15.6" customHeight="1" x14ac:dyDescent="0.35">
      <c r="A17" s="202" t="s">
        <v>150</v>
      </c>
      <c r="B17" s="203">
        <v>2385</v>
      </c>
      <c r="C17" s="203">
        <v>40255</v>
      </c>
      <c r="D17" s="203">
        <v>62031</v>
      </c>
      <c r="E17" s="203">
        <v>369999</v>
      </c>
      <c r="F17" s="204">
        <v>496.4743434734246</v>
      </c>
      <c r="G17" s="16"/>
    </row>
    <row r="18" spans="1:7" ht="15.6" customHeight="1" x14ac:dyDescent="0.25">
      <c r="A18" s="202" t="s">
        <v>147</v>
      </c>
      <c r="B18" s="203">
        <v>0</v>
      </c>
      <c r="C18" s="203">
        <v>0</v>
      </c>
      <c r="D18" s="203">
        <v>0</v>
      </c>
      <c r="E18" s="203">
        <v>0</v>
      </c>
      <c r="F18" s="204" t="s">
        <v>151</v>
      </c>
    </row>
    <row r="19" spans="1:7" ht="15.6" customHeight="1" x14ac:dyDescent="0.25">
      <c r="A19" s="202" t="s">
        <v>143</v>
      </c>
      <c r="B19" s="203">
        <v>4401</v>
      </c>
      <c r="C19" s="203">
        <v>62502</v>
      </c>
      <c r="D19" s="203">
        <v>71582</v>
      </c>
      <c r="E19" s="203">
        <v>90954</v>
      </c>
      <c r="F19" s="204">
        <v>27.062669386158529</v>
      </c>
    </row>
    <row r="20" spans="1:7" ht="15.6" customHeight="1" x14ac:dyDescent="0.25">
      <c r="A20" s="202" t="s">
        <v>142</v>
      </c>
      <c r="B20" s="203">
        <v>89</v>
      </c>
      <c r="C20" s="203">
        <v>104</v>
      </c>
      <c r="D20" s="203">
        <v>394</v>
      </c>
      <c r="E20" s="203">
        <v>600</v>
      </c>
      <c r="F20" s="204">
        <v>52.28426395939087</v>
      </c>
    </row>
    <row r="21" spans="1:7" ht="15.6" customHeight="1" x14ac:dyDescent="0.25">
      <c r="A21" s="202" t="s">
        <v>149</v>
      </c>
      <c r="B21" s="203">
        <v>69620</v>
      </c>
      <c r="C21" s="203">
        <v>17038</v>
      </c>
      <c r="D21" s="203">
        <v>149075</v>
      </c>
      <c r="E21" s="203">
        <v>187462</v>
      </c>
      <c r="F21" s="204">
        <v>25.750125775616301</v>
      </c>
    </row>
    <row r="22" spans="1:7" ht="15.6" customHeight="1" x14ac:dyDescent="0.25">
      <c r="A22" s="202" t="s">
        <v>146</v>
      </c>
      <c r="B22" s="203">
        <v>1025558</v>
      </c>
      <c r="C22" s="203">
        <v>869073</v>
      </c>
      <c r="D22" s="203">
        <v>4527023</v>
      </c>
      <c r="E22" s="203">
        <v>4392785</v>
      </c>
      <c r="F22" s="204">
        <v>-2.9652599511864679</v>
      </c>
    </row>
    <row r="23" spans="1:7" ht="15.6" customHeight="1" x14ac:dyDescent="0.25">
      <c r="A23" s="202" t="s">
        <v>165</v>
      </c>
      <c r="B23" s="203">
        <v>379750</v>
      </c>
      <c r="C23" s="203">
        <v>273965</v>
      </c>
      <c r="D23" s="203">
        <v>1458490</v>
      </c>
      <c r="E23" s="203">
        <v>1698618</v>
      </c>
      <c r="F23" s="204">
        <v>16.46415127974824</v>
      </c>
    </row>
    <row r="24" spans="1:7" ht="15.6" customHeight="1" x14ac:dyDescent="0.25">
      <c r="A24" s="202" t="s">
        <v>141</v>
      </c>
      <c r="B24" s="203">
        <v>248</v>
      </c>
      <c r="C24" s="203">
        <v>200</v>
      </c>
      <c r="D24" s="203">
        <v>309</v>
      </c>
      <c r="E24" s="203">
        <v>1029</v>
      </c>
      <c r="F24" s="204">
        <v>233.00970873786409</v>
      </c>
    </row>
    <row r="25" spans="1:7" ht="15.6" customHeight="1" x14ac:dyDescent="0.25">
      <c r="A25" s="202" t="s">
        <v>140</v>
      </c>
      <c r="B25" s="203">
        <v>0</v>
      </c>
      <c r="C25" s="203">
        <v>0</v>
      </c>
      <c r="D25" s="203">
        <v>0</v>
      </c>
      <c r="E25" s="203">
        <v>0</v>
      </c>
      <c r="F25" s="204" t="s">
        <v>151</v>
      </c>
    </row>
    <row r="26" spans="1:7" ht="15.6" customHeight="1" x14ac:dyDescent="0.25">
      <c r="A26" s="202" t="s">
        <v>152</v>
      </c>
      <c r="B26" s="203">
        <v>0</v>
      </c>
      <c r="C26" s="203">
        <v>0</v>
      </c>
      <c r="D26" s="203">
        <v>0</v>
      </c>
      <c r="E26" s="203">
        <v>0</v>
      </c>
      <c r="F26" s="204" t="s">
        <v>151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91682</v>
      </c>
      <c r="C28" s="203">
        <v>9422</v>
      </c>
      <c r="D28" s="203">
        <v>582727</v>
      </c>
      <c r="E28" s="203">
        <v>279245</v>
      </c>
      <c r="F28" s="204">
        <v>-52.079618758011897</v>
      </c>
    </row>
    <row r="29" spans="1:7" ht="15.6" customHeight="1" x14ac:dyDescent="0.25">
      <c r="A29" s="202" t="s">
        <v>178</v>
      </c>
      <c r="B29" s="203">
        <v>37113</v>
      </c>
      <c r="C29" s="203">
        <v>39564</v>
      </c>
      <c r="D29" s="203">
        <v>130395</v>
      </c>
      <c r="E29" s="203">
        <v>176801</v>
      </c>
      <c r="F29" s="204">
        <v>35.588787913647003</v>
      </c>
    </row>
    <row r="30" spans="1:7" ht="15.6" customHeight="1" x14ac:dyDescent="0.25">
      <c r="A30" s="202" t="s">
        <v>179</v>
      </c>
      <c r="B30" s="203">
        <v>0</v>
      </c>
      <c r="C30" s="203">
        <v>0</v>
      </c>
      <c r="D30" s="203">
        <v>0</v>
      </c>
      <c r="E30" s="203">
        <v>8</v>
      </c>
      <c r="F30" s="204" t="s">
        <v>151</v>
      </c>
    </row>
    <row r="31" spans="1:7" ht="15.6" customHeight="1" x14ac:dyDescent="0.25">
      <c r="A31" s="202" t="s">
        <v>180</v>
      </c>
      <c r="B31" s="203">
        <v>0</v>
      </c>
      <c r="C31" s="203">
        <v>104</v>
      </c>
      <c r="D31" s="203">
        <v>0</v>
      </c>
      <c r="E31" s="203">
        <v>302</v>
      </c>
      <c r="F31" s="204" t="s">
        <v>151</v>
      </c>
    </row>
    <row r="32" spans="1:7" ht="15.6" customHeight="1" x14ac:dyDescent="0.25">
      <c r="A32" s="202" t="s">
        <v>181</v>
      </c>
      <c r="B32" s="203">
        <v>2878917</v>
      </c>
      <c r="C32" s="203">
        <v>2389401</v>
      </c>
      <c r="D32" s="203">
        <v>13297199</v>
      </c>
      <c r="E32" s="203">
        <v>11780926</v>
      </c>
      <c r="F32" s="204">
        <v>-11.402950350671601</v>
      </c>
    </row>
    <row r="33" spans="1:6" ht="15.6" customHeight="1" x14ac:dyDescent="0.25">
      <c r="A33" s="202" t="s">
        <v>182</v>
      </c>
      <c r="B33" s="203">
        <v>31441</v>
      </c>
      <c r="C33" s="203">
        <v>20299</v>
      </c>
      <c r="D33" s="203">
        <v>131695</v>
      </c>
      <c r="E33" s="203">
        <v>108087</v>
      </c>
      <c r="F33" s="204">
        <v>-17.926269030714909</v>
      </c>
    </row>
    <row r="34" spans="1:6" ht="15.6" customHeight="1" x14ac:dyDescent="0.25">
      <c r="A34" s="202" t="s">
        <v>183</v>
      </c>
      <c r="B34" s="203">
        <v>0</v>
      </c>
      <c r="C34" s="203">
        <v>22</v>
      </c>
      <c r="D34" s="203">
        <v>28</v>
      </c>
      <c r="E34" s="203">
        <v>461</v>
      </c>
      <c r="F34" s="204">
        <v>1546.4285714285711</v>
      </c>
    </row>
    <row r="35" spans="1:6" ht="15.6" customHeight="1" x14ac:dyDescent="0.25">
      <c r="A35" s="170" t="s">
        <v>153</v>
      </c>
      <c r="B35" s="90">
        <f>SUM(B7:B34)</f>
        <v>10149439</v>
      </c>
      <c r="C35" s="91">
        <f>SUM(C7:C34)</f>
        <v>9580173</v>
      </c>
      <c r="D35" s="90">
        <f>SUM(D7:D34)</f>
        <v>46952816</v>
      </c>
      <c r="E35" s="92">
        <f>SUM(E7:E34)</f>
        <v>46204489</v>
      </c>
      <c r="F35" s="154">
        <f>E35*100/D35-100</f>
        <v>-1.5937851310132345</v>
      </c>
    </row>
    <row r="36" spans="1:6" ht="15.6" customHeight="1" x14ac:dyDescent="0.25">
      <c r="A36" s="87" t="s">
        <v>65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45" priority="2">
      <formula>MOD(ROW(),2)=0</formula>
    </cfRule>
  </conditionalFormatting>
  <conditionalFormatting sqref="F7:F35">
    <cfRule type="expression" dxfId="4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450BA-02DC-40FA-ACF2-199E516BA3DE}">
  <sheetPr codeName="Hoja18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67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109</v>
      </c>
      <c r="F7" s="204" t="s">
        <v>151</v>
      </c>
      <c r="G7" s="51"/>
    </row>
    <row r="8" spans="1:14" ht="15.6" customHeight="1" x14ac:dyDescent="0.25">
      <c r="A8" s="202" t="s">
        <v>11</v>
      </c>
      <c r="B8" s="203">
        <v>6516</v>
      </c>
      <c r="C8" s="203">
        <v>10656</v>
      </c>
      <c r="D8" s="203">
        <v>30467</v>
      </c>
      <c r="E8" s="203">
        <v>39348</v>
      </c>
      <c r="F8" s="204">
        <v>29.149571667706059</v>
      </c>
      <c r="G8" s="20"/>
    </row>
    <row r="9" spans="1:14" ht="15.6" customHeight="1" x14ac:dyDescent="0.25">
      <c r="A9" s="202" t="s">
        <v>8</v>
      </c>
      <c r="B9" s="203">
        <v>103553</v>
      </c>
      <c r="C9" s="203">
        <v>110070</v>
      </c>
      <c r="D9" s="203">
        <v>448395</v>
      </c>
      <c r="E9" s="203">
        <v>497468</v>
      </c>
      <c r="F9" s="204">
        <v>10.94414522909489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1216672</v>
      </c>
      <c r="C11" s="203">
        <v>1193009</v>
      </c>
      <c r="D11" s="203">
        <v>5858050</v>
      </c>
      <c r="E11" s="203">
        <v>5818519</v>
      </c>
      <c r="F11" s="204">
        <v>-0.67481499816491919</v>
      </c>
    </row>
    <row r="12" spans="1:14" ht="15.6" customHeight="1" x14ac:dyDescent="0.25">
      <c r="A12" s="202" t="s">
        <v>6</v>
      </c>
      <c r="B12" s="203">
        <v>79419</v>
      </c>
      <c r="C12" s="203">
        <v>80600</v>
      </c>
      <c r="D12" s="203">
        <v>390816</v>
      </c>
      <c r="E12" s="203">
        <v>390258</v>
      </c>
      <c r="F12" s="204">
        <v>-0.14277818717759769</v>
      </c>
    </row>
    <row r="13" spans="1:14" ht="15.6" customHeight="1" x14ac:dyDescent="0.25">
      <c r="A13" s="202" t="s">
        <v>175</v>
      </c>
      <c r="B13" s="203">
        <v>1504155</v>
      </c>
      <c r="C13" s="203">
        <v>1444773</v>
      </c>
      <c r="D13" s="203">
        <v>6369612</v>
      </c>
      <c r="E13" s="203">
        <v>6180181</v>
      </c>
      <c r="F13" s="204">
        <v>-2.973980204759727</v>
      </c>
    </row>
    <row r="14" spans="1:14" ht="15.6" customHeight="1" x14ac:dyDescent="0.25">
      <c r="A14" s="202" t="s">
        <v>148</v>
      </c>
      <c r="B14" s="203">
        <v>1141740</v>
      </c>
      <c r="C14" s="203">
        <v>1133584</v>
      </c>
      <c r="D14" s="203">
        <v>4919639</v>
      </c>
      <c r="E14" s="203">
        <v>4984321</v>
      </c>
      <c r="F14" s="204">
        <v>1.3147712667535101</v>
      </c>
    </row>
    <row r="15" spans="1:14" ht="15.6" customHeight="1" x14ac:dyDescent="0.25">
      <c r="A15" s="202" t="s">
        <v>145</v>
      </c>
      <c r="B15" s="203">
        <v>127990</v>
      </c>
      <c r="C15" s="203">
        <v>106629</v>
      </c>
      <c r="D15" s="203">
        <v>535043</v>
      </c>
      <c r="E15" s="203">
        <v>442222</v>
      </c>
      <c r="F15" s="204">
        <v>-17.348325274790991</v>
      </c>
    </row>
    <row r="16" spans="1:14" ht="15.6" customHeight="1" x14ac:dyDescent="0.5">
      <c r="A16" s="202" t="s">
        <v>144</v>
      </c>
      <c r="B16" s="203">
        <v>0</v>
      </c>
      <c r="C16" s="203">
        <v>0</v>
      </c>
      <c r="D16" s="203">
        <v>366</v>
      </c>
      <c r="E16" s="203">
        <v>0</v>
      </c>
      <c r="F16" s="204">
        <v>-100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0</v>
      </c>
      <c r="D17" s="203">
        <v>0</v>
      </c>
      <c r="E17" s="203">
        <v>0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49931</v>
      </c>
      <c r="C18" s="203">
        <v>45600</v>
      </c>
      <c r="D18" s="203">
        <v>238314</v>
      </c>
      <c r="E18" s="203">
        <v>234667</v>
      </c>
      <c r="F18" s="204">
        <v>-1.530333929185858</v>
      </c>
    </row>
    <row r="19" spans="1:7" ht="15.6" customHeight="1" x14ac:dyDescent="0.25">
      <c r="A19" s="202" t="s">
        <v>143</v>
      </c>
      <c r="B19" s="203">
        <v>935</v>
      </c>
      <c r="C19" s="203">
        <v>675</v>
      </c>
      <c r="D19" s="203">
        <v>8868</v>
      </c>
      <c r="E19" s="203">
        <v>6940</v>
      </c>
      <c r="F19" s="204">
        <v>-21.74109156517817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0</v>
      </c>
      <c r="E20" s="203">
        <v>0</v>
      </c>
      <c r="F20" s="204" t="s">
        <v>151</v>
      </c>
    </row>
    <row r="21" spans="1:7" ht="15.6" customHeight="1" x14ac:dyDescent="0.25">
      <c r="A21" s="202" t="s">
        <v>149</v>
      </c>
      <c r="B21" s="203">
        <v>65974</v>
      </c>
      <c r="C21" s="203">
        <v>50136</v>
      </c>
      <c r="D21" s="203">
        <v>292796</v>
      </c>
      <c r="E21" s="203">
        <v>254109</v>
      </c>
      <c r="F21" s="204">
        <v>-13.212953728876069</v>
      </c>
    </row>
    <row r="22" spans="1:7" ht="15.6" customHeight="1" x14ac:dyDescent="0.25">
      <c r="A22" s="202" t="s">
        <v>146</v>
      </c>
      <c r="B22" s="203">
        <v>451070</v>
      </c>
      <c r="C22" s="203">
        <v>470071</v>
      </c>
      <c r="D22" s="203">
        <v>2319418</v>
      </c>
      <c r="E22" s="203">
        <v>2450845</v>
      </c>
      <c r="F22" s="204">
        <v>5.6663783759546646</v>
      </c>
    </row>
    <row r="23" spans="1:7" ht="15.6" customHeight="1" x14ac:dyDescent="0.25">
      <c r="A23" s="202" t="s">
        <v>165</v>
      </c>
      <c r="B23" s="203">
        <v>40223</v>
      </c>
      <c r="C23" s="203">
        <v>35127</v>
      </c>
      <c r="D23" s="203">
        <v>180554</v>
      </c>
      <c r="E23" s="203">
        <v>189730</v>
      </c>
      <c r="F23" s="204">
        <v>5.0821360922494137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40187</v>
      </c>
      <c r="C25" s="203">
        <v>38001</v>
      </c>
      <c r="D25" s="203">
        <v>190451</v>
      </c>
      <c r="E25" s="203">
        <v>187853</v>
      </c>
      <c r="F25" s="204">
        <v>-1.3641304062462321</v>
      </c>
    </row>
    <row r="26" spans="1:7" ht="15.6" customHeight="1" x14ac:dyDescent="0.25">
      <c r="A26" s="202" t="s">
        <v>152</v>
      </c>
      <c r="B26" s="203">
        <v>65725</v>
      </c>
      <c r="C26" s="203">
        <v>3960</v>
      </c>
      <c r="D26" s="203">
        <v>305053</v>
      </c>
      <c r="E26" s="203">
        <v>21015</v>
      </c>
      <c r="F26" s="204">
        <v>-93.111033164728752</v>
      </c>
    </row>
    <row r="27" spans="1:7" ht="15.6" customHeight="1" x14ac:dyDescent="0.25">
      <c r="A27" s="202" t="s">
        <v>173</v>
      </c>
      <c r="B27" s="203">
        <v>48332</v>
      </c>
      <c r="C27" s="203">
        <v>54096</v>
      </c>
      <c r="D27" s="203">
        <v>215636</v>
      </c>
      <c r="E27" s="203">
        <v>228601</v>
      </c>
      <c r="F27" s="204">
        <v>6.012446901259537</v>
      </c>
    </row>
    <row r="28" spans="1:7" ht="15.6" customHeight="1" x14ac:dyDescent="0.25">
      <c r="A28" s="202" t="s">
        <v>177</v>
      </c>
      <c r="B28" s="203">
        <v>373764</v>
      </c>
      <c r="C28" s="203">
        <v>378787</v>
      </c>
      <c r="D28" s="203">
        <v>1947516</v>
      </c>
      <c r="E28" s="203">
        <v>1917799</v>
      </c>
      <c r="F28" s="204">
        <v>-1.5258924702030761</v>
      </c>
    </row>
    <row r="29" spans="1:7" ht="15.6" customHeight="1" x14ac:dyDescent="0.25">
      <c r="A29" s="202" t="s">
        <v>178</v>
      </c>
      <c r="B29" s="203">
        <v>195453</v>
      </c>
      <c r="C29" s="203">
        <v>204143</v>
      </c>
      <c r="D29" s="203">
        <v>911980</v>
      </c>
      <c r="E29" s="203">
        <v>869184</v>
      </c>
      <c r="F29" s="204">
        <v>-4.6926467685694888</v>
      </c>
    </row>
    <row r="30" spans="1:7" ht="15.6" customHeight="1" x14ac:dyDescent="0.25">
      <c r="A30" s="202" t="s">
        <v>179</v>
      </c>
      <c r="B30" s="203">
        <v>12066</v>
      </c>
      <c r="C30" s="203">
        <v>10215</v>
      </c>
      <c r="D30" s="203">
        <v>68109</v>
      </c>
      <c r="E30" s="203">
        <v>55235</v>
      </c>
      <c r="F30" s="204">
        <v>-18.90205406040317</v>
      </c>
    </row>
    <row r="31" spans="1:7" ht="15.6" customHeight="1" x14ac:dyDescent="0.25">
      <c r="A31" s="202" t="s">
        <v>180</v>
      </c>
      <c r="B31" s="203">
        <v>33284</v>
      </c>
      <c r="C31" s="203">
        <v>32076</v>
      </c>
      <c r="D31" s="203">
        <v>162362</v>
      </c>
      <c r="E31" s="203">
        <v>148710</v>
      </c>
      <c r="F31" s="204">
        <v>-8.4083714169571664</v>
      </c>
    </row>
    <row r="32" spans="1:7" ht="15.6" customHeight="1" x14ac:dyDescent="0.25">
      <c r="A32" s="202" t="s">
        <v>181</v>
      </c>
      <c r="B32" s="203">
        <v>1287273</v>
      </c>
      <c r="C32" s="203">
        <v>1300402</v>
      </c>
      <c r="D32" s="203">
        <v>5833893</v>
      </c>
      <c r="E32" s="203">
        <v>5706909</v>
      </c>
      <c r="F32" s="204">
        <v>-2.17665973647442</v>
      </c>
    </row>
    <row r="33" spans="1:6" ht="15.6" customHeight="1" x14ac:dyDescent="0.25">
      <c r="A33" s="202" t="s">
        <v>182</v>
      </c>
      <c r="B33" s="203">
        <v>129882</v>
      </c>
      <c r="C33" s="203">
        <v>110104</v>
      </c>
      <c r="D33" s="203">
        <v>580990</v>
      </c>
      <c r="E33" s="203">
        <v>540698</v>
      </c>
      <c r="F33" s="204">
        <v>-6.9350591232207108</v>
      </c>
    </row>
    <row r="34" spans="1:6" ht="15.6" customHeight="1" x14ac:dyDescent="0.25">
      <c r="A34" s="202" t="s">
        <v>183</v>
      </c>
      <c r="B34" s="203">
        <v>4778</v>
      </c>
      <c r="C34" s="203">
        <v>30354</v>
      </c>
      <c r="D34" s="203">
        <v>4778</v>
      </c>
      <c r="E34" s="203">
        <v>151672</v>
      </c>
      <c r="F34" s="204">
        <v>3074.382586856425</v>
      </c>
    </row>
    <row r="35" spans="1:6" ht="15.6" customHeight="1" x14ac:dyDescent="0.25">
      <c r="A35" s="170" t="s">
        <v>153</v>
      </c>
      <c r="B35" s="90">
        <f>SUM(B7:B34)</f>
        <v>6978922</v>
      </c>
      <c r="C35" s="91">
        <f>SUM(C7:C34)</f>
        <v>6843068</v>
      </c>
      <c r="D35" s="90">
        <f>SUM(D7:D34)</f>
        <v>31813106</v>
      </c>
      <c r="E35" s="92">
        <f>SUM(E7:E34)</f>
        <v>31316393</v>
      </c>
      <c r="F35" s="154">
        <f>E35*100/D35-100</f>
        <v>-1.5613470750073901</v>
      </c>
    </row>
    <row r="36" spans="1:6" ht="15.6" customHeight="1" x14ac:dyDescent="0.25">
      <c r="A36" s="87" t="s">
        <v>52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43" priority="2">
      <formula>MOD(ROW(),2)=0</formula>
    </cfRule>
  </conditionalFormatting>
  <conditionalFormatting sqref="F7:F35">
    <cfRule type="expression" dxfId="4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F61CF-8CF4-48BE-BE07-308770093120}">
  <sheetPr codeName="Hoja19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70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68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51"/>
    </row>
    <row r="8" spans="1:14" ht="15.6" customHeight="1" x14ac:dyDescent="0.25">
      <c r="A8" s="202" t="s">
        <v>11</v>
      </c>
      <c r="B8" s="203">
        <v>152</v>
      </c>
      <c r="C8" s="203">
        <v>180</v>
      </c>
      <c r="D8" s="203">
        <v>540</v>
      </c>
      <c r="E8" s="203">
        <v>872</v>
      </c>
      <c r="F8" s="204">
        <v>61.481481481481502</v>
      </c>
      <c r="G8" s="20"/>
    </row>
    <row r="9" spans="1:14" ht="15.6" customHeight="1" x14ac:dyDescent="0.25">
      <c r="A9" s="202" t="s">
        <v>8</v>
      </c>
      <c r="B9" s="203">
        <v>5360</v>
      </c>
      <c r="C9" s="203">
        <v>4970</v>
      </c>
      <c r="D9" s="203">
        <v>23276</v>
      </c>
      <c r="E9" s="203">
        <v>24103</v>
      </c>
      <c r="F9" s="204">
        <v>3.55301598212752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51595</v>
      </c>
      <c r="C11" s="203">
        <v>50478</v>
      </c>
      <c r="D11" s="203">
        <v>244117</v>
      </c>
      <c r="E11" s="203">
        <v>242114</v>
      </c>
      <c r="F11" s="204">
        <v>-0.82050819893738947</v>
      </c>
    </row>
    <row r="12" spans="1:14" ht="15.6" customHeight="1" x14ac:dyDescent="0.25">
      <c r="A12" s="202" t="s">
        <v>6</v>
      </c>
      <c r="B12" s="203">
        <v>2977</v>
      </c>
      <c r="C12" s="203">
        <v>3144</v>
      </c>
      <c r="D12" s="203">
        <v>14197</v>
      </c>
      <c r="E12" s="203">
        <v>14929</v>
      </c>
      <c r="F12" s="204">
        <v>5.1560188772275808</v>
      </c>
    </row>
    <row r="13" spans="1:14" ht="15.6" customHeight="1" x14ac:dyDescent="0.25">
      <c r="A13" s="202" t="s">
        <v>175</v>
      </c>
      <c r="B13" s="203">
        <v>71180</v>
      </c>
      <c r="C13" s="203">
        <v>69050</v>
      </c>
      <c r="D13" s="203">
        <v>295202</v>
      </c>
      <c r="E13" s="203">
        <v>292280</v>
      </c>
      <c r="F13" s="204">
        <v>-0.98983069220398079</v>
      </c>
    </row>
    <row r="14" spans="1:14" ht="15.6" customHeight="1" x14ac:dyDescent="0.25">
      <c r="A14" s="202" t="s">
        <v>148</v>
      </c>
      <c r="B14" s="203">
        <v>41638</v>
      </c>
      <c r="C14" s="203">
        <v>41452</v>
      </c>
      <c r="D14" s="203">
        <v>177335</v>
      </c>
      <c r="E14" s="203">
        <v>181085</v>
      </c>
      <c r="F14" s="204">
        <v>2.1146417796825152</v>
      </c>
    </row>
    <row r="15" spans="1:14" ht="15.6" customHeight="1" x14ac:dyDescent="0.25">
      <c r="A15" s="202" t="s">
        <v>145</v>
      </c>
      <c r="B15" s="203">
        <v>4539</v>
      </c>
      <c r="C15" s="203">
        <v>3832</v>
      </c>
      <c r="D15" s="203">
        <v>19848</v>
      </c>
      <c r="E15" s="203">
        <v>15945</v>
      </c>
      <c r="F15" s="204">
        <v>-19.66444981862152</v>
      </c>
    </row>
    <row r="16" spans="1:14" ht="15.6" customHeight="1" x14ac:dyDescent="0.5">
      <c r="A16" s="202" t="s">
        <v>144</v>
      </c>
      <c r="B16" s="203">
        <v>0</v>
      </c>
      <c r="C16" s="203">
        <v>0</v>
      </c>
      <c r="D16" s="203">
        <v>0</v>
      </c>
      <c r="E16" s="203">
        <v>0</v>
      </c>
      <c r="F16" s="204" t="s">
        <v>151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0</v>
      </c>
      <c r="D17" s="203">
        <v>0</v>
      </c>
      <c r="E17" s="203">
        <v>0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2797</v>
      </c>
      <c r="C18" s="203">
        <v>2362</v>
      </c>
      <c r="D18" s="203">
        <v>13394</v>
      </c>
      <c r="E18" s="203">
        <v>12886</v>
      </c>
      <c r="F18" s="204">
        <v>-3.7927430192623599</v>
      </c>
    </row>
    <row r="19" spans="1:7" ht="15.6" customHeight="1" x14ac:dyDescent="0.25">
      <c r="A19" s="202" t="s">
        <v>143</v>
      </c>
      <c r="B19" s="203">
        <v>0</v>
      </c>
      <c r="C19" s="203">
        <v>8</v>
      </c>
      <c r="D19" s="203">
        <v>10</v>
      </c>
      <c r="E19" s="203">
        <v>35</v>
      </c>
      <c r="F19" s="204">
        <v>250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0</v>
      </c>
      <c r="E20" s="203">
        <v>0</v>
      </c>
      <c r="F20" s="204" t="s">
        <v>151</v>
      </c>
    </row>
    <row r="21" spans="1:7" ht="15.6" customHeight="1" x14ac:dyDescent="0.25">
      <c r="A21" s="202" t="s">
        <v>149</v>
      </c>
      <c r="B21" s="203">
        <v>3816</v>
      </c>
      <c r="C21" s="203">
        <v>2701</v>
      </c>
      <c r="D21" s="203">
        <v>15766</v>
      </c>
      <c r="E21" s="203">
        <v>12768</v>
      </c>
      <c r="F21" s="204">
        <v>-19.015603196752512</v>
      </c>
    </row>
    <row r="22" spans="1:7" ht="15.6" customHeight="1" x14ac:dyDescent="0.25">
      <c r="A22" s="202" t="s">
        <v>146</v>
      </c>
      <c r="B22" s="203">
        <v>28208</v>
      </c>
      <c r="C22" s="203">
        <v>28513</v>
      </c>
      <c r="D22" s="203">
        <v>142716</v>
      </c>
      <c r="E22" s="203">
        <v>144943</v>
      </c>
      <c r="F22" s="204">
        <v>1.560441716415824</v>
      </c>
    </row>
    <row r="23" spans="1:7" ht="15.6" customHeight="1" x14ac:dyDescent="0.25">
      <c r="A23" s="202" t="s">
        <v>165</v>
      </c>
      <c r="B23" s="203">
        <v>1798</v>
      </c>
      <c r="C23" s="203">
        <v>1713</v>
      </c>
      <c r="D23" s="203">
        <v>8978</v>
      </c>
      <c r="E23" s="203">
        <v>8600</v>
      </c>
      <c r="F23" s="204">
        <v>-4.2102918244597873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2496</v>
      </c>
      <c r="C25" s="203">
        <v>2309</v>
      </c>
      <c r="D25" s="203">
        <v>12050</v>
      </c>
      <c r="E25" s="203">
        <v>11640</v>
      </c>
      <c r="F25" s="204">
        <v>-3.4024896265560192</v>
      </c>
    </row>
    <row r="26" spans="1:7" ht="15.6" customHeight="1" x14ac:dyDescent="0.25">
      <c r="A26" s="202" t="s">
        <v>152</v>
      </c>
      <c r="B26" s="203">
        <v>2893</v>
      </c>
      <c r="C26" s="203">
        <v>259</v>
      </c>
      <c r="D26" s="203">
        <v>12849</v>
      </c>
      <c r="E26" s="203">
        <v>1226</v>
      </c>
      <c r="F26" s="204">
        <v>-90.45840143201805</v>
      </c>
    </row>
    <row r="27" spans="1:7" ht="15.6" customHeight="1" x14ac:dyDescent="0.25">
      <c r="A27" s="202" t="s">
        <v>173</v>
      </c>
      <c r="B27" s="203">
        <v>301</v>
      </c>
      <c r="C27" s="203">
        <v>335</v>
      </c>
      <c r="D27" s="203">
        <v>1273</v>
      </c>
      <c r="E27" s="203">
        <v>1461</v>
      </c>
      <c r="F27" s="204">
        <v>14.76826394344069</v>
      </c>
    </row>
    <row r="28" spans="1:7" ht="15.6" customHeight="1" x14ac:dyDescent="0.25">
      <c r="A28" s="202" t="s">
        <v>177</v>
      </c>
      <c r="B28" s="203">
        <v>24458</v>
      </c>
      <c r="C28" s="203">
        <v>25060</v>
      </c>
      <c r="D28" s="203">
        <v>123199</v>
      </c>
      <c r="E28" s="203">
        <v>123960</v>
      </c>
      <c r="F28" s="204">
        <v>0.61769981899203685</v>
      </c>
    </row>
    <row r="29" spans="1:7" ht="15.6" customHeight="1" x14ac:dyDescent="0.25">
      <c r="A29" s="202" t="s">
        <v>178</v>
      </c>
      <c r="B29" s="203">
        <v>4324</v>
      </c>
      <c r="C29" s="203">
        <v>4143</v>
      </c>
      <c r="D29" s="203">
        <v>19877</v>
      </c>
      <c r="E29" s="203">
        <v>17633</v>
      </c>
      <c r="F29" s="204">
        <v>-11.28942999446596</v>
      </c>
    </row>
    <row r="30" spans="1:7" ht="15.6" customHeight="1" x14ac:dyDescent="0.25">
      <c r="A30" s="202" t="s">
        <v>179</v>
      </c>
      <c r="B30" s="203">
        <v>631</v>
      </c>
      <c r="C30" s="203">
        <v>528</v>
      </c>
      <c r="D30" s="203">
        <v>3513</v>
      </c>
      <c r="E30" s="203">
        <v>2923</v>
      </c>
      <c r="F30" s="204">
        <v>-16.79476231141474</v>
      </c>
    </row>
    <row r="31" spans="1:7" ht="15.6" customHeight="1" x14ac:dyDescent="0.25">
      <c r="A31" s="202" t="s">
        <v>180</v>
      </c>
      <c r="B31" s="203">
        <v>0</v>
      </c>
      <c r="C31" s="203">
        <v>0</v>
      </c>
      <c r="D31" s="203">
        <v>0</v>
      </c>
      <c r="E31" s="203">
        <v>0</v>
      </c>
      <c r="F31" s="204" t="s">
        <v>151</v>
      </c>
    </row>
    <row r="32" spans="1:7" ht="15.6" customHeight="1" x14ac:dyDescent="0.25">
      <c r="A32" s="202" t="s">
        <v>181</v>
      </c>
      <c r="B32" s="203">
        <v>49941</v>
      </c>
      <c r="C32" s="203">
        <v>48014</v>
      </c>
      <c r="D32" s="203">
        <v>221906</v>
      </c>
      <c r="E32" s="203">
        <v>211629</v>
      </c>
      <c r="F32" s="204">
        <v>-4.6312402548826981</v>
      </c>
    </row>
    <row r="33" spans="1:6" ht="15.6" customHeight="1" x14ac:dyDescent="0.25">
      <c r="A33" s="202" t="s">
        <v>182</v>
      </c>
      <c r="B33" s="203">
        <v>1545</v>
      </c>
      <c r="C33" s="203">
        <v>1439</v>
      </c>
      <c r="D33" s="203">
        <v>7515</v>
      </c>
      <c r="E33" s="203">
        <v>7101</v>
      </c>
      <c r="F33" s="204">
        <v>-5.5089820359281418</v>
      </c>
    </row>
    <row r="34" spans="1:6" ht="15.6" customHeight="1" x14ac:dyDescent="0.25">
      <c r="A34" s="202" t="s">
        <v>183</v>
      </c>
      <c r="B34" s="203">
        <v>98</v>
      </c>
      <c r="C34" s="203">
        <v>888</v>
      </c>
      <c r="D34" s="203">
        <v>98</v>
      </c>
      <c r="E34" s="203">
        <v>4674</v>
      </c>
      <c r="F34" s="204">
        <v>4669.3877551020414</v>
      </c>
    </row>
    <row r="35" spans="1:6" ht="15.6" customHeight="1" x14ac:dyDescent="0.25">
      <c r="A35" s="170" t="s">
        <v>153</v>
      </c>
      <c r="B35" s="90">
        <f>SUM(B7:B34)</f>
        <v>300747</v>
      </c>
      <c r="C35" s="91">
        <f>SUM(C7:C34)</f>
        <v>291378</v>
      </c>
      <c r="D35" s="192">
        <f>SUM(D7:D34)</f>
        <v>1357659</v>
      </c>
      <c r="E35" s="192">
        <f>SUM(E7:E34)</f>
        <v>1332807</v>
      </c>
      <c r="F35" s="154">
        <f>E35*100/D35-100</f>
        <v>-1.8305038304905707</v>
      </c>
    </row>
    <row r="36" spans="1:6" ht="15.6" customHeight="1" x14ac:dyDescent="0.25">
      <c r="A36" s="87" t="s">
        <v>69</v>
      </c>
      <c r="B36" s="86"/>
      <c r="D36" s="27"/>
      <c r="F36" s="37"/>
    </row>
  </sheetData>
  <mergeCells count="3">
    <mergeCell ref="B5:C5"/>
    <mergeCell ref="D5:F5"/>
    <mergeCell ref="A5:A6"/>
  </mergeCells>
  <conditionalFormatting sqref="A7:F34">
    <cfRule type="expression" dxfId="41" priority="2">
      <formula>MOD(ROW(),2)=0</formula>
    </cfRule>
  </conditionalFormatting>
  <conditionalFormatting sqref="F7:F35">
    <cfRule type="expression" dxfId="4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3A793-DBE0-4E7C-9A4B-2040CE730613}">
  <sheetPr codeName="Hoja2">
    <pageSetUpPr fitToPage="1"/>
  </sheetPr>
  <dimension ref="B1:M34"/>
  <sheetViews>
    <sheetView workbookViewId="0"/>
  </sheetViews>
  <sheetFormatPr baseColWidth="10" defaultColWidth="8.85546875" defaultRowHeight="15" x14ac:dyDescent="0.25"/>
  <cols>
    <col min="1" max="1" width="11" customWidth="1"/>
    <col min="2" max="2" width="12.42578125" customWidth="1"/>
    <col min="3" max="3" width="12.85546875" customWidth="1"/>
    <col min="4" max="4" width="11.42578125" customWidth="1"/>
    <col min="12" max="12" width="3.28515625" customWidth="1"/>
  </cols>
  <sheetData>
    <row r="1" spans="2:13" ht="21" x14ac:dyDescent="0.35">
      <c r="E1" s="19"/>
      <c r="H1" s="14"/>
      <c r="I1" s="14"/>
      <c r="J1" s="14"/>
      <c r="K1" s="14"/>
      <c r="L1" s="14"/>
      <c r="M1" s="14"/>
    </row>
    <row r="2" spans="2:13" ht="18.75" x14ac:dyDescent="0.3">
      <c r="H2" s="13"/>
      <c r="I2" s="13"/>
      <c r="J2" s="13"/>
      <c r="K2" s="13"/>
      <c r="L2" s="13"/>
      <c r="M2" s="13"/>
    </row>
    <row r="5" spans="2:13" ht="15.75" x14ac:dyDescent="0.25">
      <c r="F5" s="25"/>
    </row>
    <row r="7" spans="2:13" ht="15.75" x14ac:dyDescent="0.25">
      <c r="B7" s="23"/>
      <c r="C7" s="23"/>
    </row>
    <row r="8" spans="2:13" ht="15.75" x14ac:dyDescent="0.25">
      <c r="B8" s="23"/>
      <c r="C8" s="23"/>
    </row>
    <row r="9" spans="2:13" ht="15.75" x14ac:dyDescent="0.25">
      <c r="B9" s="23"/>
      <c r="C9" s="23"/>
    </row>
    <row r="10" spans="2:13" ht="15.75" x14ac:dyDescent="0.25">
      <c r="B10" s="24"/>
      <c r="C10" s="24"/>
    </row>
    <row r="11" spans="2:13" ht="15.75" x14ac:dyDescent="0.25">
      <c r="B11" s="23"/>
      <c r="C11" s="23"/>
    </row>
    <row r="12" spans="2:13" ht="15.75" x14ac:dyDescent="0.25">
      <c r="B12" s="23"/>
      <c r="C12" s="23"/>
    </row>
    <row r="13" spans="2:13" ht="15.75" x14ac:dyDescent="0.25">
      <c r="B13" s="23"/>
      <c r="C13" s="23"/>
    </row>
    <row r="14" spans="2:13" ht="15.75" x14ac:dyDescent="0.25">
      <c r="B14" s="24"/>
      <c r="C14" s="24"/>
    </row>
    <row r="15" spans="2:13" ht="17.45" customHeight="1" x14ac:dyDescent="0.25">
      <c r="B15" s="23"/>
      <c r="C15" s="23"/>
    </row>
    <row r="16" spans="2:13" ht="16.149999999999999" customHeight="1" x14ac:dyDescent="0.5">
      <c r="B16" s="23"/>
      <c r="C16" s="26"/>
      <c r="G16" s="15"/>
    </row>
    <row r="17" spans="2:13" ht="17.45" customHeight="1" x14ac:dyDescent="0.35">
      <c r="B17" s="24"/>
      <c r="C17" s="24"/>
      <c r="G17" s="16"/>
    </row>
    <row r="18" spans="2:13" ht="15.75" x14ac:dyDescent="0.25">
      <c r="B18" s="23"/>
      <c r="C18" s="23"/>
    </row>
    <row r="19" spans="2:13" ht="15.75" x14ac:dyDescent="0.25">
      <c r="B19" s="23"/>
      <c r="C19" s="23"/>
    </row>
    <row r="20" spans="2:13" ht="15.75" x14ac:dyDescent="0.25">
      <c r="B20" s="24"/>
      <c r="C20" s="24"/>
    </row>
    <row r="21" spans="2:13" ht="15.75" x14ac:dyDescent="0.25">
      <c r="B21" s="23"/>
      <c r="C21" s="23"/>
    </row>
    <row r="22" spans="2:13" ht="15.75" x14ac:dyDescent="0.25">
      <c r="B22" s="24"/>
      <c r="C22" s="24"/>
    </row>
    <row r="23" spans="2:13" ht="15.75" x14ac:dyDescent="0.25">
      <c r="B23" s="23"/>
      <c r="C23" s="23"/>
    </row>
    <row r="24" spans="2:13" ht="15.75" x14ac:dyDescent="0.25">
      <c r="B24" s="24"/>
      <c r="C24" s="24"/>
    </row>
    <row r="25" spans="2:13" ht="15.75" x14ac:dyDescent="0.25">
      <c r="B25" s="24"/>
      <c r="C25" s="24"/>
    </row>
    <row r="26" spans="2:13" ht="15.75" x14ac:dyDescent="0.25">
      <c r="B26" s="24"/>
      <c r="C26" s="24"/>
    </row>
    <row r="27" spans="2:13" ht="15.75" x14ac:dyDescent="0.25">
      <c r="B27" s="24"/>
      <c r="C27" s="24"/>
    </row>
    <row r="28" spans="2:13" ht="15.75" x14ac:dyDescent="0.25">
      <c r="B28" s="23"/>
      <c r="C28" s="23"/>
    </row>
    <row r="29" spans="2:13" ht="15.75" x14ac:dyDescent="0.25">
      <c r="B29" s="24"/>
      <c r="C29" s="24"/>
      <c r="M29" s="22"/>
    </row>
    <row r="30" spans="2:13" ht="15.75" x14ac:dyDescent="0.25">
      <c r="B30" s="23"/>
      <c r="C30" s="23"/>
    </row>
    <row r="31" spans="2:13" ht="15.75" x14ac:dyDescent="0.25">
      <c r="B31" s="23"/>
      <c r="C31" s="23"/>
    </row>
    <row r="32" spans="2:13" ht="15.75" x14ac:dyDescent="0.25">
      <c r="B32" s="23"/>
      <c r="C32" s="23"/>
    </row>
    <row r="33" spans="2:3" ht="15.75" x14ac:dyDescent="0.25">
      <c r="B33" s="24"/>
      <c r="C33" s="24"/>
    </row>
    <row r="34" spans="2:3" ht="15.75" x14ac:dyDescent="0.25">
      <c r="B34" s="24"/>
      <c r="C34" s="24"/>
    </row>
  </sheetData>
  <mergeCells count="2">
    <mergeCell ref="H1:M1"/>
    <mergeCell ref="H2:M2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E32CB-75A3-477D-BCD7-B1F88190402E}">
  <sheetPr codeName="Hoja20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71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72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2</v>
      </c>
      <c r="E7" s="203">
        <v>0</v>
      </c>
      <c r="F7" s="204">
        <v>-100</v>
      </c>
      <c r="G7" s="51"/>
    </row>
    <row r="8" spans="1:14" ht="15.6" customHeight="1" x14ac:dyDescent="0.25">
      <c r="A8" s="202" t="s">
        <v>11</v>
      </c>
      <c r="B8" s="203">
        <v>16486.25</v>
      </c>
      <c r="C8" s="203">
        <v>24509.5</v>
      </c>
      <c r="D8" s="203">
        <v>79179</v>
      </c>
      <c r="E8" s="203">
        <v>103036.5</v>
      </c>
      <c r="F8" s="204">
        <v>30.131095366195581</v>
      </c>
      <c r="G8" s="20"/>
    </row>
    <row r="9" spans="1:14" ht="15.6" customHeight="1" x14ac:dyDescent="0.25">
      <c r="A9" s="202" t="s">
        <v>8</v>
      </c>
      <c r="B9" s="203">
        <v>2293</v>
      </c>
      <c r="C9" s="203">
        <v>846</v>
      </c>
      <c r="D9" s="203">
        <v>8758</v>
      </c>
      <c r="E9" s="203">
        <v>5189.5</v>
      </c>
      <c r="F9" s="204">
        <v>-40.745604019182458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8</v>
      </c>
      <c r="F10" s="204" t="s">
        <v>151</v>
      </c>
    </row>
    <row r="11" spans="1:14" ht="15.6" customHeight="1" x14ac:dyDescent="0.25">
      <c r="A11" s="202" t="s">
        <v>9</v>
      </c>
      <c r="B11" s="203">
        <v>446448</v>
      </c>
      <c r="C11" s="203">
        <v>429340</v>
      </c>
      <c r="D11" s="203">
        <v>1892402</v>
      </c>
      <c r="E11" s="203">
        <v>1962804</v>
      </c>
      <c r="F11" s="204">
        <v>3.7202454869525639</v>
      </c>
    </row>
    <row r="12" spans="1:14" ht="15.6" customHeight="1" x14ac:dyDescent="0.25">
      <c r="A12" s="202" t="s">
        <v>6</v>
      </c>
      <c r="B12" s="203">
        <v>19241.75</v>
      </c>
      <c r="C12" s="203">
        <v>17413.25</v>
      </c>
      <c r="D12" s="203">
        <v>88933.75</v>
      </c>
      <c r="E12" s="203">
        <v>87153.25</v>
      </c>
      <c r="F12" s="204">
        <v>-2.0020520893361611</v>
      </c>
    </row>
    <row r="13" spans="1:14" ht="15.6" customHeight="1" x14ac:dyDescent="0.25">
      <c r="A13" s="202" t="s">
        <v>175</v>
      </c>
      <c r="B13" s="203">
        <v>8341</v>
      </c>
      <c r="C13" s="203">
        <v>8515</v>
      </c>
      <c r="D13" s="203">
        <v>33641</v>
      </c>
      <c r="E13" s="203">
        <v>34202</v>
      </c>
      <c r="F13" s="204">
        <v>1.66760797835974</v>
      </c>
    </row>
    <row r="14" spans="1:14" ht="15.6" customHeight="1" x14ac:dyDescent="0.25">
      <c r="A14" s="202" t="s">
        <v>148</v>
      </c>
      <c r="B14" s="203">
        <v>312358.5</v>
      </c>
      <c r="C14" s="203">
        <v>340815.5</v>
      </c>
      <c r="D14" s="203">
        <v>1545275.25</v>
      </c>
      <c r="E14" s="203">
        <v>1611968</v>
      </c>
      <c r="F14" s="204">
        <v>4.3159139447810304</v>
      </c>
    </row>
    <row r="15" spans="1:14" ht="15.6" customHeight="1" x14ac:dyDescent="0.25">
      <c r="A15" s="202" t="s">
        <v>145</v>
      </c>
      <c r="B15" s="203">
        <v>39363.25</v>
      </c>
      <c r="C15" s="203">
        <v>37824.5</v>
      </c>
      <c r="D15" s="203">
        <v>178788.25</v>
      </c>
      <c r="E15" s="203">
        <v>178753</v>
      </c>
      <c r="F15" s="204">
        <v>-1.9716060759023431E-2</v>
      </c>
    </row>
    <row r="16" spans="1:14" ht="15.6" customHeight="1" x14ac:dyDescent="0.5">
      <c r="A16" s="202" t="s">
        <v>144</v>
      </c>
      <c r="B16" s="203">
        <v>2934</v>
      </c>
      <c r="C16" s="203">
        <v>3540</v>
      </c>
      <c r="D16" s="203">
        <v>19217</v>
      </c>
      <c r="E16" s="203">
        <v>17934</v>
      </c>
      <c r="F16" s="204">
        <v>-6.6763802882864098</v>
      </c>
      <c r="G16" s="15"/>
    </row>
    <row r="17" spans="1:7" ht="15.6" customHeight="1" x14ac:dyDescent="0.35">
      <c r="A17" s="202" t="s">
        <v>150</v>
      </c>
      <c r="B17" s="203">
        <v>10942.5</v>
      </c>
      <c r="C17" s="203">
        <v>11700.5</v>
      </c>
      <c r="D17" s="203">
        <v>42651</v>
      </c>
      <c r="E17" s="203">
        <v>67324.5</v>
      </c>
      <c r="F17" s="204">
        <v>57.849757332770622</v>
      </c>
      <c r="G17" s="16"/>
    </row>
    <row r="18" spans="1:7" ht="15.6" customHeight="1" x14ac:dyDescent="0.25">
      <c r="A18" s="202" t="s">
        <v>147</v>
      </c>
      <c r="B18" s="203">
        <v>462</v>
      </c>
      <c r="C18" s="203">
        <v>1003</v>
      </c>
      <c r="D18" s="203">
        <v>2286</v>
      </c>
      <c r="E18" s="203">
        <v>3419.25</v>
      </c>
      <c r="F18" s="204">
        <v>49.573490813648313</v>
      </c>
    </row>
    <row r="19" spans="1:7" ht="15.6" customHeight="1" x14ac:dyDescent="0.25">
      <c r="A19" s="202" t="s">
        <v>143</v>
      </c>
      <c r="B19" s="203">
        <v>1860.5</v>
      </c>
      <c r="C19" s="203">
        <v>4415</v>
      </c>
      <c r="D19" s="203">
        <v>11948.75</v>
      </c>
      <c r="E19" s="203">
        <v>7070.25</v>
      </c>
      <c r="F19" s="204">
        <v>-40.828538550057537</v>
      </c>
    </row>
    <row r="20" spans="1:7" ht="15.6" customHeight="1" x14ac:dyDescent="0.25">
      <c r="A20" s="202" t="s">
        <v>142</v>
      </c>
      <c r="B20" s="203">
        <v>6375</v>
      </c>
      <c r="C20" s="203">
        <v>5587</v>
      </c>
      <c r="D20" s="203">
        <v>29358</v>
      </c>
      <c r="E20" s="203">
        <v>29716</v>
      </c>
      <c r="F20" s="204">
        <v>1.2194291164248201</v>
      </c>
    </row>
    <row r="21" spans="1:7" ht="15.6" customHeight="1" x14ac:dyDescent="0.25">
      <c r="A21" s="202" t="s">
        <v>149</v>
      </c>
      <c r="B21" s="203">
        <v>23677.75</v>
      </c>
      <c r="C21" s="203">
        <v>8571.75</v>
      </c>
      <c r="D21" s="203">
        <v>66600.75</v>
      </c>
      <c r="E21" s="203">
        <v>52153.5</v>
      </c>
      <c r="F21" s="204">
        <v>-21.692323284647699</v>
      </c>
    </row>
    <row r="22" spans="1:7" ht="15.6" customHeight="1" x14ac:dyDescent="0.25">
      <c r="A22" s="202" t="s">
        <v>146</v>
      </c>
      <c r="B22" s="203">
        <v>128399</v>
      </c>
      <c r="C22" s="203">
        <v>125509</v>
      </c>
      <c r="D22" s="203">
        <v>597000</v>
      </c>
      <c r="E22" s="203">
        <v>620645</v>
      </c>
      <c r="F22" s="204">
        <v>3.960636515912896</v>
      </c>
    </row>
    <row r="23" spans="1:7" ht="15.6" customHeight="1" x14ac:dyDescent="0.25">
      <c r="A23" s="202" t="s">
        <v>165</v>
      </c>
      <c r="B23" s="203">
        <v>36061.25</v>
      </c>
      <c r="C23" s="203">
        <v>43372.5</v>
      </c>
      <c r="D23" s="203">
        <v>143532.5</v>
      </c>
      <c r="E23" s="203">
        <v>182093.5</v>
      </c>
      <c r="F23" s="204">
        <v>26.86569243899466</v>
      </c>
    </row>
    <row r="24" spans="1:7" ht="15.6" customHeight="1" x14ac:dyDescent="0.25">
      <c r="A24" s="202" t="s">
        <v>141</v>
      </c>
      <c r="B24" s="203">
        <v>4522.25</v>
      </c>
      <c r="C24" s="203">
        <v>3727.75</v>
      </c>
      <c r="D24" s="203">
        <v>17608.5</v>
      </c>
      <c r="E24" s="203">
        <v>17946.25</v>
      </c>
      <c r="F24" s="204">
        <v>1.9181077320612161</v>
      </c>
    </row>
    <row r="25" spans="1:7" ht="15.6" customHeight="1" x14ac:dyDescent="0.25">
      <c r="A25" s="202" t="s">
        <v>140</v>
      </c>
      <c r="B25" s="203">
        <v>421.5</v>
      </c>
      <c r="C25" s="203">
        <v>288.75</v>
      </c>
      <c r="D25" s="203">
        <v>1950.25</v>
      </c>
      <c r="E25" s="203">
        <v>1491</v>
      </c>
      <c r="F25" s="204">
        <v>-23.548263043199579</v>
      </c>
    </row>
    <row r="26" spans="1:7" ht="15.6" customHeight="1" x14ac:dyDescent="0.25">
      <c r="A26" s="202" t="s">
        <v>152</v>
      </c>
      <c r="B26" s="203">
        <v>28</v>
      </c>
      <c r="C26" s="203">
        <v>0</v>
      </c>
      <c r="D26" s="203">
        <v>128</v>
      </c>
      <c r="E26" s="203">
        <v>0</v>
      </c>
      <c r="F26" s="204">
        <v>-100</v>
      </c>
    </row>
    <row r="27" spans="1:7" ht="15.6" customHeight="1" x14ac:dyDescent="0.25">
      <c r="A27" s="202" t="s">
        <v>173</v>
      </c>
      <c r="B27" s="203">
        <v>0</v>
      </c>
      <c r="C27" s="203">
        <v>4</v>
      </c>
      <c r="D27" s="203">
        <v>0</v>
      </c>
      <c r="E27" s="203">
        <v>4</v>
      </c>
      <c r="F27" s="204" t="s">
        <v>151</v>
      </c>
    </row>
    <row r="28" spans="1:7" ht="15.6" customHeight="1" x14ac:dyDescent="0.25">
      <c r="A28" s="202" t="s">
        <v>177</v>
      </c>
      <c r="B28" s="203">
        <v>50371</v>
      </c>
      <c r="C28" s="203">
        <v>38055</v>
      </c>
      <c r="D28" s="203">
        <v>238882</v>
      </c>
      <c r="E28" s="203">
        <v>211842</v>
      </c>
      <c r="F28" s="204">
        <v>-11.31939618723889</v>
      </c>
    </row>
    <row r="29" spans="1:7" ht="15.6" customHeight="1" x14ac:dyDescent="0.25">
      <c r="A29" s="202" t="s">
        <v>178</v>
      </c>
      <c r="B29" s="203">
        <v>15110.75</v>
      </c>
      <c r="C29" s="203">
        <v>15623.25</v>
      </c>
      <c r="D29" s="203">
        <v>65360.75</v>
      </c>
      <c r="E29" s="203">
        <v>72499</v>
      </c>
      <c r="F29" s="204">
        <v>10.9213098074915</v>
      </c>
    </row>
    <row r="30" spans="1:7" ht="15.6" customHeight="1" x14ac:dyDescent="0.25">
      <c r="A30" s="202" t="s">
        <v>179</v>
      </c>
      <c r="B30" s="203">
        <v>12028.75</v>
      </c>
      <c r="C30" s="203">
        <v>14919.25</v>
      </c>
      <c r="D30" s="203">
        <v>61679.75</v>
      </c>
      <c r="E30" s="203">
        <v>67893.25</v>
      </c>
      <c r="F30" s="204">
        <v>10.07380866491839</v>
      </c>
    </row>
    <row r="31" spans="1:7" ht="15.6" customHeight="1" x14ac:dyDescent="0.25">
      <c r="A31" s="202" t="s">
        <v>180</v>
      </c>
      <c r="B31" s="203">
        <v>1708</v>
      </c>
      <c r="C31" s="203">
        <v>1563</v>
      </c>
      <c r="D31" s="203">
        <v>6242</v>
      </c>
      <c r="E31" s="203">
        <v>6680</v>
      </c>
      <c r="F31" s="204">
        <v>7.0169817366228813</v>
      </c>
    </row>
    <row r="32" spans="1:7" ht="15.6" customHeight="1" x14ac:dyDescent="0.25">
      <c r="A32" s="202" t="s">
        <v>181</v>
      </c>
      <c r="B32" s="203">
        <v>505039</v>
      </c>
      <c r="C32" s="203">
        <v>504205</v>
      </c>
      <c r="D32" s="203">
        <v>2313614</v>
      </c>
      <c r="E32" s="203">
        <v>2318990</v>
      </c>
      <c r="F32" s="204">
        <v>0.23236373915440819</v>
      </c>
    </row>
    <row r="33" spans="1:6" ht="15.6" customHeight="1" x14ac:dyDescent="0.25">
      <c r="A33" s="202" t="s">
        <v>182</v>
      </c>
      <c r="B33" s="203">
        <v>29744</v>
      </c>
      <c r="C33" s="203">
        <v>29882</v>
      </c>
      <c r="D33" s="203">
        <v>124964</v>
      </c>
      <c r="E33" s="203">
        <v>125721</v>
      </c>
      <c r="F33" s="204">
        <v>0.60577446304536409</v>
      </c>
    </row>
    <row r="34" spans="1:6" ht="15.6" customHeight="1" x14ac:dyDescent="0.25">
      <c r="A34" s="202" t="s">
        <v>183</v>
      </c>
      <c r="B34" s="203">
        <v>2999.25</v>
      </c>
      <c r="C34" s="203">
        <v>3759.25</v>
      </c>
      <c r="D34" s="203">
        <v>13558.75</v>
      </c>
      <c r="E34" s="203">
        <v>18033</v>
      </c>
      <c r="F34" s="204">
        <v>32.998985894717443</v>
      </c>
    </row>
    <row r="35" spans="1:6" ht="15.6" customHeight="1" x14ac:dyDescent="0.25">
      <c r="A35" s="170" t="s">
        <v>153</v>
      </c>
      <c r="B35" s="90">
        <f>SUM(B7:B34)</f>
        <v>1677216.25</v>
      </c>
      <c r="C35" s="91">
        <f>SUM(C7:C34)</f>
        <v>1674989.75</v>
      </c>
      <c r="D35" s="90">
        <f>SUM(D7:D34)</f>
        <v>7583561.25</v>
      </c>
      <c r="E35" s="192">
        <f>SUM(E7:E34)</f>
        <v>7804569.75</v>
      </c>
      <c r="F35" s="154">
        <f>E35*100/D35-100</f>
        <v>2.9143102127644909</v>
      </c>
    </row>
    <row r="36" spans="1:6" ht="15.6" customHeight="1" x14ac:dyDescent="0.25">
      <c r="A36" s="87" t="s">
        <v>56</v>
      </c>
      <c r="B36" s="86"/>
      <c r="D36" s="86"/>
      <c r="F36" s="37"/>
    </row>
  </sheetData>
  <mergeCells count="3">
    <mergeCell ref="B5:C5"/>
    <mergeCell ref="D5:F5"/>
    <mergeCell ref="A5:A6"/>
  </mergeCells>
  <conditionalFormatting sqref="A7:F34">
    <cfRule type="expression" dxfId="39" priority="2">
      <formula>MOD(ROW(),2)=0</formula>
    </cfRule>
  </conditionalFormatting>
  <conditionalFormatting sqref="F7:F35">
    <cfRule type="expression" dxfId="3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08D59-64C9-4EBE-8981-C97EE0F21E3E}">
  <sheetPr codeName="Hoja21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73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72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51"/>
    </row>
    <row r="8" spans="1:14" ht="15.6" customHeight="1" x14ac:dyDescent="0.25">
      <c r="A8" s="202" t="s">
        <v>11</v>
      </c>
      <c r="B8" s="203">
        <v>0</v>
      </c>
      <c r="C8" s="203">
        <v>4815.75</v>
      </c>
      <c r="D8" s="203">
        <v>787</v>
      </c>
      <c r="E8" s="203">
        <v>17298.5</v>
      </c>
      <c r="F8" s="204">
        <v>2098.0304955527322</v>
      </c>
      <c r="G8" s="20"/>
    </row>
    <row r="9" spans="1:14" ht="15.6" customHeight="1" x14ac:dyDescent="0.25">
      <c r="A9" s="202" t="s">
        <v>8</v>
      </c>
      <c r="B9" s="203">
        <v>34</v>
      </c>
      <c r="C9" s="203">
        <v>0</v>
      </c>
      <c r="D9" s="203">
        <v>90</v>
      </c>
      <c r="E9" s="203">
        <v>0</v>
      </c>
      <c r="F9" s="204">
        <v>-100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389066</v>
      </c>
      <c r="C11" s="203">
        <v>372634</v>
      </c>
      <c r="D11" s="203">
        <v>1642627</v>
      </c>
      <c r="E11" s="203">
        <v>1705031</v>
      </c>
      <c r="F11" s="204">
        <v>3.799036543293155</v>
      </c>
    </row>
    <row r="12" spans="1:14" ht="15.6" customHeight="1" x14ac:dyDescent="0.25">
      <c r="A12" s="202" t="s">
        <v>6</v>
      </c>
      <c r="B12" s="203">
        <v>1464.5</v>
      </c>
      <c r="C12" s="203">
        <v>1165.75</v>
      </c>
      <c r="D12" s="203">
        <v>7565.25</v>
      </c>
      <c r="E12" s="203">
        <v>9888.5</v>
      </c>
      <c r="F12" s="204">
        <v>30.709494068272701</v>
      </c>
    </row>
    <row r="13" spans="1:14" ht="15.6" customHeight="1" x14ac:dyDescent="0.25">
      <c r="A13" s="202" t="s">
        <v>175</v>
      </c>
      <c r="B13" s="203">
        <v>2</v>
      </c>
      <c r="C13" s="203">
        <v>0</v>
      </c>
      <c r="D13" s="203">
        <v>8</v>
      </c>
      <c r="E13" s="203">
        <v>6</v>
      </c>
      <c r="F13" s="204">
        <v>-25</v>
      </c>
    </row>
    <row r="14" spans="1:14" ht="15.6" customHeight="1" x14ac:dyDescent="0.25">
      <c r="A14" s="202" t="s">
        <v>148</v>
      </c>
      <c r="B14" s="203">
        <v>133420</v>
      </c>
      <c r="C14" s="203">
        <v>145355</v>
      </c>
      <c r="D14" s="203">
        <v>632265</v>
      </c>
      <c r="E14" s="203">
        <v>712710.5</v>
      </c>
      <c r="F14" s="204">
        <v>12.7233833914577</v>
      </c>
    </row>
    <row r="15" spans="1:14" ht="15.6" customHeight="1" x14ac:dyDescent="0.25">
      <c r="A15" s="202" t="s">
        <v>145</v>
      </c>
      <c r="B15" s="203">
        <v>162.25</v>
      </c>
      <c r="C15" s="203">
        <v>2727.25</v>
      </c>
      <c r="D15" s="203">
        <v>1469.5</v>
      </c>
      <c r="E15" s="203">
        <v>11990.25</v>
      </c>
      <c r="F15" s="204">
        <v>715.94079618917999</v>
      </c>
    </row>
    <row r="16" spans="1:14" ht="15.6" customHeight="1" x14ac:dyDescent="0.5">
      <c r="A16" s="202" t="s">
        <v>144</v>
      </c>
      <c r="B16" s="203">
        <v>0</v>
      </c>
      <c r="C16" s="203">
        <v>0</v>
      </c>
      <c r="D16" s="203">
        <v>202</v>
      </c>
      <c r="E16" s="203">
        <v>1022</v>
      </c>
      <c r="F16" s="204">
        <v>405.94059405940601</v>
      </c>
      <c r="G16" s="15"/>
    </row>
    <row r="17" spans="1:7" ht="15.6" customHeight="1" x14ac:dyDescent="0.35">
      <c r="A17" s="202" t="s">
        <v>150</v>
      </c>
      <c r="B17" s="203">
        <v>180</v>
      </c>
      <c r="C17" s="203">
        <v>2324</v>
      </c>
      <c r="D17" s="203">
        <v>5097.5</v>
      </c>
      <c r="E17" s="203">
        <v>26257</v>
      </c>
      <c r="F17" s="204">
        <v>415.09563511525249</v>
      </c>
      <c r="G17" s="16"/>
    </row>
    <row r="18" spans="1:7" ht="15.6" customHeight="1" x14ac:dyDescent="0.25">
      <c r="A18" s="202" t="s">
        <v>147</v>
      </c>
      <c r="B18" s="203">
        <v>0</v>
      </c>
      <c r="C18" s="203">
        <v>0</v>
      </c>
      <c r="D18" s="203">
        <v>0</v>
      </c>
      <c r="E18" s="203">
        <v>0</v>
      </c>
      <c r="F18" s="204" t="s">
        <v>151</v>
      </c>
    </row>
    <row r="19" spans="1:7" ht="15.6" customHeight="1" x14ac:dyDescent="0.25">
      <c r="A19" s="202" t="s">
        <v>143</v>
      </c>
      <c r="B19" s="203">
        <v>371.25</v>
      </c>
      <c r="C19" s="203">
        <v>3761</v>
      </c>
      <c r="D19" s="203">
        <v>4669.25</v>
      </c>
      <c r="E19" s="203">
        <v>5705</v>
      </c>
      <c r="F19" s="204">
        <v>22.18236333458265</v>
      </c>
    </row>
    <row r="20" spans="1:7" ht="15.6" customHeight="1" x14ac:dyDescent="0.25">
      <c r="A20" s="202" t="s">
        <v>142</v>
      </c>
      <c r="B20" s="203">
        <v>41</v>
      </c>
      <c r="C20" s="203">
        <v>52</v>
      </c>
      <c r="D20" s="203">
        <v>106</v>
      </c>
      <c r="E20" s="203">
        <v>239</v>
      </c>
      <c r="F20" s="204">
        <v>125.47169811320749</v>
      </c>
    </row>
    <row r="21" spans="1:7" ht="15.6" customHeight="1" x14ac:dyDescent="0.25">
      <c r="A21" s="202" t="s">
        <v>149</v>
      </c>
      <c r="B21" s="203">
        <v>6784.75</v>
      </c>
      <c r="C21" s="203">
        <v>1313.75</v>
      </c>
      <c r="D21" s="203">
        <v>14008.5</v>
      </c>
      <c r="E21" s="203">
        <v>17182.25</v>
      </c>
      <c r="F21" s="204">
        <v>22.6558874968769</v>
      </c>
    </row>
    <row r="22" spans="1:7" ht="15.6" customHeight="1" x14ac:dyDescent="0.25">
      <c r="A22" s="202" t="s">
        <v>146</v>
      </c>
      <c r="B22" s="203">
        <v>78950</v>
      </c>
      <c r="C22" s="203">
        <v>70692</v>
      </c>
      <c r="D22" s="203">
        <v>347948</v>
      </c>
      <c r="E22" s="203">
        <v>359678</v>
      </c>
      <c r="F22" s="204">
        <v>3.3711933967144461</v>
      </c>
    </row>
    <row r="23" spans="1:7" ht="15.6" customHeight="1" x14ac:dyDescent="0.25">
      <c r="A23" s="202" t="s">
        <v>165</v>
      </c>
      <c r="B23" s="203">
        <v>31870</v>
      </c>
      <c r="C23" s="203">
        <v>37895.5</v>
      </c>
      <c r="D23" s="203">
        <v>127755.75</v>
      </c>
      <c r="E23" s="203">
        <v>152990.5</v>
      </c>
      <c r="F23" s="204">
        <v>19.752339914250442</v>
      </c>
    </row>
    <row r="24" spans="1:7" ht="15.6" customHeight="1" x14ac:dyDescent="0.25">
      <c r="A24" s="202" t="s">
        <v>141</v>
      </c>
      <c r="B24" s="203">
        <v>124</v>
      </c>
      <c r="C24" s="203">
        <v>100</v>
      </c>
      <c r="D24" s="203">
        <v>129</v>
      </c>
      <c r="E24" s="203">
        <v>460</v>
      </c>
      <c r="F24" s="204">
        <v>256.58914728682169</v>
      </c>
    </row>
    <row r="25" spans="1:7" ht="15.6" customHeight="1" x14ac:dyDescent="0.25">
      <c r="A25" s="202" t="s">
        <v>140</v>
      </c>
      <c r="B25" s="203">
        <v>0</v>
      </c>
      <c r="C25" s="203">
        <v>0</v>
      </c>
      <c r="D25" s="203">
        <v>0</v>
      </c>
      <c r="E25" s="203">
        <v>0</v>
      </c>
      <c r="F25" s="204" t="s">
        <v>151</v>
      </c>
    </row>
    <row r="26" spans="1:7" ht="15.6" customHeight="1" x14ac:dyDescent="0.25">
      <c r="A26" s="202" t="s">
        <v>152</v>
      </c>
      <c r="B26" s="203">
        <v>0</v>
      </c>
      <c r="C26" s="203">
        <v>0</v>
      </c>
      <c r="D26" s="203">
        <v>0</v>
      </c>
      <c r="E26" s="203">
        <v>0</v>
      </c>
      <c r="F26" s="204" t="s">
        <v>151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8851</v>
      </c>
      <c r="C28" s="203">
        <v>676</v>
      </c>
      <c r="D28" s="203">
        <v>46441</v>
      </c>
      <c r="E28" s="203">
        <v>20408</v>
      </c>
      <c r="F28" s="204">
        <v>-56.056071144032209</v>
      </c>
    </row>
    <row r="29" spans="1:7" ht="15.6" customHeight="1" x14ac:dyDescent="0.25">
      <c r="A29" s="202" t="s">
        <v>178</v>
      </c>
      <c r="B29" s="203">
        <v>2922.5</v>
      </c>
      <c r="C29" s="203">
        <v>3229.5</v>
      </c>
      <c r="D29" s="203">
        <v>10573.25</v>
      </c>
      <c r="E29" s="203">
        <v>15156.5</v>
      </c>
      <c r="F29" s="204">
        <v>43.347598893433911</v>
      </c>
    </row>
    <row r="30" spans="1:7" ht="15.6" customHeight="1" x14ac:dyDescent="0.25">
      <c r="A30" s="202" t="s">
        <v>179</v>
      </c>
      <c r="B30" s="203">
        <v>0</v>
      </c>
      <c r="C30" s="203">
        <v>0</v>
      </c>
      <c r="D30" s="203">
        <v>0</v>
      </c>
      <c r="E30" s="203">
        <v>1</v>
      </c>
      <c r="F30" s="204" t="s">
        <v>151</v>
      </c>
    </row>
    <row r="31" spans="1:7" ht="15.6" customHeight="1" x14ac:dyDescent="0.25">
      <c r="A31" s="202" t="s">
        <v>180</v>
      </c>
      <c r="B31" s="203">
        <v>0</v>
      </c>
      <c r="C31" s="203">
        <v>46</v>
      </c>
      <c r="D31" s="203">
        <v>0</v>
      </c>
      <c r="E31" s="203">
        <v>134</v>
      </c>
      <c r="F31" s="204" t="s">
        <v>151</v>
      </c>
    </row>
    <row r="32" spans="1:7" ht="15.6" customHeight="1" x14ac:dyDescent="0.25">
      <c r="A32" s="202" t="s">
        <v>181</v>
      </c>
      <c r="B32" s="203">
        <v>238920</v>
      </c>
      <c r="C32" s="203">
        <v>213546</v>
      </c>
      <c r="D32" s="203">
        <v>1085757</v>
      </c>
      <c r="E32" s="203">
        <v>995175</v>
      </c>
      <c r="F32" s="204">
        <v>-8.3427507259911806</v>
      </c>
    </row>
    <row r="33" spans="1:6" ht="15.6" customHeight="1" x14ac:dyDescent="0.25">
      <c r="A33" s="202" t="s">
        <v>182</v>
      </c>
      <c r="B33" s="203">
        <v>2198</v>
      </c>
      <c r="C33" s="203">
        <v>1210</v>
      </c>
      <c r="D33" s="203">
        <v>9677</v>
      </c>
      <c r="E33" s="203">
        <v>8426</v>
      </c>
      <c r="F33" s="204">
        <v>-12.92756019427509</v>
      </c>
    </row>
    <row r="34" spans="1:6" ht="15.6" customHeight="1" x14ac:dyDescent="0.25">
      <c r="A34" s="202" t="s">
        <v>183</v>
      </c>
      <c r="B34" s="203">
        <v>0</v>
      </c>
      <c r="C34" s="203">
        <v>2</v>
      </c>
      <c r="D34" s="203">
        <v>2</v>
      </c>
      <c r="E34" s="203">
        <v>58</v>
      </c>
      <c r="F34" s="204">
        <v>2800</v>
      </c>
    </row>
    <row r="35" spans="1:6" ht="15.6" customHeight="1" x14ac:dyDescent="0.25">
      <c r="A35" s="170" t="s">
        <v>153</v>
      </c>
      <c r="B35" s="90">
        <f>SUM(B7:B34)</f>
        <v>895361.25</v>
      </c>
      <c r="C35" s="91">
        <f>SUM(C7:C34)</f>
        <v>861545.5</v>
      </c>
      <c r="D35" s="192">
        <f>SUM(D7:D34)</f>
        <v>3937178</v>
      </c>
      <c r="E35" s="92">
        <f>SUM(E7:E34)</f>
        <v>4059817</v>
      </c>
      <c r="F35" s="154">
        <f>E35*100/D35-100</f>
        <v>3.1148959991140828</v>
      </c>
    </row>
    <row r="36" spans="1:6" ht="15.6" customHeight="1" x14ac:dyDescent="0.25">
      <c r="A36" s="87" t="s">
        <v>65</v>
      </c>
      <c r="B36" s="86"/>
      <c r="D36" s="27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37" priority="2">
      <formula>MOD(ROW(),2)=0</formula>
    </cfRule>
  </conditionalFormatting>
  <conditionalFormatting sqref="F7:F35">
    <cfRule type="expression" dxfId="3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9D279-AF21-4DEB-A312-B6E059FBD1AB}">
  <sheetPr codeName="Hoja22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166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72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27"/>
    </row>
    <row r="8" spans="1:14" ht="15.6" customHeight="1" x14ac:dyDescent="0.25">
      <c r="A8" s="202" t="s">
        <v>11</v>
      </c>
      <c r="B8" s="203">
        <v>13938</v>
      </c>
      <c r="C8" s="203">
        <v>16138.25</v>
      </c>
      <c r="D8" s="203">
        <v>65293.25</v>
      </c>
      <c r="E8" s="203">
        <v>71592</v>
      </c>
      <c r="F8" s="204">
        <v>9.6468624245232064</v>
      </c>
      <c r="G8" s="20"/>
    </row>
    <row r="9" spans="1:14" ht="15.6" customHeight="1" x14ac:dyDescent="0.25">
      <c r="A9" s="202" t="s">
        <v>8</v>
      </c>
      <c r="B9" s="203">
        <v>578</v>
      </c>
      <c r="C9" s="203">
        <v>169</v>
      </c>
      <c r="D9" s="203">
        <v>1869</v>
      </c>
      <c r="E9" s="203">
        <v>1681</v>
      </c>
      <c r="F9" s="204">
        <v>-10.05885500267523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0</v>
      </c>
      <c r="C11" s="203">
        <v>0</v>
      </c>
      <c r="D11" s="203">
        <v>0</v>
      </c>
      <c r="E11" s="203">
        <v>0</v>
      </c>
      <c r="F11" s="204" t="s">
        <v>151</v>
      </c>
    </row>
    <row r="12" spans="1:14" ht="15.6" customHeight="1" x14ac:dyDescent="0.25">
      <c r="A12" s="202" t="s">
        <v>6</v>
      </c>
      <c r="B12" s="203">
        <v>15215.25</v>
      </c>
      <c r="C12" s="203">
        <v>13698</v>
      </c>
      <c r="D12" s="203">
        <v>69082</v>
      </c>
      <c r="E12" s="203">
        <v>65631.25</v>
      </c>
      <c r="F12" s="204">
        <v>-4.9951506904837686</v>
      </c>
    </row>
    <row r="13" spans="1:14" ht="15.6" customHeight="1" x14ac:dyDescent="0.25">
      <c r="A13" s="202" t="s">
        <v>175</v>
      </c>
      <c r="B13" s="203">
        <v>8327</v>
      </c>
      <c r="C13" s="203">
        <v>8504</v>
      </c>
      <c r="D13" s="203">
        <v>33594</v>
      </c>
      <c r="E13" s="203">
        <v>34139</v>
      </c>
      <c r="F13" s="204">
        <v>1.6223135083645841</v>
      </c>
    </row>
    <row r="14" spans="1:14" ht="15.6" customHeight="1" x14ac:dyDescent="0.25">
      <c r="A14" s="202" t="s">
        <v>148</v>
      </c>
      <c r="B14" s="203">
        <v>18571.5</v>
      </c>
      <c r="C14" s="203">
        <v>20355.5</v>
      </c>
      <c r="D14" s="203">
        <v>92311.75</v>
      </c>
      <c r="E14" s="203">
        <v>93475</v>
      </c>
      <c r="F14" s="204">
        <v>1.260132106692808</v>
      </c>
    </row>
    <row r="15" spans="1:14" ht="15.6" customHeight="1" x14ac:dyDescent="0.25">
      <c r="A15" s="202" t="s">
        <v>145</v>
      </c>
      <c r="B15" s="203">
        <v>1403.75</v>
      </c>
      <c r="C15" s="203">
        <v>1184.75</v>
      </c>
      <c r="D15" s="203">
        <v>7454</v>
      </c>
      <c r="E15" s="203">
        <v>5990.75</v>
      </c>
      <c r="F15" s="204">
        <v>-19.63039978535015</v>
      </c>
    </row>
    <row r="16" spans="1:14" ht="15.6" customHeight="1" x14ac:dyDescent="0.5">
      <c r="A16" s="202" t="s">
        <v>144</v>
      </c>
      <c r="B16" s="203">
        <v>323</v>
      </c>
      <c r="C16" s="203">
        <v>659</v>
      </c>
      <c r="D16" s="203">
        <v>3448</v>
      </c>
      <c r="E16" s="203">
        <v>2242.5</v>
      </c>
      <c r="F16" s="204">
        <v>-34.962296983758698</v>
      </c>
      <c r="G16" s="15"/>
    </row>
    <row r="17" spans="1:7" ht="15.6" customHeight="1" x14ac:dyDescent="0.35">
      <c r="A17" s="202" t="s">
        <v>150</v>
      </c>
      <c r="B17" s="203">
        <v>850</v>
      </c>
      <c r="C17" s="203">
        <v>2288.5</v>
      </c>
      <c r="D17" s="203">
        <v>2558.5</v>
      </c>
      <c r="E17" s="203">
        <v>5726.5</v>
      </c>
      <c r="F17" s="204">
        <v>123.82255227672471</v>
      </c>
      <c r="G17" s="16"/>
    </row>
    <row r="18" spans="1:7" ht="15.6" customHeight="1" x14ac:dyDescent="0.25">
      <c r="A18" s="202" t="s">
        <v>147</v>
      </c>
      <c r="B18" s="203">
        <v>444</v>
      </c>
      <c r="C18" s="203">
        <v>994</v>
      </c>
      <c r="D18" s="203">
        <v>2226</v>
      </c>
      <c r="E18" s="203">
        <v>3368.25</v>
      </c>
      <c r="F18" s="204">
        <v>51.31401617250674</v>
      </c>
    </row>
    <row r="19" spans="1:7" ht="15.6" customHeight="1" x14ac:dyDescent="0.25">
      <c r="A19" s="202" t="s">
        <v>143</v>
      </c>
      <c r="B19" s="203">
        <v>372.25</v>
      </c>
      <c r="C19" s="203">
        <v>0</v>
      </c>
      <c r="D19" s="203">
        <v>1768.25</v>
      </c>
      <c r="E19" s="203">
        <v>0</v>
      </c>
      <c r="F19" s="204">
        <v>-100</v>
      </c>
    </row>
    <row r="20" spans="1:7" ht="15.6" customHeight="1" x14ac:dyDescent="0.25">
      <c r="A20" s="202" t="s">
        <v>142</v>
      </c>
      <c r="B20" s="203">
        <v>909</v>
      </c>
      <c r="C20" s="203">
        <v>566</v>
      </c>
      <c r="D20" s="203">
        <v>5127</v>
      </c>
      <c r="E20" s="203">
        <v>1982</v>
      </c>
      <c r="F20" s="204">
        <v>-61.341915350107278</v>
      </c>
    </row>
    <row r="21" spans="1:7" ht="15.6" customHeight="1" x14ac:dyDescent="0.25">
      <c r="A21" s="202" t="s">
        <v>149</v>
      </c>
      <c r="B21" s="203">
        <v>8800.5</v>
      </c>
      <c r="C21" s="203">
        <v>7144</v>
      </c>
      <c r="D21" s="203">
        <v>36985</v>
      </c>
      <c r="E21" s="203">
        <v>31319.75</v>
      </c>
      <c r="F21" s="204">
        <v>-15.317696363390571</v>
      </c>
    </row>
    <row r="22" spans="1:7" ht="15.6" customHeight="1" x14ac:dyDescent="0.25">
      <c r="A22" s="202" t="s">
        <v>146</v>
      </c>
      <c r="B22" s="203">
        <v>41427</v>
      </c>
      <c r="C22" s="203">
        <v>45025</v>
      </c>
      <c r="D22" s="203">
        <v>212634</v>
      </c>
      <c r="E22" s="203">
        <v>218621</v>
      </c>
      <c r="F22" s="204">
        <v>2.8156362576069678</v>
      </c>
    </row>
    <row r="23" spans="1:7" ht="15.6" customHeight="1" x14ac:dyDescent="0.25">
      <c r="A23" s="202" t="s">
        <v>165</v>
      </c>
      <c r="B23" s="203">
        <v>599</v>
      </c>
      <c r="C23" s="203">
        <v>696.75</v>
      </c>
      <c r="D23" s="203">
        <v>3104.25</v>
      </c>
      <c r="E23" s="203">
        <v>4034.5</v>
      </c>
      <c r="F23" s="204">
        <v>29.966980752194559</v>
      </c>
    </row>
    <row r="24" spans="1:7" ht="15.6" customHeight="1" x14ac:dyDescent="0.25">
      <c r="A24" s="202" t="s">
        <v>141</v>
      </c>
      <c r="B24" s="203">
        <v>1181</v>
      </c>
      <c r="C24" s="203">
        <v>749</v>
      </c>
      <c r="D24" s="203">
        <v>3906.75</v>
      </c>
      <c r="E24" s="203">
        <v>2101.25</v>
      </c>
      <c r="F24" s="204">
        <v>-46.21488449478467</v>
      </c>
    </row>
    <row r="25" spans="1:7" ht="15.6" customHeight="1" x14ac:dyDescent="0.25">
      <c r="A25" s="202" t="s">
        <v>140</v>
      </c>
      <c r="B25" s="203">
        <v>421.5</v>
      </c>
      <c r="C25" s="203">
        <v>288.75</v>
      </c>
      <c r="D25" s="203">
        <v>1950.25</v>
      </c>
      <c r="E25" s="203">
        <v>1491</v>
      </c>
      <c r="F25" s="204">
        <v>-23.548263043199579</v>
      </c>
    </row>
    <row r="26" spans="1:7" ht="15.6" customHeight="1" x14ac:dyDescent="0.25">
      <c r="A26" s="202" t="s">
        <v>152</v>
      </c>
      <c r="B26" s="203">
        <v>0</v>
      </c>
      <c r="C26" s="203">
        <v>0</v>
      </c>
      <c r="D26" s="203">
        <v>0</v>
      </c>
      <c r="E26" s="203">
        <v>0</v>
      </c>
      <c r="F26" s="204" t="s">
        <v>151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30978</v>
      </c>
      <c r="C28" s="203">
        <v>32579</v>
      </c>
      <c r="D28" s="203">
        <v>160098</v>
      </c>
      <c r="E28" s="203">
        <v>165483</v>
      </c>
      <c r="F28" s="204">
        <v>3.3635648165498679</v>
      </c>
    </row>
    <row r="29" spans="1:7" ht="15.6" customHeight="1" x14ac:dyDescent="0.25">
      <c r="A29" s="202" t="s">
        <v>178</v>
      </c>
      <c r="B29" s="203">
        <v>2728.5</v>
      </c>
      <c r="C29" s="203">
        <v>3211.75</v>
      </c>
      <c r="D29" s="203">
        <v>10578.25</v>
      </c>
      <c r="E29" s="203">
        <v>13155.5</v>
      </c>
      <c r="F29" s="204">
        <v>24.363670739489049</v>
      </c>
    </row>
    <row r="30" spans="1:7" ht="15.6" customHeight="1" x14ac:dyDescent="0.25">
      <c r="A30" s="202" t="s">
        <v>179</v>
      </c>
      <c r="B30" s="203">
        <v>11581.75</v>
      </c>
      <c r="C30" s="203">
        <v>14829</v>
      </c>
      <c r="D30" s="203">
        <v>60629.5</v>
      </c>
      <c r="E30" s="203">
        <v>67639.25</v>
      </c>
      <c r="F30" s="204">
        <v>11.56161604499459</v>
      </c>
    </row>
    <row r="31" spans="1:7" ht="15.6" customHeight="1" x14ac:dyDescent="0.25">
      <c r="A31" s="202" t="s">
        <v>180</v>
      </c>
      <c r="B31" s="203">
        <v>0</v>
      </c>
      <c r="C31" s="203">
        <v>0</v>
      </c>
      <c r="D31" s="203">
        <v>0</v>
      </c>
      <c r="E31" s="203">
        <v>0</v>
      </c>
      <c r="F31" s="204" t="s">
        <v>151</v>
      </c>
    </row>
    <row r="32" spans="1:7" ht="15.6" customHeight="1" x14ac:dyDescent="0.25">
      <c r="A32" s="202" t="s">
        <v>181</v>
      </c>
      <c r="B32" s="203">
        <v>18402</v>
      </c>
      <c r="C32" s="203">
        <v>19165</v>
      </c>
      <c r="D32" s="203">
        <v>87439</v>
      </c>
      <c r="E32" s="203">
        <v>81210</v>
      </c>
      <c r="F32" s="204">
        <v>-7.1238234655016592</v>
      </c>
    </row>
    <row r="33" spans="1:6" ht="15.6" customHeight="1" x14ac:dyDescent="0.25">
      <c r="A33" s="202" t="s">
        <v>182</v>
      </c>
      <c r="B33" s="203">
        <v>1041</v>
      </c>
      <c r="C33" s="203">
        <v>2098</v>
      </c>
      <c r="D33" s="203">
        <v>5143</v>
      </c>
      <c r="E33" s="203">
        <v>7892</v>
      </c>
      <c r="F33" s="204">
        <v>53.451293019638342</v>
      </c>
    </row>
    <row r="34" spans="1:6" ht="15.6" customHeight="1" x14ac:dyDescent="0.25">
      <c r="A34" s="202" t="s">
        <v>183</v>
      </c>
      <c r="B34" s="203">
        <v>2239.5</v>
      </c>
      <c r="C34" s="203">
        <v>3196.25</v>
      </c>
      <c r="D34" s="203">
        <v>11142.25</v>
      </c>
      <c r="E34" s="203">
        <v>14814.75</v>
      </c>
      <c r="F34" s="204">
        <v>32.960129237811032</v>
      </c>
    </row>
    <row r="35" spans="1:6" ht="15.6" customHeight="1" x14ac:dyDescent="0.25">
      <c r="A35" s="170" t="s">
        <v>153</v>
      </c>
      <c r="B35" s="90">
        <f>SUM(B7:B34)</f>
        <v>180331.5</v>
      </c>
      <c r="C35" s="91">
        <f>SUM(C7:C34)</f>
        <v>193539.5</v>
      </c>
      <c r="D35" s="90">
        <f>SUM(D7:D34)</f>
        <v>878342</v>
      </c>
      <c r="E35" s="192">
        <f>SUM(E7:E34)</f>
        <v>893590.25</v>
      </c>
      <c r="F35" s="191">
        <f>E35*100/D35-100</f>
        <v>1.7360265135903745</v>
      </c>
    </row>
    <row r="36" spans="1:6" ht="15.6" customHeight="1" x14ac:dyDescent="0.25">
      <c r="A36" s="87" t="s">
        <v>167</v>
      </c>
      <c r="B36" s="86"/>
      <c r="D36" s="86"/>
    </row>
  </sheetData>
  <mergeCells count="3">
    <mergeCell ref="B5:C5"/>
    <mergeCell ref="D5:F5"/>
    <mergeCell ref="A5:A6"/>
  </mergeCells>
  <conditionalFormatting sqref="A7:F34">
    <cfRule type="expression" dxfId="35" priority="2">
      <formula>MOD(ROW(),2)=0</formula>
    </cfRule>
  </conditionalFormatting>
  <conditionalFormatting sqref="F7:F35">
    <cfRule type="expression" dxfId="3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9872B-353A-4A4C-992F-A73A0DFB8BFA}">
  <sheetPr codeName="Hoja23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168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72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2</v>
      </c>
      <c r="E7" s="203">
        <v>0</v>
      </c>
      <c r="F7" s="204">
        <v>-100</v>
      </c>
      <c r="G7" s="51"/>
    </row>
    <row r="8" spans="1:14" ht="15.6" customHeight="1" x14ac:dyDescent="0.25">
      <c r="A8" s="202" t="s">
        <v>11</v>
      </c>
      <c r="B8" s="203">
        <v>2548.25</v>
      </c>
      <c r="C8" s="203">
        <v>3555.5</v>
      </c>
      <c r="D8" s="203">
        <v>13098.75</v>
      </c>
      <c r="E8" s="203">
        <v>14146</v>
      </c>
      <c r="F8" s="204">
        <v>7.9950376944364896</v>
      </c>
      <c r="G8" s="20"/>
    </row>
    <row r="9" spans="1:14" ht="15.6" customHeight="1" x14ac:dyDescent="0.25">
      <c r="A9" s="202" t="s">
        <v>8</v>
      </c>
      <c r="B9" s="203">
        <v>1681</v>
      </c>
      <c r="C9" s="203">
        <v>677</v>
      </c>
      <c r="D9" s="203">
        <v>6799</v>
      </c>
      <c r="E9" s="203">
        <v>3508.5</v>
      </c>
      <c r="F9" s="204">
        <v>-48.396823062215027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8</v>
      </c>
      <c r="F10" s="204" t="s">
        <v>151</v>
      </c>
    </row>
    <row r="11" spans="1:14" ht="15.6" customHeight="1" x14ac:dyDescent="0.25">
      <c r="A11" s="202" t="s">
        <v>9</v>
      </c>
      <c r="B11" s="203">
        <v>57382</v>
      </c>
      <c r="C11" s="203">
        <v>56706</v>
      </c>
      <c r="D11" s="203">
        <v>249775</v>
      </c>
      <c r="E11" s="203">
        <v>257773</v>
      </c>
      <c r="F11" s="204">
        <v>3.202081873686311</v>
      </c>
    </row>
    <row r="12" spans="1:14" ht="15.6" customHeight="1" x14ac:dyDescent="0.25">
      <c r="A12" s="202" t="s">
        <v>6</v>
      </c>
      <c r="B12" s="203">
        <v>2562</v>
      </c>
      <c r="C12" s="203">
        <v>2549.5</v>
      </c>
      <c r="D12" s="203">
        <v>12286.5</v>
      </c>
      <c r="E12" s="203">
        <v>11633.5</v>
      </c>
      <c r="F12" s="204">
        <v>-5.3147763805803123</v>
      </c>
    </row>
    <row r="13" spans="1:14" ht="15.6" customHeight="1" x14ac:dyDescent="0.25">
      <c r="A13" s="202" t="s">
        <v>175</v>
      </c>
      <c r="B13" s="203">
        <v>12</v>
      </c>
      <c r="C13" s="203">
        <v>11</v>
      </c>
      <c r="D13" s="203">
        <v>39</v>
      </c>
      <c r="E13" s="203">
        <v>57</v>
      </c>
      <c r="F13" s="204">
        <v>46.15384615384616</v>
      </c>
    </row>
    <row r="14" spans="1:14" ht="15.6" customHeight="1" x14ac:dyDescent="0.25">
      <c r="A14" s="202" t="s">
        <v>148</v>
      </c>
      <c r="B14" s="203">
        <v>160367</v>
      </c>
      <c r="C14" s="203">
        <v>175105</v>
      </c>
      <c r="D14" s="203">
        <v>820698.5</v>
      </c>
      <c r="E14" s="203">
        <v>805782.5</v>
      </c>
      <c r="F14" s="204">
        <v>-1.8174762108131119</v>
      </c>
    </row>
    <row r="15" spans="1:14" ht="15.6" customHeight="1" x14ac:dyDescent="0.25">
      <c r="A15" s="202" t="s">
        <v>145</v>
      </c>
      <c r="B15" s="203">
        <v>37797.25</v>
      </c>
      <c r="C15" s="203">
        <v>33912.5</v>
      </c>
      <c r="D15" s="203">
        <v>169864.75</v>
      </c>
      <c r="E15" s="203">
        <v>160772</v>
      </c>
      <c r="F15" s="204">
        <v>-5.3529352028599249</v>
      </c>
    </row>
    <row r="16" spans="1:14" ht="15.6" customHeight="1" x14ac:dyDescent="0.5">
      <c r="A16" s="202" t="s">
        <v>144</v>
      </c>
      <c r="B16" s="203">
        <v>2611</v>
      </c>
      <c r="C16" s="203">
        <v>2881</v>
      </c>
      <c r="D16" s="203">
        <v>15567</v>
      </c>
      <c r="E16" s="203">
        <v>14669.5</v>
      </c>
      <c r="F16" s="204">
        <v>-5.7654011691398486</v>
      </c>
      <c r="G16" s="15"/>
    </row>
    <row r="17" spans="1:7" ht="15.6" customHeight="1" x14ac:dyDescent="0.35">
      <c r="A17" s="202" t="s">
        <v>150</v>
      </c>
      <c r="B17" s="203">
        <v>9912.5</v>
      </c>
      <c r="C17" s="203">
        <v>7088</v>
      </c>
      <c r="D17" s="203">
        <v>34995</v>
      </c>
      <c r="E17" s="203">
        <v>35341</v>
      </c>
      <c r="F17" s="204">
        <v>0.98871267323903567</v>
      </c>
      <c r="G17" s="16"/>
    </row>
    <row r="18" spans="1:7" ht="15.6" customHeight="1" x14ac:dyDescent="0.25">
      <c r="A18" s="202" t="s">
        <v>147</v>
      </c>
      <c r="B18" s="203">
        <v>18</v>
      </c>
      <c r="C18" s="203">
        <v>9</v>
      </c>
      <c r="D18" s="203">
        <v>60</v>
      </c>
      <c r="E18" s="203">
        <v>51</v>
      </c>
      <c r="F18" s="204">
        <v>-15</v>
      </c>
    </row>
    <row r="19" spans="1:7" ht="15.6" customHeight="1" x14ac:dyDescent="0.25">
      <c r="A19" s="202" t="s">
        <v>143</v>
      </c>
      <c r="B19" s="203">
        <v>1117</v>
      </c>
      <c r="C19" s="203">
        <v>654</v>
      </c>
      <c r="D19" s="203">
        <v>5511.25</v>
      </c>
      <c r="E19" s="203">
        <v>1365.25</v>
      </c>
      <c r="F19" s="204">
        <v>-75.227942844182351</v>
      </c>
    </row>
    <row r="20" spans="1:7" ht="15.6" customHeight="1" x14ac:dyDescent="0.25">
      <c r="A20" s="202" t="s">
        <v>142</v>
      </c>
      <c r="B20" s="203">
        <v>5425</v>
      </c>
      <c r="C20" s="203">
        <v>4969</v>
      </c>
      <c r="D20" s="203">
        <v>24125</v>
      </c>
      <c r="E20" s="203">
        <v>27495</v>
      </c>
      <c r="F20" s="204">
        <v>13.968911917098451</v>
      </c>
    </row>
    <row r="21" spans="1:7" ht="15.6" customHeight="1" x14ac:dyDescent="0.25">
      <c r="A21" s="202" t="s">
        <v>149</v>
      </c>
      <c r="B21" s="203">
        <v>8092.5</v>
      </c>
      <c r="C21" s="203">
        <v>114</v>
      </c>
      <c r="D21" s="203">
        <v>15607.25</v>
      </c>
      <c r="E21" s="203">
        <v>3651.5</v>
      </c>
      <c r="F21" s="204">
        <v>-76.603821941725798</v>
      </c>
    </row>
    <row r="22" spans="1:7" ht="15.6" customHeight="1" x14ac:dyDescent="0.25">
      <c r="A22" s="202" t="s">
        <v>146</v>
      </c>
      <c r="B22" s="203">
        <v>8022</v>
      </c>
      <c r="C22" s="203">
        <v>9792</v>
      </c>
      <c r="D22" s="203">
        <v>36418</v>
      </c>
      <c r="E22" s="203">
        <v>42346</v>
      </c>
      <c r="F22" s="204">
        <v>16.277664890987982</v>
      </c>
    </row>
    <row r="23" spans="1:7" ht="15.6" customHeight="1" x14ac:dyDescent="0.25">
      <c r="A23" s="202" t="s">
        <v>165</v>
      </c>
      <c r="B23" s="203">
        <v>3592.25</v>
      </c>
      <c r="C23" s="203">
        <v>4780.25</v>
      </c>
      <c r="D23" s="203">
        <v>12672.5</v>
      </c>
      <c r="E23" s="203">
        <v>25068.5</v>
      </c>
      <c r="F23" s="204">
        <v>97.818110080883798</v>
      </c>
    </row>
    <row r="24" spans="1:7" ht="15.6" customHeight="1" x14ac:dyDescent="0.25">
      <c r="A24" s="202" t="s">
        <v>141</v>
      </c>
      <c r="B24" s="203">
        <v>3217.25</v>
      </c>
      <c r="C24" s="203">
        <v>2878.75</v>
      </c>
      <c r="D24" s="203">
        <v>13572.75</v>
      </c>
      <c r="E24" s="203">
        <v>15385</v>
      </c>
      <c r="F24" s="204">
        <v>13.35212097769428</v>
      </c>
    </row>
    <row r="25" spans="1:7" ht="15.6" customHeight="1" x14ac:dyDescent="0.25">
      <c r="A25" s="202" t="s">
        <v>140</v>
      </c>
      <c r="B25" s="203">
        <v>0</v>
      </c>
      <c r="C25" s="203">
        <v>0</v>
      </c>
      <c r="D25" s="203">
        <v>0</v>
      </c>
      <c r="E25" s="203">
        <v>0</v>
      </c>
      <c r="F25" s="204" t="s">
        <v>151</v>
      </c>
    </row>
    <row r="26" spans="1:7" ht="15.6" customHeight="1" x14ac:dyDescent="0.25">
      <c r="A26" s="202" t="s">
        <v>152</v>
      </c>
      <c r="B26" s="203">
        <v>28</v>
      </c>
      <c r="C26" s="203">
        <v>0</v>
      </c>
      <c r="D26" s="203">
        <v>128</v>
      </c>
      <c r="E26" s="203">
        <v>0</v>
      </c>
      <c r="F26" s="204">
        <v>-100</v>
      </c>
    </row>
    <row r="27" spans="1:7" ht="15.6" customHeight="1" x14ac:dyDescent="0.25">
      <c r="A27" s="202" t="s">
        <v>173</v>
      </c>
      <c r="B27" s="203">
        <v>0</v>
      </c>
      <c r="C27" s="203">
        <v>4</v>
      </c>
      <c r="D27" s="203">
        <v>0</v>
      </c>
      <c r="E27" s="203">
        <v>4</v>
      </c>
      <c r="F27" s="204" t="s">
        <v>151</v>
      </c>
    </row>
    <row r="28" spans="1:7" ht="15.6" customHeight="1" x14ac:dyDescent="0.25">
      <c r="A28" s="202" t="s">
        <v>177</v>
      </c>
      <c r="B28" s="203">
        <v>10542</v>
      </c>
      <c r="C28" s="203">
        <v>4800</v>
      </c>
      <c r="D28" s="203">
        <v>32343</v>
      </c>
      <c r="E28" s="203">
        <v>25951</v>
      </c>
      <c r="F28" s="204">
        <v>-19.763163590266831</v>
      </c>
    </row>
    <row r="29" spans="1:7" ht="15.6" customHeight="1" x14ac:dyDescent="0.25">
      <c r="A29" s="202" t="s">
        <v>178</v>
      </c>
      <c r="B29" s="203">
        <v>9459.75</v>
      </c>
      <c r="C29" s="203">
        <v>9182</v>
      </c>
      <c r="D29" s="203">
        <v>44209.25</v>
      </c>
      <c r="E29" s="203">
        <v>44187</v>
      </c>
      <c r="F29" s="204">
        <v>-5.0328833897879122E-2</v>
      </c>
    </row>
    <row r="30" spans="1:7" ht="15.6" customHeight="1" x14ac:dyDescent="0.25">
      <c r="A30" s="202" t="s">
        <v>179</v>
      </c>
      <c r="B30" s="203">
        <v>447</v>
      </c>
      <c r="C30" s="203">
        <v>90.25</v>
      </c>
      <c r="D30" s="203">
        <v>1050.25</v>
      </c>
      <c r="E30" s="203">
        <v>253</v>
      </c>
      <c r="F30" s="204">
        <v>-75.910497500595099</v>
      </c>
    </row>
    <row r="31" spans="1:7" ht="15.6" customHeight="1" x14ac:dyDescent="0.25">
      <c r="A31" s="202" t="s">
        <v>180</v>
      </c>
      <c r="B31" s="203">
        <v>1708</v>
      </c>
      <c r="C31" s="203">
        <v>1517</v>
      </c>
      <c r="D31" s="203">
        <v>6242</v>
      </c>
      <c r="E31" s="203">
        <v>6546</v>
      </c>
      <c r="F31" s="204">
        <v>4.8702338993912244</v>
      </c>
    </row>
    <row r="32" spans="1:7" ht="15.6" customHeight="1" x14ac:dyDescent="0.25">
      <c r="A32" s="202" t="s">
        <v>181</v>
      </c>
      <c r="B32" s="203">
        <v>247717</v>
      </c>
      <c r="C32" s="203">
        <v>271494</v>
      </c>
      <c r="D32" s="203">
        <v>1140418</v>
      </c>
      <c r="E32" s="203">
        <v>1242605</v>
      </c>
      <c r="F32" s="204">
        <v>8.9604864181379043</v>
      </c>
    </row>
    <row r="33" spans="1:6" ht="15.6" customHeight="1" x14ac:dyDescent="0.25">
      <c r="A33" s="202" t="s">
        <v>182</v>
      </c>
      <c r="B33" s="203">
        <v>26505</v>
      </c>
      <c r="C33" s="203">
        <v>26574</v>
      </c>
      <c r="D33" s="203">
        <v>110144</v>
      </c>
      <c r="E33" s="203">
        <v>109403</v>
      </c>
      <c r="F33" s="204">
        <v>-0.67275566531085929</v>
      </c>
    </row>
    <row r="34" spans="1:6" ht="15.6" customHeight="1" x14ac:dyDescent="0.25">
      <c r="A34" s="202" t="s">
        <v>183</v>
      </c>
      <c r="B34" s="203">
        <v>759.75</v>
      </c>
      <c r="C34" s="203">
        <v>561</v>
      </c>
      <c r="D34" s="203">
        <v>2414.5</v>
      </c>
      <c r="E34" s="203">
        <v>3160.25</v>
      </c>
      <c r="F34" s="204">
        <v>30.88631186581074</v>
      </c>
    </row>
    <row r="35" spans="1:6" ht="15.6" customHeight="1" x14ac:dyDescent="0.25">
      <c r="A35" s="170" t="s">
        <v>153</v>
      </c>
      <c r="B35" s="90">
        <f>SUM(B7:B34)</f>
        <v>601523.5</v>
      </c>
      <c r="C35" s="91">
        <f>SUM(C7:C34)</f>
        <v>619904.75</v>
      </c>
      <c r="D35" s="192">
        <f>SUM(D7:D34)</f>
        <v>2768041.25</v>
      </c>
      <c r="E35" s="192">
        <f>SUM(E7:E34)</f>
        <v>2851162.5</v>
      </c>
      <c r="F35" s="154">
        <f>E35*100/D35-100</f>
        <v>3.002890581923225</v>
      </c>
    </row>
    <row r="36" spans="1:6" ht="15.6" customHeight="1" x14ac:dyDescent="0.25">
      <c r="A36" s="87" t="s">
        <v>169</v>
      </c>
      <c r="B36" s="86"/>
      <c r="D36" s="27"/>
      <c r="F36" s="37"/>
    </row>
  </sheetData>
  <mergeCells count="3">
    <mergeCell ref="B5:C5"/>
    <mergeCell ref="D5:F5"/>
    <mergeCell ref="A5:A6"/>
  </mergeCells>
  <conditionalFormatting sqref="A7:F34">
    <cfRule type="expression" dxfId="33" priority="2">
      <formula>MOD(ROW(),2)=0</formula>
    </cfRule>
  </conditionalFormatting>
  <conditionalFormatting sqref="F7:F35">
    <cfRule type="expression" dxfId="3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FB991-9E40-40D7-9B1C-BFCB040F481C}">
  <sheetPr codeName="Hoja24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75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76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90</v>
      </c>
      <c r="C7" s="203">
        <v>96</v>
      </c>
      <c r="D7" s="203">
        <v>447</v>
      </c>
      <c r="E7" s="203">
        <v>411</v>
      </c>
      <c r="F7" s="204">
        <v>-8.0536912751677789</v>
      </c>
      <c r="G7" s="51"/>
    </row>
    <row r="8" spans="1:14" ht="15.6" customHeight="1" x14ac:dyDescent="0.25">
      <c r="A8" s="202" t="s">
        <v>11</v>
      </c>
      <c r="B8" s="203">
        <v>82</v>
      </c>
      <c r="C8" s="203">
        <v>76</v>
      </c>
      <c r="D8" s="203">
        <v>337</v>
      </c>
      <c r="E8" s="203">
        <v>326</v>
      </c>
      <c r="F8" s="204">
        <v>-3.264094955489611</v>
      </c>
      <c r="G8" s="20"/>
    </row>
    <row r="9" spans="1:14" ht="15.6" customHeight="1" x14ac:dyDescent="0.25">
      <c r="A9" s="202" t="s">
        <v>8</v>
      </c>
      <c r="B9" s="203">
        <v>138</v>
      </c>
      <c r="C9" s="203">
        <v>105</v>
      </c>
      <c r="D9" s="203">
        <v>559</v>
      </c>
      <c r="E9" s="203">
        <v>565</v>
      </c>
      <c r="F9" s="204">
        <v>1.0733452593917721</v>
      </c>
      <c r="G9" s="20"/>
    </row>
    <row r="10" spans="1:14" ht="15.6" customHeight="1" x14ac:dyDescent="0.25">
      <c r="A10" s="202" t="s">
        <v>10</v>
      </c>
      <c r="B10" s="203">
        <v>78</v>
      </c>
      <c r="C10" s="203">
        <v>71</v>
      </c>
      <c r="D10" s="203">
        <v>341</v>
      </c>
      <c r="E10" s="203">
        <v>273</v>
      </c>
      <c r="F10" s="204">
        <v>-19.941348973607031</v>
      </c>
    </row>
    <row r="11" spans="1:14" ht="15.6" customHeight="1" x14ac:dyDescent="0.25">
      <c r="A11" s="202" t="s">
        <v>9</v>
      </c>
      <c r="B11" s="203">
        <v>2472</v>
      </c>
      <c r="C11" s="203">
        <v>2432</v>
      </c>
      <c r="D11" s="203">
        <v>11555</v>
      </c>
      <c r="E11" s="203">
        <v>11053</v>
      </c>
      <c r="F11" s="204">
        <v>-4.3444396365209883</v>
      </c>
    </row>
    <row r="12" spans="1:14" ht="15.6" customHeight="1" x14ac:dyDescent="0.25">
      <c r="A12" s="202" t="s">
        <v>6</v>
      </c>
      <c r="B12" s="203">
        <v>137</v>
      </c>
      <c r="C12" s="203">
        <v>152</v>
      </c>
      <c r="D12" s="203">
        <v>635</v>
      </c>
      <c r="E12" s="203">
        <v>700</v>
      </c>
      <c r="F12" s="204">
        <v>10.23622047244095</v>
      </c>
    </row>
    <row r="13" spans="1:14" ht="15.6" customHeight="1" x14ac:dyDescent="0.25">
      <c r="A13" s="202" t="s">
        <v>175</v>
      </c>
      <c r="B13" s="203">
        <v>4296</v>
      </c>
      <c r="C13" s="203">
        <v>4369</v>
      </c>
      <c r="D13" s="203">
        <v>16525</v>
      </c>
      <c r="E13" s="203">
        <v>15154</v>
      </c>
      <c r="F13" s="204">
        <v>-8.2965204236006116</v>
      </c>
    </row>
    <row r="14" spans="1:14" ht="15.6" customHeight="1" x14ac:dyDescent="0.25">
      <c r="A14" s="202" t="s">
        <v>148</v>
      </c>
      <c r="B14" s="203">
        <v>774</v>
      </c>
      <c r="C14" s="203">
        <v>751</v>
      </c>
      <c r="D14" s="203">
        <v>3273</v>
      </c>
      <c r="E14" s="203">
        <v>3220</v>
      </c>
      <c r="F14" s="204">
        <v>-1.6193095019859529</v>
      </c>
    </row>
    <row r="15" spans="1:14" ht="15.6" customHeight="1" x14ac:dyDescent="0.25">
      <c r="A15" s="202" t="s">
        <v>145</v>
      </c>
      <c r="B15" s="203">
        <v>255</v>
      </c>
      <c r="C15" s="203">
        <v>241</v>
      </c>
      <c r="D15" s="203">
        <v>1086</v>
      </c>
      <c r="E15" s="203">
        <v>1053</v>
      </c>
      <c r="F15" s="204">
        <v>-3.0386740331491779</v>
      </c>
    </row>
    <row r="16" spans="1:14" ht="15.6" customHeight="1" x14ac:dyDescent="0.5">
      <c r="A16" s="202" t="s">
        <v>144</v>
      </c>
      <c r="B16" s="203">
        <v>187</v>
      </c>
      <c r="C16" s="203">
        <v>206</v>
      </c>
      <c r="D16" s="203">
        <v>844</v>
      </c>
      <c r="E16" s="203">
        <v>976</v>
      </c>
      <c r="F16" s="204">
        <v>15.639810426540279</v>
      </c>
      <c r="G16" s="15"/>
    </row>
    <row r="17" spans="1:7" ht="15.6" customHeight="1" x14ac:dyDescent="0.35">
      <c r="A17" s="202" t="s">
        <v>150</v>
      </c>
      <c r="B17" s="203">
        <v>124</v>
      </c>
      <c r="C17" s="203">
        <v>134</v>
      </c>
      <c r="D17" s="203">
        <v>546</v>
      </c>
      <c r="E17" s="203">
        <v>600</v>
      </c>
      <c r="F17" s="204">
        <v>9.8901098901098834</v>
      </c>
      <c r="G17" s="16"/>
    </row>
    <row r="18" spans="1:7" ht="15.6" customHeight="1" x14ac:dyDescent="0.25">
      <c r="A18" s="202" t="s">
        <v>147</v>
      </c>
      <c r="B18" s="203">
        <v>903</v>
      </c>
      <c r="C18" s="203">
        <v>831</v>
      </c>
      <c r="D18" s="203">
        <v>4184</v>
      </c>
      <c r="E18" s="203">
        <v>3766</v>
      </c>
      <c r="F18" s="204">
        <v>-9.9904397705544881</v>
      </c>
    </row>
    <row r="19" spans="1:7" ht="15.6" customHeight="1" x14ac:dyDescent="0.25">
      <c r="A19" s="202" t="s">
        <v>143</v>
      </c>
      <c r="B19" s="203">
        <v>93</v>
      </c>
      <c r="C19" s="203">
        <v>71</v>
      </c>
      <c r="D19" s="203">
        <v>372</v>
      </c>
      <c r="E19" s="203">
        <v>313</v>
      </c>
      <c r="F19" s="204">
        <v>-15.86021505376344</v>
      </c>
    </row>
    <row r="20" spans="1:7" ht="15.6" customHeight="1" x14ac:dyDescent="0.25">
      <c r="A20" s="202" t="s">
        <v>142</v>
      </c>
      <c r="B20" s="203">
        <v>96</v>
      </c>
      <c r="C20" s="203">
        <v>105</v>
      </c>
      <c r="D20" s="203">
        <v>476</v>
      </c>
      <c r="E20" s="203">
        <v>477</v>
      </c>
      <c r="F20" s="204">
        <v>0.21008403361344111</v>
      </c>
    </row>
    <row r="21" spans="1:7" ht="15.6" customHeight="1" x14ac:dyDescent="0.25">
      <c r="A21" s="202" t="s">
        <v>149</v>
      </c>
      <c r="B21" s="203">
        <v>211</v>
      </c>
      <c r="C21" s="203">
        <v>195</v>
      </c>
      <c r="D21" s="203">
        <v>932</v>
      </c>
      <c r="E21" s="203">
        <v>918</v>
      </c>
      <c r="F21" s="204">
        <v>-1.5021459227467771</v>
      </c>
    </row>
    <row r="22" spans="1:7" ht="15.6" customHeight="1" x14ac:dyDescent="0.25">
      <c r="A22" s="202" t="s">
        <v>146</v>
      </c>
      <c r="B22" s="203">
        <v>1238</v>
      </c>
      <c r="C22" s="203">
        <v>1275</v>
      </c>
      <c r="D22" s="203">
        <v>6305</v>
      </c>
      <c r="E22" s="203">
        <v>6398</v>
      </c>
      <c r="F22" s="204">
        <v>1.475019825535284</v>
      </c>
    </row>
    <row r="23" spans="1:7" ht="15.6" customHeight="1" x14ac:dyDescent="0.25">
      <c r="A23" s="202" t="s">
        <v>165</v>
      </c>
      <c r="B23" s="203">
        <v>122</v>
      </c>
      <c r="C23" s="203">
        <v>119</v>
      </c>
      <c r="D23" s="203">
        <v>517</v>
      </c>
      <c r="E23" s="203">
        <v>569</v>
      </c>
      <c r="F23" s="204">
        <v>10.05802707930367</v>
      </c>
    </row>
    <row r="24" spans="1:7" ht="15.6" customHeight="1" x14ac:dyDescent="0.25">
      <c r="A24" s="202" t="s">
        <v>141</v>
      </c>
      <c r="B24" s="203">
        <v>51</v>
      </c>
      <c r="C24" s="203">
        <v>41</v>
      </c>
      <c r="D24" s="203">
        <v>207</v>
      </c>
      <c r="E24" s="203">
        <v>242</v>
      </c>
      <c r="F24" s="204">
        <v>16.90821256038647</v>
      </c>
    </row>
    <row r="25" spans="1:7" ht="15.6" customHeight="1" x14ac:dyDescent="0.25">
      <c r="A25" s="202" t="s">
        <v>140</v>
      </c>
      <c r="B25" s="203">
        <v>60</v>
      </c>
      <c r="C25" s="203">
        <v>53</v>
      </c>
      <c r="D25" s="203">
        <v>302</v>
      </c>
      <c r="E25" s="203">
        <v>290</v>
      </c>
      <c r="F25" s="204">
        <v>-3.9735099337748352</v>
      </c>
    </row>
    <row r="26" spans="1:7" ht="15.6" customHeight="1" x14ac:dyDescent="0.25">
      <c r="A26" s="202" t="s">
        <v>152</v>
      </c>
      <c r="B26" s="203">
        <v>87</v>
      </c>
      <c r="C26" s="203">
        <v>63</v>
      </c>
      <c r="D26" s="203">
        <v>364</v>
      </c>
      <c r="E26" s="203">
        <v>229</v>
      </c>
      <c r="F26" s="204">
        <v>-37.087912087912088</v>
      </c>
    </row>
    <row r="27" spans="1:7" ht="15.6" customHeight="1" x14ac:dyDescent="0.25">
      <c r="A27" s="202" t="s">
        <v>173</v>
      </c>
      <c r="B27" s="203">
        <v>78</v>
      </c>
      <c r="C27" s="203">
        <v>80</v>
      </c>
      <c r="D27" s="203">
        <v>374</v>
      </c>
      <c r="E27" s="203">
        <v>383</v>
      </c>
      <c r="F27" s="204">
        <v>2.4064171122994651</v>
      </c>
    </row>
    <row r="28" spans="1:7" ht="15.6" customHeight="1" x14ac:dyDescent="0.25">
      <c r="A28" s="202" t="s">
        <v>177</v>
      </c>
      <c r="B28" s="203">
        <v>1483</v>
      </c>
      <c r="C28" s="203">
        <v>1451</v>
      </c>
      <c r="D28" s="203">
        <v>7489</v>
      </c>
      <c r="E28" s="203">
        <v>7365</v>
      </c>
      <c r="F28" s="204">
        <v>-1.6557617839497989</v>
      </c>
    </row>
    <row r="29" spans="1:7" ht="15.6" customHeight="1" x14ac:dyDescent="0.25">
      <c r="A29" s="202" t="s">
        <v>178</v>
      </c>
      <c r="B29" s="203">
        <v>146</v>
      </c>
      <c r="C29" s="203">
        <v>135</v>
      </c>
      <c r="D29" s="203">
        <v>642</v>
      </c>
      <c r="E29" s="203">
        <v>579</v>
      </c>
      <c r="F29" s="204">
        <v>-9.8130841121495394</v>
      </c>
    </row>
    <row r="30" spans="1:7" ht="15.6" customHeight="1" x14ac:dyDescent="0.25">
      <c r="A30" s="202" t="s">
        <v>179</v>
      </c>
      <c r="B30" s="203">
        <v>86</v>
      </c>
      <c r="C30" s="203">
        <v>88</v>
      </c>
      <c r="D30" s="203">
        <v>390</v>
      </c>
      <c r="E30" s="203">
        <v>395</v>
      </c>
      <c r="F30" s="204">
        <v>1.282051282051285</v>
      </c>
    </row>
    <row r="31" spans="1:7" ht="15.6" customHeight="1" x14ac:dyDescent="0.25">
      <c r="A31" s="202" t="s">
        <v>180</v>
      </c>
      <c r="B31" s="203">
        <v>176</v>
      </c>
      <c r="C31" s="203">
        <v>206</v>
      </c>
      <c r="D31" s="203">
        <v>883</v>
      </c>
      <c r="E31" s="203">
        <v>903</v>
      </c>
      <c r="F31" s="204">
        <v>2.2650056625141559</v>
      </c>
    </row>
    <row r="32" spans="1:7" ht="15.6" customHeight="1" x14ac:dyDescent="0.25">
      <c r="A32" s="202" t="s">
        <v>181</v>
      </c>
      <c r="B32" s="203">
        <v>664</v>
      </c>
      <c r="C32" s="203">
        <v>561</v>
      </c>
      <c r="D32" s="203">
        <v>2973</v>
      </c>
      <c r="E32" s="203">
        <v>2972</v>
      </c>
      <c r="F32" s="204">
        <v>-3.3636057854025132E-2</v>
      </c>
    </row>
    <row r="33" spans="1:6" ht="15.6" customHeight="1" x14ac:dyDescent="0.25">
      <c r="A33" s="202" t="s">
        <v>182</v>
      </c>
      <c r="B33" s="203">
        <v>175</v>
      </c>
      <c r="C33" s="203">
        <v>167</v>
      </c>
      <c r="D33" s="203">
        <v>704</v>
      </c>
      <c r="E33" s="203">
        <v>751</v>
      </c>
      <c r="F33" s="204">
        <v>6.6761363636363598</v>
      </c>
    </row>
    <row r="34" spans="1:6" ht="15.6" customHeight="1" x14ac:dyDescent="0.25">
      <c r="A34" s="202" t="s">
        <v>183</v>
      </c>
      <c r="B34" s="203">
        <v>38</v>
      </c>
      <c r="C34" s="203">
        <v>31</v>
      </c>
      <c r="D34" s="203">
        <v>162</v>
      </c>
      <c r="E34" s="203">
        <v>165</v>
      </c>
      <c r="F34" s="204">
        <v>1.8518518518518481</v>
      </c>
    </row>
    <row r="35" spans="1:6" ht="15.6" customHeight="1" x14ac:dyDescent="0.25">
      <c r="A35" s="170" t="s">
        <v>153</v>
      </c>
      <c r="B35" s="90">
        <f>SUM(B7:B34)</f>
        <v>14340</v>
      </c>
      <c r="C35" s="91">
        <f>SUM(C7:C34)</f>
        <v>14105</v>
      </c>
      <c r="D35" s="192">
        <f>SUM(D7:D34)</f>
        <v>63424</v>
      </c>
      <c r="E35" s="92">
        <f>SUM(E7:E34)</f>
        <v>61046</v>
      </c>
      <c r="F35" s="154">
        <f>E35*100/D35-100</f>
        <v>-3.7493693239152321</v>
      </c>
    </row>
    <row r="36" spans="1:6" ht="15.6" customHeight="1" x14ac:dyDescent="0.25">
      <c r="A36" s="87" t="s">
        <v>77</v>
      </c>
      <c r="B36" s="86"/>
      <c r="D36" s="27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31" priority="2">
      <formula>MOD(ROW(),2)=0</formula>
    </cfRule>
  </conditionalFormatting>
  <conditionalFormatting sqref="F7:F35">
    <cfRule type="expression" dxfId="3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1CAE9-7B9A-4D40-A2C3-BB1B3BED1E45}">
  <sheetPr codeName="Hoja25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74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78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3106913</v>
      </c>
      <c r="C7" s="203">
        <v>2747777</v>
      </c>
      <c r="D7" s="203">
        <v>12150961</v>
      </c>
      <c r="E7" s="203">
        <v>10750130</v>
      </c>
      <c r="F7" s="204">
        <v>-11.528561403497219</v>
      </c>
      <c r="G7" s="51"/>
    </row>
    <row r="8" spans="1:14" ht="15.6" customHeight="1" x14ac:dyDescent="0.25">
      <c r="A8" s="202" t="s">
        <v>11</v>
      </c>
      <c r="B8" s="203">
        <v>2131372</v>
      </c>
      <c r="C8" s="203">
        <v>1826062</v>
      </c>
      <c r="D8" s="203">
        <v>6257619</v>
      </c>
      <c r="E8" s="203">
        <v>7418997</v>
      </c>
      <c r="F8" s="204">
        <v>18.559423320595261</v>
      </c>
      <c r="G8" s="20"/>
    </row>
    <row r="9" spans="1:14" ht="15.6" customHeight="1" x14ac:dyDescent="0.25">
      <c r="A9" s="202" t="s">
        <v>8</v>
      </c>
      <c r="B9" s="203">
        <v>2566555</v>
      </c>
      <c r="C9" s="203">
        <v>1915117</v>
      </c>
      <c r="D9" s="203">
        <v>9912973</v>
      </c>
      <c r="E9" s="203">
        <v>9553769</v>
      </c>
      <c r="F9" s="204">
        <v>-3.623574885153019</v>
      </c>
      <c r="G9" s="20"/>
    </row>
    <row r="10" spans="1:14" ht="15.6" customHeight="1" x14ac:dyDescent="0.25">
      <c r="A10" s="202" t="s">
        <v>10</v>
      </c>
      <c r="B10" s="203">
        <v>479560</v>
      </c>
      <c r="C10" s="203">
        <v>586103</v>
      </c>
      <c r="D10" s="203">
        <v>2326271</v>
      </c>
      <c r="E10" s="203">
        <v>1977068</v>
      </c>
      <c r="F10" s="204">
        <v>-15.0112777058219</v>
      </c>
    </row>
    <row r="11" spans="1:14" ht="15.6" customHeight="1" x14ac:dyDescent="0.25">
      <c r="A11" s="202" t="s">
        <v>9</v>
      </c>
      <c r="B11" s="203">
        <v>45570875</v>
      </c>
      <c r="C11" s="203">
        <v>45369582</v>
      </c>
      <c r="D11" s="203">
        <v>217320602</v>
      </c>
      <c r="E11" s="203">
        <v>202037479</v>
      </c>
      <c r="F11" s="204">
        <v>-7.0325237733328274</v>
      </c>
    </row>
    <row r="12" spans="1:14" ht="15.6" customHeight="1" x14ac:dyDescent="0.25">
      <c r="A12" s="202" t="s">
        <v>6</v>
      </c>
      <c r="B12" s="203">
        <v>3575769</v>
      </c>
      <c r="C12" s="203">
        <v>4154249</v>
      </c>
      <c r="D12" s="203">
        <v>13559909</v>
      </c>
      <c r="E12" s="203">
        <v>15341789</v>
      </c>
      <c r="F12" s="204">
        <v>13.1407961513606</v>
      </c>
    </row>
    <row r="13" spans="1:14" ht="15.6" customHeight="1" x14ac:dyDescent="0.25">
      <c r="A13" s="202" t="s">
        <v>175</v>
      </c>
      <c r="B13" s="203">
        <v>28339234</v>
      </c>
      <c r="C13" s="203">
        <v>26794861</v>
      </c>
      <c r="D13" s="203">
        <v>102050589</v>
      </c>
      <c r="E13" s="203">
        <v>88514054</v>
      </c>
      <c r="F13" s="204">
        <v>-13.264533926403899</v>
      </c>
    </row>
    <row r="14" spans="1:14" ht="15.6" customHeight="1" x14ac:dyDescent="0.25">
      <c r="A14" s="202" t="s">
        <v>148</v>
      </c>
      <c r="B14" s="203">
        <v>36905002</v>
      </c>
      <c r="C14" s="203">
        <v>36684277</v>
      </c>
      <c r="D14" s="203">
        <v>141866983</v>
      </c>
      <c r="E14" s="203">
        <v>143855374</v>
      </c>
      <c r="F14" s="204">
        <v>1.4015882751238851</v>
      </c>
    </row>
    <row r="15" spans="1:14" ht="15.6" customHeight="1" x14ac:dyDescent="0.25">
      <c r="A15" s="202" t="s">
        <v>145</v>
      </c>
      <c r="B15" s="203">
        <v>4906187</v>
      </c>
      <c r="C15" s="203">
        <v>6038762</v>
      </c>
      <c r="D15" s="203">
        <v>21317043</v>
      </c>
      <c r="E15" s="203">
        <v>24113953</v>
      </c>
      <c r="F15" s="204">
        <v>13.12053458821657</v>
      </c>
    </row>
    <row r="16" spans="1:14" ht="15.6" customHeight="1" x14ac:dyDescent="0.5">
      <c r="A16" s="202" t="s">
        <v>144</v>
      </c>
      <c r="B16" s="203">
        <v>4773292</v>
      </c>
      <c r="C16" s="203">
        <v>5068438</v>
      </c>
      <c r="D16" s="203">
        <v>19430771</v>
      </c>
      <c r="E16" s="203">
        <v>20836420</v>
      </c>
      <c r="F16" s="204">
        <v>7.2341390879445839</v>
      </c>
      <c r="G16" s="15"/>
    </row>
    <row r="17" spans="1:7" ht="15.6" customHeight="1" x14ac:dyDescent="0.35">
      <c r="A17" s="202" t="s">
        <v>150</v>
      </c>
      <c r="B17" s="203">
        <v>1651097</v>
      </c>
      <c r="C17" s="203">
        <v>1989057</v>
      </c>
      <c r="D17" s="203">
        <v>8058577</v>
      </c>
      <c r="E17" s="203">
        <v>8746334</v>
      </c>
      <c r="F17" s="204">
        <v>8.5344720289946991</v>
      </c>
      <c r="G17" s="16"/>
    </row>
    <row r="18" spans="1:7" ht="15.6" customHeight="1" x14ac:dyDescent="0.25">
      <c r="A18" s="202" t="s">
        <v>147</v>
      </c>
      <c r="B18" s="203">
        <v>6982354</v>
      </c>
      <c r="C18" s="203">
        <v>8239496</v>
      </c>
      <c r="D18" s="203">
        <v>30660152</v>
      </c>
      <c r="E18" s="203">
        <v>32791780</v>
      </c>
      <c r="F18" s="204">
        <v>6.9524378091798127</v>
      </c>
    </row>
    <row r="19" spans="1:7" ht="15.6" customHeight="1" x14ac:dyDescent="0.25">
      <c r="A19" s="202" t="s">
        <v>143</v>
      </c>
      <c r="B19" s="203">
        <v>1725495</v>
      </c>
      <c r="C19" s="203">
        <v>1340411</v>
      </c>
      <c r="D19" s="203">
        <v>6618494</v>
      </c>
      <c r="E19" s="203">
        <v>5907047</v>
      </c>
      <c r="F19" s="204">
        <v>-10.74937893726276</v>
      </c>
    </row>
    <row r="20" spans="1:7" ht="15.6" customHeight="1" x14ac:dyDescent="0.25">
      <c r="A20" s="202" t="s">
        <v>142</v>
      </c>
      <c r="B20" s="203">
        <v>1888583</v>
      </c>
      <c r="C20" s="203">
        <v>1851067</v>
      </c>
      <c r="D20" s="203">
        <v>8225655</v>
      </c>
      <c r="E20" s="203">
        <v>7587243</v>
      </c>
      <c r="F20" s="204">
        <v>-7.7612299567633167</v>
      </c>
    </row>
    <row r="21" spans="1:7" ht="15.6" customHeight="1" x14ac:dyDescent="0.25">
      <c r="A21" s="202" t="s">
        <v>149</v>
      </c>
      <c r="B21" s="203">
        <v>3924841</v>
      </c>
      <c r="C21" s="203">
        <v>2987946</v>
      </c>
      <c r="D21" s="203">
        <v>17033525</v>
      </c>
      <c r="E21" s="203">
        <v>15621446</v>
      </c>
      <c r="F21" s="204">
        <v>-8.2899986937524659</v>
      </c>
    </row>
    <row r="22" spans="1:7" ht="15.6" customHeight="1" x14ac:dyDescent="0.25">
      <c r="A22" s="202" t="s">
        <v>146</v>
      </c>
      <c r="B22" s="203">
        <v>25090971</v>
      </c>
      <c r="C22" s="203">
        <v>23874597</v>
      </c>
      <c r="D22" s="203">
        <v>151926469</v>
      </c>
      <c r="E22" s="203">
        <v>148572963</v>
      </c>
      <c r="F22" s="204">
        <v>-2.2073217537886758</v>
      </c>
    </row>
    <row r="23" spans="1:7" ht="15.6" customHeight="1" x14ac:dyDescent="0.25">
      <c r="A23" s="202" t="s">
        <v>165</v>
      </c>
      <c r="B23" s="203">
        <v>6250390</v>
      </c>
      <c r="C23" s="203">
        <v>5554610</v>
      </c>
      <c r="D23" s="203">
        <v>25076376</v>
      </c>
      <c r="E23" s="203">
        <v>26047340</v>
      </c>
      <c r="F23" s="204">
        <v>3.8720268032350451</v>
      </c>
    </row>
    <row r="24" spans="1:7" ht="15.6" customHeight="1" x14ac:dyDescent="0.25">
      <c r="A24" s="202" t="s">
        <v>141</v>
      </c>
      <c r="B24" s="203">
        <v>288352</v>
      </c>
      <c r="C24" s="203">
        <v>280279</v>
      </c>
      <c r="D24" s="203">
        <v>1381925</v>
      </c>
      <c r="E24" s="203">
        <v>1586346</v>
      </c>
      <c r="F24" s="204">
        <v>14.79248150225229</v>
      </c>
    </row>
    <row r="25" spans="1:7" ht="15.6" customHeight="1" x14ac:dyDescent="0.25">
      <c r="A25" s="202" t="s">
        <v>140</v>
      </c>
      <c r="B25" s="203">
        <v>1748128</v>
      </c>
      <c r="C25" s="203">
        <v>1482163</v>
      </c>
      <c r="D25" s="203">
        <v>8571839</v>
      </c>
      <c r="E25" s="203">
        <v>8060421</v>
      </c>
      <c r="F25" s="204">
        <v>-5.966257649029572</v>
      </c>
    </row>
    <row r="26" spans="1:7" ht="15.6" customHeight="1" x14ac:dyDescent="0.25">
      <c r="A26" s="202" t="s">
        <v>152</v>
      </c>
      <c r="B26" s="203">
        <v>1385720</v>
      </c>
      <c r="C26" s="203">
        <v>1228455</v>
      </c>
      <c r="D26" s="203">
        <v>6087964</v>
      </c>
      <c r="E26" s="203">
        <v>4055688</v>
      </c>
      <c r="F26" s="204">
        <v>-33.381866252822789</v>
      </c>
    </row>
    <row r="27" spans="1:7" ht="15.6" customHeight="1" x14ac:dyDescent="0.25">
      <c r="A27" s="202" t="s">
        <v>173</v>
      </c>
      <c r="B27" s="203">
        <v>567493</v>
      </c>
      <c r="C27" s="203">
        <v>666406</v>
      </c>
      <c r="D27" s="203">
        <v>2848252</v>
      </c>
      <c r="E27" s="203">
        <v>2919503</v>
      </c>
      <c r="F27" s="204">
        <v>2.5015693836079151</v>
      </c>
    </row>
    <row r="28" spans="1:7" ht="15.6" customHeight="1" x14ac:dyDescent="0.25">
      <c r="A28" s="202" t="s">
        <v>177</v>
      </c>
      <c r="B28" s="203">
        <v>16120639</v>
      </c>
      <c r="C28" s="203">
        <v>14793149</v>
      </c>
      <c r="D28" s="203">
        <v>101839568</v>
      </c>
      <c r="E28" s="203">
        <v>105197712</v>
      </c>
      <c r="F28" s="204">
        <v>3.2974845297851232</v>
      </c>
    </row>
    <row r="29" spans="1:7" ht="15.6" customHeight="1" x14ac:dyDescent="0.25">
      <c r="A29" s="202" t="s">
        <v>178</v>
      </c>
      <c r="B29" s="203">
        <v>3070415</v>
      </c>
      <c r="C29" s="203">
        <v>2802799</v>
      </c>
      <c r="D29" s="203">
        <v>12223070</v>
      </c>
      <c r="E29" s="203">
        <v>11136061</v>
      </c>
      <c r="F29" s="204">
        <v>-8.8930931427210993</v>
      </c>
    </row>
    <row r="30" spans="1:7" ht="15.6" customHeight="1" x14ac:dyDescent="0.25">
      <c r="A30" s="202" t="s">
        <v>179</v>
      </c>
      <c r="B30" s="203">
        <v>512494</v>
      </c>
      <c r="C30" s="203">
        <v>548487</v>
      </c>
      <c r="D30" s="203">
        <v>2412798</v>
      </c>
      <c r="E30" s="203">
        <v>2536914</v>
      </c>
      <c r="F30" s="204">
        <v>5.1440692507205341</v>
      </c>
    </row>
    <row r="31" spans="1:7" ht="15.6" customHeight="1" x14ac:dyDescent="0.25">
      <c r="A31" s="202" t="s">
        <v>180</v>
      </c>
      <c r="B31" s="203">
        <v>3760410</v>
      </c>
      <c r="C31" s="203">
        <v>4227715</v>
      </c>
      <c r="D31" s="203">
        <v>17961709</v>
      </c>
      <c r="E31" s="203">
        <v>17852402</v>
      </c>
      <c r="F31" s="204">
        <v>-0.60855567808162903</v>
      </c>
    </row>
    <row r="32" spans="1:7" ht="15.6" customHeight="1" x14ac:dyDescent="0.25">
      <c r="A32" s="202" t="s">
        <v>181</v>
      </c>
      <c r="B32" s="203">
        <v>27752360</v>
      </c>
      <c r="C32" s="203">
        <v>22600216</v>
      </c>
      <c r="D32" s="203">
        <v>120546287</v>
      </c>
      <c r="E32" s="203">
        <v>120189385</v>
      </c>
      <c r="F32" s="204">
        <v>-0.29607050443618732</v>
      </c>
    </row>
    <row r="33" spans="1:6" ht="15.6" customHeight="1" x14ac:dyDescent="0.25">
      <c r="A33" s="202" t="s">
        <v>182</v>
      </c>
      <c r="B33" s="203">
        <v>4445965</v>
      </c>
      <c r="C33" s="203">
        <v>4247324</v>
      </c>
      <c r="D33" s="203">
        <v>19094407</v>
      </c>
      <c r="E33" s="203">
        <v>19506195</v>
      </c>
      <c r="F33" s="204">
        <v>2.156589623338391</v>
      </c>
    </row>
    <row r="34" spans="1:6" ht="15.6" customHeight="1" x14ac:dyDescent="0.25">
      <c r="A34" s="202" t="s">
        <v>183</v>
      </c>
      <c r="B34" s="203">
        <v>305296</v>
      </c>
      <c r="C34" s="203">
        <v>307304</v>
      </c>
      <c r="D34" s="203">
        <v>1217215</v>
      </c>
      <c r="E34" s="203">
        <v>1599141</v>
      </c>
      <c r="F34" s="204">
        <v>31.37703692445459</v>
      </c>
    </row>
    <row r="35" spans="1:6" ht="15.6" customHeight="1" x14ac:dyDescent="0.25">
      <c r="A35" s="170" t="s">
        <v>153</v>
      </c>
      <c r="B35" s="90">
        <f>SUM(B7:B34)</f>
        <v>239825762</v>
      </c>
      <c r="C35" s="91">
        <f>SUM(C7:C34)</f>
        <v>230206709</v>
      </c>
      <c r="D35" s="192">
        <f>SUM(D7:D34)</f>
        <v>1087978003</v>
      </c>
      <c r="E35" s="92">
        <f>SUM(E7:E34)</f>
        <v>1064312954</v>
      </c>
      <c r="F35" s="154">
        <f>E35*100/D35-100</f>
        <v>-2.1751403920617634</v>
      </c>
    </row>
    <row r="36" spans="1:6" ht="15.6" customHeight="1" x14ac:dyDescent="0.25">
      <c r="A36" s="87" t="s">
        <v>77</v>
      </c>
      <c r="B36" s="86"/>
      <c r="D36" s="27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29" priority="2">
      <formula>MOD(ROW(),2)=0</formula>
    </cfRule>
  </conditionalFormatting>
  <conditionalFormatting sqref="F7:F35">
    <cfRule type="expression" dxfId="2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687FF-1C7C-46E3-8FE0-D39135C206C3}">
  <sheetPr codeName="Hoja26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79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76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22</v>
      </c>
      <c r="C7" s="203">
        <v>21</v>
      </c>
      <c r="D7" s="203">
        <v>59</v>
      </c>
      <c r="E7" s="203">
        <v>52</v>
      </c>
      <c r="F7" s="204">
        <v>-11.86440677966101</v>
      </c>
      <c r="G7" s="51"/>
    </row>
    <row r="8" spans="1:14" ht="15.6" customHeight="1" x14ac:dyDescent="0.25">
      <c r="A8" s="202" t="s">
        <v>11</v>
      </c>
      <c r="B8" s="203">
        <v>13</v>
      </c>
      <c r="C8" s="203">
        <v>12</v>
      </c>
      <c r="D8" s="203">
        <v>31</v>
      </c>
      <c r="E8" s="203">
        <v>32</v>
      </c>
      <c r="F8" s="204">
        <v>3.2258064516128968</v>
      </c>
      <c r="G8" s="20"/>
    </row>
    <row r="9" spans="1:14" ht="15.6" customHeight="1" x14ac:dyDescent="0.25">
      <c r="A9" s="202" t="s">
        <v>8</v>
      </c>
      <c r="B9" s="203">
        <v>4</v>
      </c>
      <c r="C9" s="203">
        <v>2</v>
      </c>
      <c r="D9" s="203">
        <v>12</v>
      </c>
      <c r="E9" s="203">
        <v>9</v>
      </c>
      <c r="F9" s="204">
        <v>-25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1</v>
      </c>
      <c r="D10" s="203">
        <v>0</v>
      </c>
      <c r="E10" s="203">
        <v>1</v>
      </c>
      <c r="F10" s="204" t="s">
        <v>151</v>
      </c>
    </row>
    <row r="11" spans="1:14" ht="15.6" customHeight="1" x14ac:dyDescent="0.25">
      <c r="A11" s="202" t="s">
        <v>9</v>
      </c>
      <c r="B11" s="203">
        <v>0</v>
      </c>
      <c r="C11" s="203">
        <v>0</v>
      </c>
      <c r="D11" s="203">
        <v>0</v>
      </c>
      <c r="E11" s="203">
        <v>2</v>
      </c>
      <c r="F11" s="204" t="s">
        <v>151</v>
      </c>
    </row>
    <row r="12" spans="1:14" ht="15.6" customHeight="1" x14ac:dyDescent="0.25">
      <c r="A12" s="202" t="s">
        <v>6</v>
      </c>
      <c r="B12" s="203">
        <v>31</v>
      </c>
      <c r="C12" s="203">
        <v>33</v>
      </c>
      <c r="D12" s="203">
        <v>115</v>
      </c>
      <c r="E12" s="203">
        <v>122</v>
      </c>
      <c r="F12" s="204">
        <v>6.0869565217391246</v>
      </c>
    </row>
    <row r="13" spans="1:14" ht="15.6" customHeight="1" x14ac:dyDescent="0.25">
      <c r="A13" s="202" t="s">
        <v>175</v>
      </c>
      <c r="B13" s="203">
        <v>113</v>
      </c>
      <c r="C13" s="203">
        <v>107</v>
      </c>
      <c r="D13" s="203">
        <v>253</v>
      </c>
      <c r="E13" s="203">
        <v>207</v>
      </c>
      <c r="F13" s="204">
        <v>-18.181818181818191</v>
      </c>
    </row>
    <row r="14" spans="1:14" ht="15.6" customHeight="1" x14ac:dyDescent="0.25">
      <c r="A14" s="202" t="s">
        <v>148</v>
      </c>
      <c r="B14" s="203">
        <v>124</v>
      </c>
      <c r="C14" s="203">
        <v>113</v>
      </c>
      <c r="D14" s="203">
        <v>299</v>
      </c>
      <c r="E14" s="203">
        <v>303</v>
      </c>
      <c r="F14" s="204">
        <v>1.3377926421404709</v>
      </c>
    </row>
    <row r="15" spans="1:14" ht="15.6" customHeight="1" x14ac:dyDescent="0.25">
      <c r="A15" s="202" t="s">
        <v>145</v>
      </c>
      <c r="B15" s="203">
        <v>19</v>
      </c>
      <c r="C15" s="203">
        <v>16</v>
      </c>
      <c r="D15" s="203">
        <v>26</v>
      </c>
      <c r="E15" s="203">
        <v>26</v>
      </c>
      <c r="F15" s="204">
        <v>0</v>
      </c>
    </row>
    <row r="16" spans="1:14" ht="15.6" customHeight="1" x14ac:dyDescent="0.5">
      <c r="A16" s="202" t="s">
        <v>144</v>
      </c>
      <c r="B16" s="203">
        <v>25</v>
      </c>
      <c r="C16" s="203">
        <v>23</v>
      </c>
      <c r="D16" s="203">
        <v>68</v>
      </c>
      <c r="E16" s="203">
        <v>63</v>
      </c>
      <c r="F16" s="204">
        <v>-7.352941176470595</v>
      </c>
      <c r="G16" s="15"/>
    </row>
    <row r="17" spans="1:7" ht="15.6" customHeight="1" x14ac:dyDescent="0.35">
      <c r="A17" s="202" t="s">
        <v>150</v>
      </c>
      <c r="B17" s="203">
        <v>1</v>
      </c>
      <c r="C17" s="203">
        <v>0</v>
      </c>
      <c r="D17" s="203">
        <v>1</v>
      </c>
      <c r="E17" s="203">
        <v>1</v>
      </c>
      <c r="F17" s="204">
        <v>0</v>
      </c>
      <c r="G17" s="16"/>
    </row>
    <row r="18" spans="1:7" ht="15.6" customHeight="1" x14ac:dyDescent="0.25">
      <c r="A18" s="202" t="s">
        <v>147</v>
      </c>
      <c r="B18" s="203">
        <v>2</v>
      </c>
      <c r="C18" s="203">
        <v>1</v>
      </c>
      <c r="D18" s="203">
        <v>7</v>
      </c>
      <c r="E18" s="203">
        <v>2</v>
      </c>
      <c r="F18" s="204">
        <v>-71.428571428571431</v>
      </c>
    </row>
    <row r="19" spans="1:7" ht="15.6" customHeight="1" x14ac:dyDescent="0.25">
      <c r="A19" s="202" t="s">
        <v>143</v>
      </c>
      <c r="B19" s="203">
        <v>8</v>
      </c>
      <c r="C19" s="203">
        <v>4</v>
      </c>
      <c r="D19" s="203">
        <v>11</v>
      </c>
      <c r="E19" s="203">
        <v>5</v>
      </c>
      <c r="F19" s="204">
        <v>-54.545454545454547</v>
      </c>
    </row>
    <row r="20" spans="1:7" ht="15.6" customHeight="1" x14ac:dyDescent="0.25">
      <c r="A20" s="202" t="s">
        <v>142</v>
      </c>
      <c r="B20" s="203">
        <v>5</v>
      </c>
      <c r="C20" s="203">
        <v>8</v>
      </c>
      <c r="D20" s="203">
        <v>11</v>
      </c>
      <c r="E20" s="203">
        <v>15</v>
      </c>
      <c r="F20" s="204">
        <v>36.363636363636367</v>
      </c>
    </row>
    <row r="21" spans="1:7" ht="15.6" customHeight="1" x14ac:dyDescent="0.25">
      <c r="A21" s="202" t="s">
        <v>149</v>
      </c>
      <c r="B21" s="203">
        <v>3</v>
      </c>
      <c r="C21" s="203">
        <v>4</v>
      </c>
      <c r="D21" s="203">
        <v>4</v>
      </c>
      <c r="E21" s="203">
        <v>6</v>
      </c>
      <c r="F21" s="204">
        <v>50</v>
      </c>
    </row>
    <row r="22" spans="1:7" ht="15.6" customHeight="1" x14ac:dyDescent="0.25">
      <c r="A22" s="202" t="s">
        <v>146</v>
      </c>
      <c r="B22" s="203">
        <v>16</v>
      </c>
      <c r="C22" s="203">
        <v>17</v>
      </c>
      <c r="D22" s="203">
        <v>451</v>
      </c>
      <c r="E22" s="203">
        <v>493</v>
      </c>
      <c r="F22" s="204">
        <v>9.3126385809312637</v>
      </c>
    </row>
    <row r="23" spans="1:7" ht="15.6" customHeight="1" x14ac:dyDescent="0.25">
      <c r="A23" s="202" t="s">
        <v>165</v>
      </c>
      <c r="B23" s="203">
        <v>40</v>
      </c>
      <c r="C23" s="203">
        <v>35</v>
      </c>
      <c r="D23" s="203">
        <v>127</v>
      </c>
      <c r="E23" s="203">
        <v>116</v>
      </c>
      <c r="F23" s="204">
        <v>-8.6614173228346516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3</v>
      </c>
      <c r="C25" s="203">
        <v>0</v>
      </c>
      <c r="D25" s="203">
        <v>7</v>
      </c>
      <c r="E25" s="203">
        <v>4</v>
      </c>
      <c r="F25" s="204">
        <v>-42.857142857142847</v>
      </c>
    </row>
    <row r="26" spans="1:7" ht="15.6" customHeight="1" x14ac:dyDescent="0.25">
      <c r="A26" s="202" t="s">
        <v>152</v>
      </c>
      <c r="B26" s="203">
        <v>10</v>
      </c>
      <c r="C26" s="203">
        <v>11</v>
      </c>
      <c r="D26" s="203">
        <v>20</v>
      </c>
      <c r="E26" s="203">
        <v>20</v>
      </c>
      <c r="F26" s="204">
        <v>0</v>
      </c>
    </row>
    <row r="27" spans="1:7" ht="15.6" customHeight="1" x14ac:dyDescent="0.25">
      <c r="A27" s="202" t="s">
        <v>173</v>
      </c>
      <c r="B27" s="203">
        <v>0</v>
      </c>
      <c r="C27" s="203">
        <v>1</v>
      </c>
      <c r="D27" s="203">
        <v>1</v>
      </c>
      <c r="E27" s="203">
        <v>4</v>
      </c>
      <c r="F27" s="204">
        <v>300</v>
      </c>
    </row>
    <row r="28" spans="1:7" ht="15.6" customHeight="1" x14ac:dyDescent="0.25">
      <c r="A28" s="202" t="s">
        <v>177</v>
      </c>
      <c r="B28" s="203">
        <v>13</v>
      </c>
      <c r="C28" s="203">
        <v>18</v>
      </c>
      <c r="D28" s="203">
        <v>390</v>
      </c>
      <c r="E28" s="203">
        <v>421</v>
      </c>
      <c r="F28" s="204">
        <v>7.9487179487179418</v>
      </c>
    </row>
    <row r="29" spans="1:7" ht="15.6" customHeight="1" x14ac:dyDescent="0.25">
      <c r="A29" s="202" t="s">
        <v>178</v>
      </c>
      <c r="B29" s="203">
        <v>7</v>
      </c>
      <c r="C29" s="203">
        <v>7</v>
      </c>
      <c r="D29" s="203">
        <v>15</v>
      </c>
      <c r="E29" s="203">
        <v>10</v>
      </c>
      <c r="F29" s="204">
        <v>-33.333333333333329</v>
      </c>
    </row>
    <row r="30" spans="1:7" ht="15.6" customHeight="1" x14ac:dyDescent="0.25">
      <c r="A30" s="202" t="s">
        <v>179</v>
      </c>
      <c r="B30" s="203">
        <v>11</v>
      </c>
      <c r="C30" s="203">
        <v>11</v>
      </c>
      <c r="D30" s="203">
        <v>33</v>
      </c>
      <c r="E30" s="203">
        <v>37</v>
      </c>
      <c r="F30" s="204">
        <v>12.121212121212119</v>
      </c>
    </row>
    <row r="31" spans="1:7" ht="15.6" customHeight="1" x14ac:dyDescent="0.25">
      <c r="A31" s="202" t="s">
        <v>180</v>
      </c>
      <c r="B31" s="203">
        <v>10</v>
      </c>
      <c r="C31" s="203">
        <v>10</v>
      </c>
      <c r="D31" s="203">
        <v>17</v>
      </c>
      <c r="E31" s="203">
        <v>18</v>
      </c>
      <c r="F31" s="204">
        <v>5.882352941176463</v>
      </c>
    </row>
    <row r="32" spans="1:7" ht="15.6" customHeight="1" x14ac:dyDescent="0.25">
      <c r="A32" s="202" t="s">
        <v>181</v>
      </c>
      <c r="B32" s="203">
        <v>37</v>
      </c>
      <c r="C32" s="203">
        <v>33</v>
      </c>
      <c r="D32" s="203">
        <v>107</v>
      </c>
      <c r="E32" s="203">
        <v>90</v>
      </c>
      <c r="F32" s="204">
        <v>-15.887850467289731</v>
      </c>
    </row>
    <row r="33" spans="1:6" ht="15.6" customHeight="1" x14ac:dyDescent="0.25">
      <c r="A33" s="202" t="s">
        <v>182</v>
      </c>
      <c r="B33" s="203">
        <v>13</v>
      </c>
      <c r="C33" s="203">
        <v>14</v>
      </c>
      <c r="D33" s="203">
        <v>42</v>
      </c>
      <c r="E33" s="203">
        <v>40</v>
      </c>
      <c r="F33" s="204">
        <v>-4.7619047619047592</v>
      </c>
    </row>
    <row r="34" spans="1:6" ht="15.6" customHeight="1" x14ac:dyDescent="0.25">
      <c r="A34" s="202" t="s">
        <v>183</v>
      </c>
      <c r="B34" s="203">
        <v>2</v>
      </c>
      <c r="C34" s="203">
        <v>0</v>
      </c>
      <c r="D34" s="203">
        <v>2</v>
      </c>
      <c r="E34" s="203">
        <v>0</v>
      </c>
      <c r="F34" s="204">
        <v>-100</v>
      </c>
    </row>
    <row r="35" spans="1:6" ht="15.6" customHeight="1" x14ac:dyDescent="0.25">
      <c r="A35" s="170" t="s">
        <v>153</v>
      </c>
      <c r="B35" s="90">
        <f>SUM(B7:B34)</f>
        <v>532</v>
      </c>
      <c r="C35" s="91">
        <f>SUM(C7:C34)</f>
        <v>502</v>
      </c>
      <c r="D35" s="192">
        <f>SUM(D7:D34)</f>
        <v>2109</v>
      </c>
      <c r="E35" s="192">
        <f>SUM(E7:E34)</f>
        <v>2099</v>
      </c>
      <c r="F35" s="154">
        <f>E35*100/D35-100</f>
        <v>-0.47415836889521756</v>
      </c>
    </row>
    <row r="36" spans="1:6" ht="15.6" customHeight="1" x14ac:dyDescent="0.25">
      <c r="A36" s="87" t="s">
        <v>161</v>
      </c>
      <c r="B36" s="86"/>
      <c r="D36" s="27"/>
      <c r="F36" s="37"/>
    </row>
  </sheetData>
  <mergeCells count="3">
    <mergeCell ref="B5:C5"/>
    <mergeCell ref="D5:F5"/>
    <mergeCell ref="A5:A6"/>
  </mergeCells>
  <conditionalFormatting sqref="A7:F34">
    <cfRule type="expression" dxfId="27" priority="2">
      <formula>MOD(ROW(),2)=0</formula>
    </cfRule>
  </conditionalFormatting>
  <conditionalFormatting sqref="F7:F35">
    <cfRule type="expression" dxfId="2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C335B-AC71-447F-A27A-7B79032EB218}">
  <sheetPr codeName="Hoja27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81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76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45803</v>
      </c>
      <c r="C7" s="203">
        <v>36268</v>
      </c>
      <c r="D7" s="203">
        <v>145250</v>
      </c>
      <c r="E7" s="203">
        <v>114543</v>
      </c>
      <c r="F7" s="204">
        <v>-21.140791738382109</v>
      </c>
      <c r="G7" s="51"/>
    </row>
    <row r="8" spans="1:14" ht="15.6" customHeight="1" x14ac:dyDescent="0.25">
      <c r="A8" s="202" t="s">
        <v>11</v>
      </c>
      <c r="B8" s="203">
        <v>47429</v>
      </c>
      <c r="C8" s="203">
        <v>35310</v>
      </c>
      <c r="D8" s="203">
        <v>125998</v>
      </c>
      <c r="E8" s="203">
        <v>141813</v>
      </c>
      <c r="F8" s="204">
        <v>12.55178653629423</v>
      </c>
      <c r="G8" s="20"/>
    </row>
    <row r="9" spans="1:14" ht="15.6" customHeight="1" x14ac:dyDescent="0.25">
      <c r="A9" s="202" t="s">
        <v>8</v>
      </c>
      <c r="B9" s="203">
        <v>29270</v>
      </c>
      <c r="C9" s="203">
        <v>28536</v>
      </c>
      <c r="D9" s="203">
        <v>159632</v>
      </c>
      <c r="E9" s="203">
        <v>149765</v>
      </c>
      <c r="F9" s="204">
        <v>-6.18109151047409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142</v>
      </c>
      <c r="D10" s="203">
        <v>0</v>
      </c>
      <c r="E10" s="203">
        <v>142</v>
      </c>
      <c r="F10" s="204" t="s">
        <v>151</v>
      </c>
    </row>
    <row r="11" spans="1:14" ht="15.6" customHeight="1" x14ac:dyDescent="0.25">
      <c r="A11" s="202" t="s">
        <v>9</v>
      </c>
      <c r="B11" s="203">
        <v>379162</v>
      </c>
      <c r="C11" s="203">
        <v>415613</v>
      </c>
      <c r="D11" s="203">
        <v>1826337</v>
      </c>
      <c r="E11" s="203">
        <v>1795765</v>
      </c>
      <c r="F11" s="204">
        <v>-1.6739517405604829</v>
      </c>
    </row>
    <row r="12" spans="1:14" ht="15.6" customHeight="1" x14ac:dyDescent="0.25">
      <c r="A12" s="202" t="s">
        <v>6</v>
      </c>
      <c r="B12" s="203">
        <v>58868</v>
      </c>
      <c r="C12" s="203">
        <v>68881</v>
      </c>
      <c r="D12" s="203">
        <v>184121</v>
      </c>
      <c r="E12" s="203">
        <v>206941</v>
      </c>
      <c r="F12" s="204">
        <v>12.39402349541878</v>
      </c>
    </row>
    <row r="13" spans="1:14" ht="15.6" customHeight="1" x14ac:dyDescent="0.25">
      <c r="A13" s="202" t="s">
        <v>175</v>
      </c>
      <c r="B13" s="203">
        <v>1030618</v>
      </c>
      <c r="C13" s="203">
        <v>1021611</v>
      </c>
      <c r="D13" s="203">
        <v>2864197</v>
      </c>
      <c r="E13" s="203">
        <v>2588005</v>
      </c>
      <c r="F13" s="204">
        <v>-9.6429121320914675</v>
      </c>
    </row>
    <row r="14" spans="1:14" ht="15.6" customHeight="1" x14ac:dyDescent="0.25">
      <c r="A14" s="202" t="s">
        <v>148</v>
      </c>
      <c r="B14" s="203">
        <v>603776</v>
      </c>
      <c r="C14" s="203">
        <v>625711</v>
      </c>
      <c r="D14" s="203">
        <v>1718078</v>
      </c>
      <c r="E14" s="203">
        <v>1794265</v>
      </c>
      <c r="F14" s="204">
        <v>4.4344319640901091</v>
      </c>
    </row>
    <row r="15" spans="1:14" ht="15.6" customHeight="1" x14ac:dyDescent="0.25">
      <c r="A15" s="202" t="s">
        <v>145</v>
      </c>
      <c r="B15" s="203">
        <v>33745</v>
      </c>
      <c r="C15" s="203">
        <v>33582</v>
      </c>
      <c r="D15" s="203">
        <v>77829</v>
      </c>
      <c r="E15" s="203">
        <v>83692</v>
      </c>
      <c r="F15" s="204">
        <v>7.5331817188965564</v>
      </c>
    </row>
    <row r="16" spans="1:14" ht="15.6" customHeight="1" x14ac:dyDescent="0.5">
      <c r="A16" s="202" t="s">
        <v>144</v>
      </c>
      <c r="B16" s="203">
        <v>36867</v>
      </c>
      <c r="C16" s="203">
        <v>35699</v>
      </c>
      <c r="D16" s="203">
        <v>85476</v>
      </c>
      <c r="E16" s="203">
        <v>90989</v>
      </c>
      <c r="F16" s="204">
        <v>6.449763676353597</v>
      </c>
      <c r="G16" s="15"/>
    </row>
    <row r="17" spans="1:7" ht="15.6" customHeight="1" x14ac:dyDescent="0.35">
      <c r="A17" s="202" t="s">
        <v>150</v>
      </c>
      <c r="B17" s="203">
        <v>362</v>
      </c>
      <c r="C17" s="203">
        <v>0</v>
      </c>
      <c r="D17" s="203">
        <v>362</v>
      </c>
      <c r="E17" s="203">
        <v>245</v>
      </c>
      <c r="F17" s="204">
        <v>-32.320441988950279</v>
      </c>
      <c r="G17" s="16"/>
    </row>
    <row r="18" spans="1:7" ht="15.6" customHeight="1" x14ac:dyDescent="0.25">
      <c r="A18" s="202" t="s">
        <v>147</v>
      </c>
      <c r="B18" s="203">
        <v>155756</v>
      </c>
      <c r="C18" s="203">
        <v>151465</v>
      </c>
      <c r="D18" s="203">
        <v>727944</v>
      </c>
      <c r="E18" s="203">
        <v>655136</v>
      </c>
      <c r="F18" s="204">
        <v>-10.001868275581639</v>
      </c>
    </row>
    <row r="19" spans="1:7" ht="15.6" customHeight="1" x14ac:dyDescent="0.25">
      <c r="A19" s="202" t="s">
        <v>143</v>
      </c>
      <c r="B19" s="203">
        <v>6770</v>
      </c>
      <c r="C19" s="203">
        <v>821</v>
      </c>
      <c r="D19" s="203">
        <v>10384</v>
      </c>
      <c r="E19" s="203">
        <v>1153</v>
      </c>
      <c r="F19" s="204">
        <v>-88.896379044684124</v>
      </c>
    </row>
    <row r="20" spans="1:7" ht="15.6" customHeight="1" x14ac:dyDescent="0.25">
      <c r="A20" s="202" t="s">
        <v>142</v>
      </c>
      <c r="B20" s="203">
        <v>8227</v>
      </c>
      <c r="C20" s="203">
        <v>11290</v>
      </c>
      <c r="D20" s="203">
        <v>19154</v>
      </c>
      <c r="E20" s="203">
        <v>24045</v>
      </c>
      <c r="F20" s="204">
        <v>25.53513626396575</v>
      </c>
    </row>
    <row r="21" spans="1:7" ht="15.6" customHeight="1" x14ac:dyDescent="0.25">
      <c r="A21" s="202" t="s">
        <v>149</v>
      </c>
      <c r="B21" s="203">
        <v>4481</v>
      </c>
      <c r="C21" s="203">
        <v>4805</v>
      </c>
      <c r="D21" s="203">
        <v>18910</v>
      </c>
      <c r="E21" s="203">
        <v>17215</v>
      </c>
      <c r="F21" s="204">
        <v>-8.963511369645687</v>
      </c>
    </row>
    <row r="22" spans="1:7" ht="15.6" customHeight="1" x14ac:dyDescent="0.25">
      <c r="A22" s="202" t="s">
        <v>146</v>
      </c>
      <c r="B22" s="203">
        <v>150792</v>
      </c>
      <c r="C22" s="203">
        <v>137898</v>
      </c>
      <c r="D22" s="203">
        <v>1735648</v>
      </c>
      <c r="E22" s="203">
        <v>1815395</v>
      </c>
      <c r="F22" s="204">
        <v>4.5946528328324661</v>
      </c>
    </row>
    <row r="23" spans="1:7" ht="15.6" customHeight="1" x14ac:dyDescent="0.25">
      <c r="A23" s="202" t="s">
        <v>165</v>
      </c>
      <c r="B23" s="203">
        <v>82617</v>
      </c>
      <c r="C23" s="203">
        <v>77111</v>
      </c>
      <c r="D23" s="203">
        <v>284857</v>
      </c>
      <c r="E23" s="203">
        <v>285876</v>
      </c>
      <c r="F23" s="204">
        <v>0.35772334890839369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36488</v>
      </c>
      <c r="C25" s="203">
        <v>39897</v>
      </c>
      <c r="D25" s="203">
        <v>178379</v>
      </c>
      <c r="E25" s="203">
        <v>201680</v>
      </c>
      <c r="F25" s="204">
        <v>13.06263629687351</v>
      </c>
    </row>
    <row r="26" spans="1:7" ht="15.6" customHeight="1" x14ac:dyDescent="0.25">
      <c r="A26" s="202" t="s">
        <v>152</v>
      </c>
      <c r="B26" s="203">
        <v>11251</v>
      </c>
      <c r="C26" s="203">
        <v>22395</v>
      </c>
      <c r="D26" s="203">
        <v>51293</v>
      </c>
      <c r="E26" s="203">
        <v>68413</v>
      </c>
      <c r="F26" s="204">
        <v>33.376874037393009</v>
      </c>
    </row>
    <row r="27" spans="1:7" ht="15.6" customHeight="1" x14ac:dyDescent="0.25">
      <c r="A27" s="202" t="s">
        <v>173</v>
      </c>
      <c r="B27" s="203">
        <v>0</v>
      </c>
      <c r="C27" s="203">
        <v>142</v>
      </c>
      <c r="D27" s="203">
        <v>422</v>
      </c>
      <c r="E27" s="203">
        <v>714</v>
      </c>
      <c r="F27" s="204">
        <v>69.194312796208521</v>
      </c>
    </row>
    <row r="28" spans="1:7" ht="15.6" customHeight="1" x14ac:dyDescent="0.25">
      <c r="A28" s="202" t="s">
        <v>177</v>
      </c>
      <c r="B28" s="203">
        <v>474262</v>
      </c>
      <c r="C28" s="203">
        <v>466861</v>
      </c>
      <c r="D28" s="203">
        <v>3163142</v>
      </c>
      <c r="E28" s="203">
        <v>3192870</v>
      </c>
      <c r="F28" s="204">
        <v>0.93982502208247365</v>
      </c>
    </row>
    <row r="29" spans="1:7" ht="15.6" customHeight="1" x14ac:dyDescent="0.25">
      <c r="A29" s="202" t="s">
        <v>178</v>
      </c>
      <c r="B29" s="203">
        <v>27345</v>
      </c>
      <c r="C29" s="203">
        <v>28424</v>
      </c>
      <c r="D29" s="203">
        <v>72921</v>
      </c>
      <c r="E29" s="203">
        <v>71139</v>
      </c>
      <c r="F29" s="204">
        <v>-2.443740486279665</v>
      </c>
    </row>
    <row r="30" spans="1:7" ht="15.6" customHeight="1" x14ac:dyDescent="0.25">
      <c r="A30" s="202" t="s">
        <v>179</v>
      </c>
      <c r="B30" s="203">
        <v>2620</v>
      </c>
      <c r="C30" s="203">
        <v>2278</v>
      </c>
      <c r="D30" s="203">
        <v>8457</v>
      </c>
      <c r="E30" s="203">
        <v>9341</v>
      </c>
      <c r="F30" s="204">
        <v>10.452879271609319</v>
      </c>
    </row>
    <row r="31" spans="1:7" ht="15.6" customHeight="1" x14ac:dyDescent="0.25">
      <c r="A31" s="202" t="s">
        <v>180</v>
      </c>
      <c r="B31" s="203">
        <v>13778</v>
      </c>
      <c r="C31" s="203">
        <v>15295</v>
      </c>
      <c r="D31" s="203">
        <v>18032</v>
      </c>
      <c r="E31" s="203">
        <v>20707</v>
      </c>
      <c r="F31" s="204">
        <v>14.83473824312334</v>
      </c>
    </row>
    <row r="32" spans="1:7" ht="15.6" customHeight="1" x14ac:dyDescent="0.25">
      <c r="A32" s="202" t="s">
        <v>181</v>
      </c>
      <c r="B32" s="203">
        <v>151777</v>
      </c>
      <c r="C32" s="203">
        <v>125935</v>
      </c>
      <c r="D32" s="203">
        <v>496217</v>
      </c>
      <c r="E32" s="203">
        <v>456190</v>
      </c>
      <c r="F32" s="204">
        <v>-8.0664306140257196</v>
      </c>
    </row>
    <row r="33" spans="1:6" ht="15.6" customHeight="1" x14ac:dyDescent="0.25">
      <c r="A33" s="202" t="s">
        <v>182</v>
      </c>
      <c r="B33" s="203">
        <v>24119</v>
      </c>
      <c r="C33" s="203">
        <v>18647</v>
      </c>
      <c r="D33" s="203">
        <v>93366</v>
      </c>
      <c r="E33" s="203">
        <v>77335</v>
      </c>
      <c r="F33" s="204">
        <v>-17.17006190690401</v>
      </c>
    </row>
    <row r="34" spans="1:6" ht="15.6" customHeight="1" x14ac:dyDescent="0.25">
      <c r="A34" s="202" t="s">
        <v>183</v>
      </c>
      <c r="B34" s="203">
        <v>252</v>
      </c>
      <c r="C34" s="203">
        <v>0</v>
      </c>
      <c r="D34" s="203">
        <v>252</v>
      </c>
      <c r="E34" s="203">
        <v>0</v>
      </c>
      <c r="F34" s="204">
        <v>-100</v>
      </c>
    </row>
    <row r="35" spans="1:6" ht="15.6" customHeight="1" x14ac:dyDescent="0.25">
      <c r="A35" s="170" t="s">
        <v>153</v>
      </c>
      <c r="B35" s="90">
        <f>SUM(B7:B34)</f>
        <v>3416435</v>
      </c>
      <c r="C35" s="91">
        <f>SUM(C7:C34)</f>
        <v>3404617</v>
      </c>
      <c r="D35" s="90">
        <f>SUM(D7:D34)</f>
        <v>14066658</v>
      </c>
      <c r="E35" s="92">
        <f>SUM(E7:E34)</f>
        <v>13863374</v>
      </c>
      <c r="F35" s="154">
        <f>E35*100/D35-100</f>
        <v>-1.4451478098067128</v>
      </c>
    </row>
    <row r="36" spans="1:6" ht="15.6" customHeight="1" x14ac:dyDescent="0.25">
      <c r="A36" s="87" t="s">
        <v>80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25" priority="2">
      <formula>MOD(ROW(),2)=0</formula>
    </cfRule>
  </conditionalFormatting>
  <conditionalFormatting sqref="F7:F35">
    <cfRule type="expression" dxfId="2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84007-5750-4A0C-A128-F35C7F6A88BD}">
  <sheetPr codeName="Hoja28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87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76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27"/>
    </row>
    <row r="8" spans="1:14" ht="15.6" customHeight="1" x14ac:dyDescent="0.25">
      <c r="A8" s="202" t="s">
        <v>11</v>
      </c>
      <c r="B8" s="203">
        <v>11555</v>
      </c>
      <c r="C8" s="203">
        <v>7296</v>
      </c>
      <c r="D8" s="203">
        <v>50039</v>
      </c>
      <c r="E8" s="203">
        <v>49454</v>
      </c>
      <c r="F8" s="204">
        <v>-1.169088111273211</v>
      </c>
      <c r="G8" s="20"/>
    </row>
    <row r="9" spans="1:14" ht="15.6" customHeight="1" x14ac:dyDescent="0.25">
      <c r="A9" s="202" t="s">
        <v>8</v>
      </c>
      <c r="B9" s="203">
        <v>26844</v>
      </c>
      <c r="C9" s="203">
        <v>28355</v>
      </c>
      <c r="D9" s="203">
        <v>154327</v>
      </c>
      <c r="E9" s="203">
        <v>147180</v>
      </c>
      <c r="F9" s="204">
        <v>-4.6310755732956608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379162</v>
      </c>
      <c r="C11" s="203">
        <v>415613</v>
      </c>
      <c r="D11" s="203">
        <v>1826337</v>
      </c>
      <c r="E11" s="203">
        <v>1795765</v>
      </c>
      <c r="F11" s="204">
        <v>-1.6739517405604829</v>
      </c>
    </row>
    <row r="12" spans="1:14" ht="15.6" customHeight="1" x14ac:dyDescent="0.25">
      <c r="A12" s="202" t="s">
        <v>6</v>
      </c>
      <c r="B12" s="203">
        <v>3865</v>
      </c>
      <c r="C12" s="203">
        <v>3405</v>
      </c>
      <c r="D12" s="203">
        <v>15369</v>
      </c>
      <c r="E12" s="203">
        <v>14897</v>
      </c>
      <c r="F12" s="204">
        <v>-3.0711171839416949</v>
      </c>
    </row>
    <row r="13" spans="1:14" ht="15.6" customHeight="1" x14ac:dyDescent="0.25">
      <c r="A13" s="202" t="s">
        <v>175</v>
      </c>
      <c r="B13" s="203">
        <v>698043</v>
      </c>
      <c r="C13" s="203">
        <v>708492</v>
      </c>
      <c r="D13" s="203">
        <v>2122825</v>
      </c>
      <c r="E13" s="203">
        <v>2040687</v>
      </c>
      <c r="F13" s="204">
        <v>-3.8692779668601962</v>
      </c>
    </row>
    <row r="14" spans="1:14" ht="15.6" customHeight="1" x14ac:dyDescent="0.25">
      <c r="A14" s="202" t="s">
        <v>148</v>
      </c>
      <c r="B14" s="203">
        <v>111618</v>
      </c>
      <c r="C14" s="203">
        <v>122308</v>
      </c>
      <c r="D14" s="203">
        <v>472391</v>
      </c>
      <c r="E14" s="203">
        <v>488181</v>
      </c>
      <c r="F14" s="204">
        <v>3.3425700320285472</v>
      </c>
    </row>
    <row r="15" spans="1:14" ht="15.6" customHeight="1" x14ac:dyDescent="0.25">
      <c r="A15" s="202" t="s">
        <v>145</v>
      </c>
      <c r="B15" s="203">
        <v>15661</v>
      </c>
      <c r="C15" s="203">
        <v>15414</v>
      </c>
      <c r="D15" s="203">
        <v>45279</v>
      </c>
      <c r="E15" s="203">
        <v>41488</v>
      </c>
      <c r="F15" s="204">
        <v>-8.3725347291238705</v>
      </c>
    </row>
    <row r="16" spans="1:14" ht="15.6" customHeight="1" x14ac:dyDescent="0.5">
      <c r="A16" s="202" t="s">
        <v>144</v>
      </c>
      <c r="B16" s="203">
        <v>0</v>
      </c>
      <c r="C16" s="203">
        <v>0</v>
      </c>
      <c r="D16" s="203">
        <v>0</v>
      </c>
      <c r="E16" s="203">
        <v>0</v>
      </c>
      <c r="F16" s="204" t="s">
        <v>151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0</v>
      </c>
      <c r="D17" s="203">
        <v>0</v>
      </c>
      <c r="E17" s="203">
        <v>0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153827</v>
      </c>
      <c r="C18" s="203">
        <v>150686</v>
      </c>
      <c r="D18" s="203">
        <v>721400</v>
      </c>
      <c r="E18" s="203">
        <v>654311</v>
      </c>
      <c r="F18" s="204">
        <v>-9.2998336567784889</v>
      </c>
    </row>
    <row r="19" spans="1:7" ht="15.6" customHeight="1" x14ac:dyDescent="0.25">
      <c r="A19" s="202" t="s">
        <v>143</v>
      </c>
      <c r="B19" s="203">
        <v>0</v>
      </c>
      <c r="C19" s="203">
        <v>0</v>
      </c>
      <c r="D19" s="203">
        <v>0</v>
      </c>
      <c r="E19" s="203">
        <v>0</v>
      </c>
      <c r="F19" s="204" t="s">
        <v>151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0</v>
      </c>
      <c r="E20" s="203">
        <v>5</v>
      </c>
      <c r="F20" s="204" t="s">
        <v>151</v>
      </c>
    </row>
    <row r="21" spans="1:7" ht="15.6" customHeight="1" x14ac:dyDescent="0.25">
      <c r="A21" s="202" t="s">
        <v>149</v>
      </c>
      <c r="B21" s="203">
        <v>4115</v>
      </c>
      <c r="C21" s="203">
        <v>4283</v>
      </c>
      <c r="D21" s="203">
        <v>17272</v>
      </c>
      <c r="E21" s="203">
        <v>16526</v>
      </c>
      <c r="F21" s="204">
        <v>-4.3191292264937431</v>
      </c>
    </row>
    <row r="22" spans="1:7" ht="15.6" customHeight="1" x14ac:dyDescent="0.25">
      <c r="A22" s="202" t="s">
        <v>146</v>
      </c>
      <c r="B22" s="203">
        <v>125279</v>
      </c>
      <c r="C22" s="203">
        <v>124038</v>
      </c>
      <c r="D22" s="203">
        <v>560174</v>
      </c>
      <c r="E22" s="203">
        <v>527555</v>
      </c>
      <c r="F22" s="204">
        <v>-5.8230121355150422</v>
      </c>
    </row>
    <row r="23" spans="1:7" ht="15.6" customHeight="1" x14ac:dyDescent="0.25">
      <c r="A23" s="202" t="s">
        <v>165</v>
      </c>
      <c r="B23" s="203">
        <v>22181</v>
      </c>
      <c r="C23" s="203">
        <v>25417</v>
      </c>
      <c r="D23" s="203">
        <v>110982</v>
      </c>
      <c r="E23" s="203">
        <v>118143</v>
      </c>
      <c r="F23" s="204">
        <v>6.4523976861112553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35151</v>
      </c>
      <c r="C25" s="203">
        <v>39897</v>
      </c>
      <c r="D25" s="203">
        <v>174986</v>
      </c>
      <c r="E25" s="203">
        <v>196781</v>
      </c>
      <c r="F25" s="204">
        <v>12.45528213685667</v>
      </c>
    </row>
    <row r="26" spans="1:7" ht="15.6" customHeight="1" x14ac:dyDescent="0.25">
      <c r="A26" s="202" t="s">
        <v>152</v>
      </c>
      <c r="B26" s="203">
        <v>7606</v>
      </c>
      <c r="C26" s="203">
        <v>8675</v>
      </c>
      <c r="D26" s="203">
        <v>34435</v>
      </c>
      <c r="E26" s="203">
        <v>38475</v>
      </c>
      <c r="F26" s="204">
        <v>11.73224916509365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3</v>
      </c>
      <c r="E27" s="203">
        <v>0</v>
      </c>
      <c r="F27" s="204">
        <v>-100</v>
      </c>
    </row>
    <row r="28" spans="1:7" ht="15.6" customHeight="1" x14ac:dyDescent="0.25">
      <c r="A28" s="202" t="s">
        <v>177</v>
      </c>
      <c r="B28" s="203">
        <v>455336</v>
      </c>
      <c r="C28" s="203">
        <v>449715</v>
      </c>
      <c r="D28" s="203">
        <v>2269087</v>
      </c>
      <c r="E28" s="203">
        <v>2199393</v>
      </c>
      <c r="F28" s="204">
        <v>-3.0714556118826688</v>
      </c>
    </row>
    <row r="29" spans="1:7" ht="15.6" customHeight="1" x14ac:dyDescent="0.25">
      <c r="A29" s="202" t="s">
        <v>178</v>
      </c>
      <c r="B29" s="203">
        <v>22763</v>
      </c>
      <c r="C29" s="203">
        <v>21922</v>
      </c>
      <c r="D29" s="203">
        <v>62019</v>
      </c>
      <c r="E29" s="203">
        <v>59424</v>
      </c>
      <c r="F29" s="204">
        <v>-4.1842016156339241</v>
      </c>
    </row>
    <row r="30" spans="1:7" ht="15.6" customHeight="1" x14ac:dyDescent="0.25">
      <c r="A30" s="202" t="s">
        <v>179</v>
      </c>
      <c r="B30" s="203">
        <v>0</v>
      </c>
      <c r="C30" s="203">
        <v>0</v>
      </c>
      <c r="D30" s="203">
        <v>0</v>
      </c>
      <c r="E30" s="203">
        <v>0</v>
      </c>
      <c r="F30" s="204" t="s">
        <v>151</v>
      </c>
    </row>
    <row r="31" spans="1:7" ht="15.6" customHeight="1" x14ac:dyDescent="0.25">
      <c r="A31" s="202" t="s">
        <v>180</v>
      </c>
      <c r="B31" s="203">
        <v>0</v>
      </c>
      <c r="C31" s="203">
        <v>0</v>
      </c>
      <c r="D31" s="203">
        <v>0</v>
      </c>
      <c r="E31" s="203">
        <v>19</v>
      </c>
      <c r="F31" s="204" t="s">
        <v>151</v>
      </c>
    </row>
    <row r="32" spans="1:7" ht="15.6" customHeight="1" x14ac:dyDescent="0.25">
      <c r="A32" s="202" t="s">
        <v>181</v>
      </c>
      <c r="B32" s="203">
        <v>58845</v>
      </c>
      <c r="C32" s="203">
        <v>56949</v>
      </c>
      <c r="D32" s="203">
        <v>272237</v>
      </c>
      <c r="E32" s="203">
        <v>274261</v>
      </c>
      <c r="F32" s="204">
        <v>0.74346984429008955</v>
      </c>
    </row>
    <row r="33" spans="1:6" ht="15.6" customHeight="1" x14ac:dyDescent="0.25">
      <c r="A33" s="202" t="s">
        <v>182</v>
      </c>
      <c r="B33" s="203">
        <v>0</v>
      </c>
      <c r="C33" s="203">
        <v>0</v>
      </c>
      <c r="D33" s="203">
        <v>0</v>
      </c>
      <c r="E33" s="203">
        <v>0</v>
      </c>
      <c r="F33" s="204" t="s">
        <v>151</v>
      </c>
    </row>
    <row r="34" spans="1:6" ht="15.6" customHeight="1" x14ac:dyDescent="0.25">
      <c r="A34" s="202" t="s">
        <v>183</v>
      </c>
      <c r="B34" s="203">
        <v>0</v>
      </c>
      <c r="C34" s="203">
        <v>0</v>
      </c>
      <c r="D34" s="203">
        <v>0</v>
      </c>
      <c r="E34" s="203">
        <v>0</v>
      </c>
      <c r="F34" s="204" t="s">
        <v>151</v>
      </c>
    </row>
    <row r="35" spans="1:6" ht="15.6" customHeight="1" x14ac:dyDescent="0.25">
      <c r="A35" s="193" t="s">
        <v>153</v>
      </c>
      <c r="B35" s="192">
        <f>SUM(B7:B34)</f>
        <v>2131851</v>
      </c>
      <c r="C35" s="91">
        <f>SUM(C7:C34)</f>
        <v>2182465</v>
      </c>
      <c r="D35" s="90">
        <f>SUM(D7:D34)</f>
        <v>8909162</v>
      </c>
      <c r="E35" s="92">
        <f>SUM(E7:E34)</f>
        <v>8662545</v>
      </c>
      <c r="F35" s="154">
        <f>E35*100/D35-100</f>
        <v>-2.768127911469108</v>
      </c>
    </row>
    <row r="36" spans="1:6" ht="15.6" customHeight="1" x14ac:dyDescent="0.25">
      <c r="A36" s="87" t="s">
        <v>85</v>
      </c>
      <c r="B36" s="86"/>
      <c r="C36" s="37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23" priority="2">
      <formula>MOD(ROW(),2)=0</formula>
    </cfRule>
  </conditionalFormatting>
  <conditionalFormatting sqref="F7:F35">
    <cfRule type="expression" dxfId="2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D1A34-ABFF-45C8-AF27-04D962ACB0D9}">
  <sheetPr codeName="Hoja29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83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76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45803</v>
      </c>
      <c r="C7" s="203">
        <v>36268</v>
      </c>
      <c r="D7" s="203">
        <v>145250</v>
      </c>
      <c r="E7" s="203">
        <v>114543</v>
      </c>
      <c r="F7" s="204">
        <v>-21.140791738382109</v>
      </c>
      <c r="G7" s="27"/>
    </row>
    <row r="8" spans="1:14" ht="15.6" customHeight="1" x14ac:dyDescent="0.25">
      <c r="A8" s="202" t="s">
        <v>11</v>
      </c>
      <c r="B8" s="203">
        <v>35874</v>
      </c>
      <c r="C8" s="203">
        <v>28014</v>
      </c>
      <c r="D8" s="203">
        <v>75959</v>
      </c>
      <c r="E8" s="203">
        <v>92359</v>
      </c>
      <c r="F8" s="204">
        <v>21.590594926210191</v>
      </c>
      <c r="G8" s="20"/>
    </row>
    <row r="9" spans="1:14" ht="15.6" customHeight="1" x14ac:dyDescent="0.25">
      <c r="A9" s="202" t="s">
        <v>8</v>
      </c>
      <c r="B9" s="203">
        <v>2426</v>
      </c>
      <c r="C9" s="203">
        <v>181</v>
      </c>
      <c r="D9" s="203">
        <v>5305</v>
      </c>
      <c r="E9" s="203">
        <v>2585</v>
      </c>
      <c r="F9" s="204">
        <v>-51.272384542884069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142</v>
      </c>
      <c r="D10" s="203">
        <v>0</v>
      </c>
      <c r="E10" s="203">
        <v>142</v>
      </c>
      <c r="F10" s="204" t="s">
        <v>151</v>
      </c>
    </row>
    <row r="11" spans="1:14" ht="15.6" customHeight="1" x14ac:dyDescent="0.25">
      <c r="A11" s="202" t="s">
        <v>9</v>
      </c>
      <c r="B11" s="203">
        <v>0</v>
      </c>
      <c r="C11" s="203">
        <v>0</v>
      </c>
      <c r="D11" s="203">
        <v>0</v>
      </c>
      <c r="E11" s="203">
        <v>0</v>
      </c>
      <c r="F11" s="204" t="s">
        <v>151</v>
      </c>
    </row>
    <row r="12" spans="1:14" ht="15.6" customHeight="1" x14ac:dyDescent="0.25">
      <c r="A12" s="202" t="s">
        <v>6</v>
      </c>
      <c r="B12" s="203">
        <v>55003</v>
      </c>
      <c r="C12" s="203">
        <v>65476</v>
      </c>
      <c r="D12" s="203">
        <v>168752</v>
      </c>
      <c r="E12" s="203">
        <v>192044</v>
      </c>
      <c r="F12" s="204">
        <v>13.80250308144495</v>
      </c>
    </row>
    <row r="13" spans="1:14" ht="15.6" customHeight="1" x14ac:dyDescent="0.25">
      <c r="A13" s="202" t="s">
        <v>175</v>
      </c>
      <c r="B13" s="203">
        <v>332575</v>
      </c>
      <c r="C13" s="203">
        <v>313119</v>
      </c>
      <c r="D13" s="203">
        <v>741372</v>
      </c>
      <c r="E13" s="203">
        <v>547318</v>
      </c>
      <c r="F13" s="204">
        <v>-26.174983678908831</v>
      </c>
    </row>
    <row r="14" spans="1:14" ht="15.6" customHeight="1" x14ac:dyDescent="0.25">
      <c r="A14" s="202" t="s">
        <v>148</v>
      </c>
      <c r="B14" s="203">
        <v>492158</v>
      </c>
      <c r="C14" s="203">
        <v>503403</v>
      </c>
      <c r="D14" s="203">
        <v>1245687</v>
      </c>
      <c r="E14" s="203">
        <v>1306084</v>
      </c>
      <c r="F14" s="204">
        <v>4.8484892272296349</v>
      </c>
    </row>
    <row r="15" spans="1:14" ht="15.6" customHeight="1" x14ac:dyDescent="0.25">
      <c r="A15" s="202" t="s">
        <v>145</v>
      </c>
      <c r="B15" s="203">
        <v>18084</v>
      </c>
      <c r="C15" s="203">
        <v>18168</v>
      </c>
      <c r="D15" s="203">
        <v>32550</v>
      </c>
      <c r="E15" s="203">
        <v>42204</v>
      </c>
      <c r="F15" s="204">
        <v>29.658986175115221</v>
      </c>
    </row>
    <row r="16" spans="1:14" ht="15.6" customHeight="1" x14ac:dyDescent="0.5">
      <c r="A16" s="202" t="s">
        <v>144</v>
      </c>
      <c r="B16" s="203">
        <v>36867</v>
      </c>
      <c r="C16" s="203">
        <v>35699</v>
      </c>
      <c r="D16" s="203">
        <v>85476</v>
      </c>
      <c r="E16" s="203">
        <v>90989</v>
      </c>
      <c r="F16" s="204">
        <v>6.449763676353597</v>
      </c>
      <c r="G16" s="15"/>
    </row>
    <row r="17" spans="1:7" ht="15.6" customHeight="1" x14ac:dyDescent="0.35">
      <c r="A17" s="202" t="s">
        <v>150</v>
      </c>
      <c r="B17" s="203">
        <v>362</v>
      </c>
      <c r="C17" s="203">
        <v>0</v>
      </c>
      <c r="D17" s="203">
        <v>362</v>
      </c>
      <c r="E17" s="203">
        <v>245</v>
      </c>
      <c r="F17" s="204">
        <v>-32.320441988950279</v>
      </c>
      <c r="G17" s="16"/>
    </row>
    <row r="18" spans="1:7" ht="15.6" customHeight="1" x14ac:dyDescent="0.25">
      <c r="A18" s="202" t="s">
        <v>147</v>
      </c>
      <c r="B18" s="203">
        <v>1929</v>
      </c>
      <c r="C18" s="203">
        <v>779</v>
      </c>
      <c r="D18" s="203">
        <v>6544</v>
      </c>
      <c r="E18" s="203">
        <v>825</v>
      </c>
      <c r="F18" s="204">
        <v>-87.393031784841071</v>
      </c>
    </row>
    <row r="19" spans="1:7" ht="15.6" customHeight="1" x14ac:dyDescent="0.25">
      <c r="A19" s="202" t="s">
        <v>143</v>
      </c>
      <c r="B19" s="203">
        <v>6770</v>
      </c>
      <c r="C19" s="203">
        <v>821</v>
      </c>
      <c r="D19" s="203">
        <v>10384</v>
      </c>
      <c r="E19" s="203">
        <v>1153</v>
      </c>
      <c r="F19" s="204">
        <v>-88.896379044684124</v>
      </c>
    </row>
    <row r="20" spans="1:7" ht="15.6" customHeight="1" x14ac:dyDescent="0.25">
      <c r="A20" s="202" t="s">
        <v>142</v>
      </c>
      <c r="B20" s="203">
        <v>8227</v>
      </c>
      <c r="C20" s="203">
        <v>11290</v>
      </c>
      <c r="D20" s="203">
        <v>19154</v>
      </c>
      <c r="E20" s="203">
        <v>24040</v>
      </c>
      <c r="F20" s="204">
        <v>25.50903205596742</v>
      </c>
    </row>
    <row r="21" spans="1:7" ht="15.6" customHeight="1" x14ac:dyDescent="0.25">
      <c r="A21" s="202" t="s">
        <v>149</v>
      </c>
      <c r="B21" s="203">
        <v>366</v>
      </c>
      <c r="C21" s="203">
        <v>522</v>
      </c>
      <c r="D21" s="203">
        <v>1638</v>
      </c>
      <c r="E21" s="203">
        <v>689</v>
      </c>
      <c r="F21" s="204">
        <v>-57.936507936507937</v>
      </c>
    </row>
    <row r="22" spans="1:7" ht="15.6" customHeight="1" x14ac:dyDescent="0.25">
      <c r="A22" s="202" t="s">
        <v>146</v>
      </c>
      <c r="B22" s="203">
        <v>25513</v>
      </c>
      <c r="C22" s="203">
        <v>13860</v>
      </c>
      <c r="D22" s="203">
        <v>1175474</v>
      </c>
      <c r="E22" s="203">
        <v>1287840</v>
      </c>
      <c r="F22" s="204">
        <v>9.559207604761994</v>
      </c>
    </row>
    <row r="23" spans="1:7" ht="15.6" customHeight="1" x14ac:dyDescent="0.25">
      <c r="A23" s="202" t="s">
        <v>165</v>
      </c>
      <c r="B23" s="203">
        <v>60436</v>
      </c>
      <c r="C23" s="203">
        <v>51694</v>
      </c>
      <c r="D23" s="203">
        <v>173875</v>
      </c>
      <c r="E23" s="203">
        <v>167733</v>
      </c>
      <c r="F23" s="204">
        <v>-3.5324227174694451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1337</v>
      </c>
      <c r="C25" s="203">
        <v>0</v>
      </c>
      <c r="D25" s="203">
        <v>3393</v>
      </c>
      <c r="E25" s="203">
        <v>4899</v>
      </c>
      <c r="F25" s="204">
        <v>44.385499557913363</v>
      </c>
    </row>
    <row r="26" spans="1:7" ht="15.6" customHeight="1" x14ac:dyDescent="0.25">
      <c r="A26" s="202" t="s">
        <v>152</v>
      </c>
      <c r="B26" s="203">
        <v>3645</v>
      </c>
      <c r="C26" s="203">
        <v>13720</v>
      </c>
      <c r="D26" s="203">
        <v>16858</v>
      </c>
      <c r="E26" s="203">
        <v>29938</v>
      </c>
      <c r="F26" s="204">
        <v>77.589275121603976</v>
      </c>
    </row>
    <row r="27" spans="1:7" ht="15.6" customHeight="1" x14ac:dyDescent="0.25">
      <c r="A27" s="202" t="s">
        <v>173</v>
      </c>
      <c r="B27" s="203">
        <v>0</v>
      </c>
      <c r="C27" s="203">
        <v>142</v>
      </c>
      <c r="D27" s="203">
        <v>419</v>
      </c>
      <c r="E27" s="203">
        <v>714</v>
      </c>
      <c r="F27" s="204">
        <v>70.405727923627694</v>
      </c>
    </row>
    <row r="28" spans="1:7" ht="15.6" customHeight="1" x14ac:dyDescent="0.25">
      <c r="A28" s="202" t="s">
        <v>177</v>
      </c>
      <c r="B28" s="203">
        <v>18926</v>
      </c>
      <c r="C28" s="203">
        <v>17146</v>
      </c>
      <c r="D28" s="203">
        <v>894055</v>
      </c>
      <c r="E28" s="203">
        <v>993477</v>
      </c>
      <c r="F28" s="204">
        <v>11.12034494522149</v>
      </c>
    </row>
    <row r="29" spans="1:7" ht="15.6" customHeight="1" x14ac:dyDescent="0.25">
      <c r="A29" s="202" t="s">
        <v>178</v>
      </c>
      <c r="B29" s="203">
        <v>4582</v>
      </c>
      <c r="C29" s="203">
        <v>6502</v>
      </c>
      <c r="D29" s="203">
        <v>10902</v>
      </c>
      <c r="E29" s="203">
        <v>11715</v>
      </c>
      <c r="F29" s="204">
        <v>7.4573472757292194</v>
      </c>
    </row>
    <row r="30" spans="1:7" ht="15.6" customHeight="1" x14ac:dyDescent="0.25">
      <c r="A30" s="202" t="s">
        <v>179</v>
      </c>
      <c r="B30" s="203">
        <v>2620</v>
      </c>
      <c r="C30" s="203">
        <v>2278</v>
      </c>
      <c r="D30" s="203">
        <v>8457</v>
      </c>
      <c r="E30" s="203">
        <v>9341</v>
      </c>
      <c r="F30" s="204">
        <v>10.452879271609319</v>
      </c>
    </row>
    <row r="31" spans="1:7" ht="15.6" customHeight="1" x14ac:dyDescent="0.25">
      <c r="A31" s="202" t="s">
        <v>180</v>
      </c>
      <c r="B31" s="203">
        <v>13778</v>
      </c>
      <c r="C31" s="203">
        <v>15295</v>
      </c>
      <c r="D31" s="203">
        <v>18032</v>
      </c>
      <c r="E31" s="203">
        <v>20688</v>
      </c>
      <c r="F31" s="204">
        <v>14.72937000887312</v>
      </c>
    </row>
    <row r="32" spans="1:7" ht="15.6" customHeight="1" x14ac:dyDescent="0.25">
      <c r="A32" s="202" t="s">
        <v>181</v>
      </c>
      <c r="B32" s="203">
        <v>92932</v>
      </c>
      <c r="C32" s="203">
        <v>68986</v>
      </c>
      <c r="D32" s="203">
        <v>223980</v>
      </c>
      <c r="E32" s="203">
        <v>181929</v>
      </c>
      <c r="F32" s="204">
        <v>-18.774444146798832</v>
      </c>
    </row>
    <row r="33" spans="1:6" ht="15.6" customHeight="1" x14ac:dyDescent="0.25">
      <c r="A33" s="202" t="s">
        <v>182</v>
      </c>
      <c r="B33" s="203">
        <v>24119</v>
      </c>
      <c r="C33" s="203">
        <v>18647</v>
      </c>
      <c r="D33" s="203">
        <v>93366</v>
      </c>
      <c r="E33" s="203">
        <v>77335</v>
      </c>
      <c r="F33" s="204">
        <v>-17.17006190690401</v>
      </c>
    </row>
    <row r="34" spans="1:6" ht="15.6" customHeight="1" x14ac:dyDescent="0.25">
      <c r="A34" s="202" t="s">
        <v>183</v>
      </c>
      <c r="B34" s="203">
        <v>252</v>
      </c>
      <c r="C34" s="203">
        <v>0</v>
      </c>
      <c r="D34" s="203">
        <v>252</v>
      </c>
      <c r="E34" s="203">
        <v>0</v>
      </c>
      <c r="F34" s="204">
        <v>-100</v>
      </c>
    </row>
    <row r="35" spans="1:6" ht="15.6" customHeight="1" x14ac:dyDescent="0.25">
      <c r="A35" s="193" t="s">
        <v>153</v>
      </c>
      <c r="B35" s="90">
        <f>SUM(B7:B34)</f>
        <v>1284584</v>
      </c>
      <c r="C35" s="91">
        <f>SUM(C7:C34)</f>
        <v>1222152</v>
      </c>
      <c r="D35" s="90">
        <f>SUM(D7:D34)</f>
        <v>5157496</v>
      </c>
      <c r="E35" s="192">
        <f>SUM(E7:E34)</f>
        <v>5200829</v>
      </c>
      <c r="F35" s="154">
        <f>E35*100/D35-100</f>
        <v>0.8401945440190417</v>
      </c>
    </row>
    <row r="36" spans="1:6" ht="15.6" customHeight="1" x14ac:dyDescent="0.25">
      <c r="A36" s="87" t="s">
        <v>159</v>
      </c>
      <c r="B36" s="86"/>
      <c r="D36" s="86"/>
      <c r="F36" s="37"/>
    </row>
  </sheetData>
  <mergeCells count="3">
    <mergeCell ref="B5:C5"/>
    <mergeCell ref="D5:F5"/>
    <mergeCell ref="A5:A6"/>
  </mergeCells>
  <conditionalFormatting sqref="A7:F34">
    <cfRule type="expression" dxfId="21" priority="2">
      <formula>MOD(ROW(),2)=0</formula>
    </cfRule>
  </conditionalFormatting>
  <conditionalFormatting sqref="F7:F35">
    <cfRule type="expression" dxfId="2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7E4DE-0145-4EF6-86B8-E45CA84867B8}">
  <sheetPr codeName="Hoja3">
    <pageSetUpPr fitToPage="1"/>
  </sheetPr>
  <dimension ref="A1:O39"/>
  <sheetViews>
    <sheetView workbookViewId="0"/>
  </sheetViews>
  <sheetFormatPr baseColWidth="10" defaultColWidth="8.85546875" defaultRowHeight="15" x14ac:dyDescent="0.25"/>
  <cols>
    <col min="1" max="1" width="32.85546875" customWidth="1"/>
    <col min="2" max="2" width="18.7109375" customWidth="1"/>
    <col min="3" max="3" width="22.5703125" customWidth="1"/>
    <col min="4" max="8" width="15.42578125" customWidth="1"/>
    <col min="9" max="9" width="11.85546875" customWidth="1"/>
    <col min="10" max="10" width="10.5703125" customWidth="1"/>
    <col min="11" max="11" width="11.140625" customWidth="1"/>
  </cols>
  <sheetData>
    <row r="1" spans="1:15" ht="19.149999999999999" customHeight="1" x14ac:dyDescent="0.35">
      <c r="A1" s="46" t="s">
        <v>20</v>
      </c>
      <c r="B1" s="27"/>
      <c r="C1" s="27"/>
      <c r="D1" s="27"/>
      <c r="E1" s="19"/>
      <c r="G1" s="18"/>
      <c r="H1" s="18"/>
      <c r="I1" s="18"/>
      <c r="J1" s="28"/>
      <c r="K1" s="28"/>
      <c r="L1" s="18"/>
    </row>
    <row r="2" spans="1:15" ht="15" customHeight="1" x14ac:dyDescent="0.3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17"/>
    </row>
    <row r="3" spans="1:15" ht="15" customHeight="1" x14ac:dyDescent="0.3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17"/>
    </row>
    <row r="4" spans="1:15" ht="15" customHeight="1" x14ac:dyDescent="0.25">
      <c r="A4" s="45" t="s">
        <v>19</v>
      </c>
      <c r="B4" s="27"/>
      <c r="C4" s="27"/>
      <c r="D4" s="27"/>
      <c r="E4" s="27"/>
      <c r="F4" s="27"/>
      <c r="G4" s="27"/>
      <c r="H4" s="47"/>
      <c r="I4" s="48" t="s">
        <v>172</v>
      </c>
      <c r="J4" s="27"/>
      <c r="K4" s="27"/>
    </row>
    <row r="5" spans="1:15" ht="15" customHeight="1" x14ac:dyDescent="0.25">
      <c r="A5" s="10" t="s">
        <v>15</v>
      </c>
      <c r="B5" s="10"/>
      <c r="C5" s="10"/>
      <c r="D5" s="12" t="s">
        <v>154</v>
      </c>
      <c r="E5" s="12"/>
      <c r="F5" s="11" t="s">
        <v>0</v>
      </c>
      <c r="G5" s="11"/>
      <c r="H5" s="12" t="s">
        <v>12</v>
      </c>
      <c r="I5" s="12"/>
      <c r="J5" s="51"/>
      <c r="K5" s="21"/>
    </row>
    <row r="6" spans="1:15" ht="15" customHeight="1" x14ac:dyDescent="0.25">
      <c r="A6" s="10"/>
      <c r="B6" s="10"/>
      <c r="C6" s="10"/>
      <c r="D6" s="178">
        <v>2025</v>
      </c>
      <c r="E6" s="178">
        <v>2026</v>
      </c>
      <c r="F6" s="178">
        <v>2025</v>
      </c>
      <c r="G6" s="178">
        <v>2026</v>
      </c>
      <c r="H6" s="178" t="s">
        <v>13</v>
      </c>
      <c r="I6" s="184" t="s">
        <v>14</v>
      </c>
      <c r="J6" s="180"/>
      <c r="K6" s="27"/>
    </row>
    <row r="7" spans="1:15" ht="15" customHeight="1" x14ac:dyDescent="0.25">
      <c r="A7" s="8" t="s">
        <v>16</v>
      </c>
      <c r="B7" s="169" t="s">
        <v>21</v>
      </c>
      <c r="C7" s="162" t="s">
        <v>2</v>
      </c>
      <c r="D7" s="67" cm="1">
        <f t="array" ref="D7:G7">Líquidos!B35:E35</f>
        <v>14797835</v>
      </c>
      <c r="E7" s="67">
        <v>15960878</v>
      </c>
      <c r="F7" s="67">
        <v>73816908</v>
      </c>
      <c r="G7" s="67">
        <v>76485441</v>
      </c>
      <c r="H7" s="179">
        <f>G7-F7</f>
        <v>2668533</v>
      </c>
      <c r="I7" s="156">
        <f>((G7*100/F7)-100)</f>
        <v>3.6150701408408992</v>
      </c>
      <c r="J7" s="185"/>
      <c r="K7" s="27"/>
    </row>
    <row r="8" spans="1:15" ht="15" customHeight="1" x14ac:dyDescent="0.25">
      <c r="A8" s="8"/>
      <c r="B8" s="56" t="s">
        <v>22</v>
      </c>
      <c r="C8" s="56" t="s">
        <v>2</v>
      </c>
      <c r="D8" s="67" cm="1">
        <f t="array" ref="D8:G8">Sólidos!B35:E35</f>
        <v>6510902</v>
      </c>
      <c r="E8" s="67">
        <v>6885369</v>
      </c>
      <c r="F8" s="69">
        <v>33390575</v>
      </c>
      <c r="G8" s="67">
        <v>31927433</v>
      </c>
      <c r="H8" s="61">
        <f t="shared" ref="H8:H18" si="0">G8-F8</f>
        <v>-1463142</v>
      </c>
      <c r="I8" s="155">
        <f>((G8*100/F8)-100)</f>
        <v>-4.3819011801982981</v>
      </c>
      <c r="J8" s="51"/>
      <c r="K8" s="27"/>
    </row>
    <row r="9" spans="1:15" ht="15" customHeight="1" x14ac:dyDescent="0.25">
      <c r="A9" s="8"/>
      <c r="B9" s="9" t="s">
        <v>23</v>
      </c>
      <c r="C9" s="57" t="s">
        <v>2</v>
      </c>
      <c r="D9" s="67" cm="1">
        <f t="array" ref="D9:G9">'Mercancía general'!B35:E35</f>
        <v>25160464</v>
      </c>
      <c r="E9" s="80">
        <v>24823067</v>
      </c>
      <c r="F9" s="67">
        <v>116724607</v>
      </c>
      <c r="G9" s="81">
        <v>115867835</v>
      </c>
      <c r="H9" s="61">
        <f t="shared" si="0"/>
        <v>-856772</v>
      </c>
      <c r="I9" s="156">
        <f t="shared" ref="I9:I30" si="1">((G9*100/F9)-100)</f>
        <v>-0.73401146683663399</v>
      </c>
      <c r="J9" s="51"/>
      <c r="K9" s="27"/>
    </row>
    <row r="10" spans="1:15" ht="15" customHeight="1" x14ac:dyDescent="0.25">
      <c r="A10" s="8"/>
      <c r="B10" s="9"/>
      <c r="C10" s="50" t="s">
        <v>24</v>
      </c>
      <c r="D10" s="70" cm="1">
        <f t="array" ref="D10:G10">'Mercancías contenedores'!B35:E35</f>
        <v>16997274</v>
      </c>
      <c r="E10" s="70">
        <v>16629114</v>
      </c>
      <c r="F10" s="82">
        <v>79522481</v>
      </c>
      <c r="G10" s="70">
        <v>78668506</v>
      </c>
      <c r="H10" s="62">
        <f t="shared" si="0"/>
        <v>-853975</v>
      </c>
      <c r="I10" s="157">
        <f t="shared" si="1"/>
        <v>-1.0738787186481318</v>
      </c>
      <c r="J10" s="51"/>
      <c r="K10" s="27"/>
    </row>
    <row r="11" spans="1:15" ht="15" customHeight="1" x14ac:dyDescent="0.25">
      <c r="A11" s="8"/>
      <c r="B11" s="9"/>
      <c r="C11" s="50" t="s">
        <v>25</v>
      </c>
      <c r="D11" s="83">
        <f>D9-D10</f>
        <v>8163190</v>
      </c>
      <c r="E11" s="83">
        <f t="shared" ref="E11:G11" si="2">E9-E10</f>
        <v>8193953</v>
      </c>
      <c r="F11" s="84">
        <f t="shared" si="2"/>
        <v>37202126</v>
      </c>
      <c r="G11" s="85">
        <f t="shared" si="2"/>
        <v>37199329</v>
      </c>
      <c r="H11" s="62">
        <f t="shared" si="0"/>
        <v>-2797</v>
      </c>
      <c r="I11" s="158">
        <f t="shared" si="1"/>
        <v>-7.5183875244135834E-3</v>
      </c>
      <c r="J11" s="51"/>
      <c r="K11" s="27"/>
    </row>
    <row r="12" spans="1:15" ht="15" customHeight="1" x14ac:dyDescent="0.25">
      <c r="A12" s="8"/>
      <c r="B12" s="54"/>
      <c r="C12" s="55" t="s">
        <v>26</v>
      </c>
      <c r="D12" s="63">
        <f>SUM(D7,D8,D9)</f>
        <v>46469201</v>
      </c>
      <c r="E12" s="63">
        <f>SUM(E7,E8,E9)</f>
        <v>47669314</v>
      </c>
      <c r="F12" s="63">
        <f>SUM(F7,F8,F9)</f>
        <v>223932090</v>
      </c>
      <c r="G12" s="63">
        <f>SUM(G7,G8,G9)</f>
        <v>224280709</v>
      </c>
      <c r="H12" s="64">
        <f t="shared" si="0"/>
        <v>348619</v>
      </c>
      <c r="I12" s="159">
        <f t="shared" si="1"/>
        <v>0.15568067979894806</v>
      </c>
      <c r="J12" s="51"/>
      <c r="K12" s="27"/>
    </row>
    <row r="13" spans="1:15" ht="15" customHeight="1" x14ac:dyDescent="0.25">
      <c r="A13" s="7" t="s">
        <v>17</v>
      </c>
      <c r="B13" s="56" t="s">
        <v>27</v>
      </c>
      <c r="C13" s="57" t="s">
        <v>2</v>
      </c>
      <c r="D13" s="65" cm="1">
        <f t="array" ref="D13:G13">Pesca!B35:E35</f>
        <v>16113.874000000003</v>
      </c>
      <c r="E13" s="66">
        <v>12137.190000000002</v>
      </c>
      <c r="F13" s="67">
        <v>57638.63</v>
      </c>
      <c r="G13" s="68">
        <v>45061.166999999994</v>
      </c>
      <c r="H13" s="67">
        <f>G13-F13</f>
        <v>-12577.463000000003</v>
      </c>
      <c r="I13" s="160">
        <f t="shared" si="1"/>
        <v>-21.821238638045358</v>
      </c>
      <c r="J13" s="52"/>
      <c r="K13" s="27"/>
    </row>
    <row r="14" spans="1:15" ht="15" customHeight="1" x14ac:dyDescent="0.25">
      <c r="A14" s="7"/>
      <c r="B14" s="9" t="s">
        <v>28</v>
      </c>
      <c r="C14" s="57" t="s">
        <v>2</v>
      </c>
      <c r="D14" s="69" cm="1">
        <f t="array" ref="D14:G14">Avituallamiento!B35:E35</f>
        <v>957192</v>
      </c>
      <c r="E14" s="67">
        <v>1006433</v>
      </c>
      <c r="F14" s="67">
        <v>4724000</v>
      </c>
      <c r="G14" s="66">
        <v>4794932</v>
      </c>
      <c r="H14" s="67">
        <f>G14-F14</f>
        <v>70932</v>
      </c>
      <c r="I14" s="156">
        <f t="shared" si="1"/>
        <v>1.501524132091447</v>
      </c>
      <c r="J14" s="27"/>
      <c r="K14" s="27"/>
    </row>
    <row r="15" spans="1:15" ht="15" customHeight="1" x14ac:dyDescent="0.25">
      <c r="A15" s="7"/>
      <c r="B15" s="9"/>
      <c r="C15" s="50" t="s">
        <v>29</v>
      </c>
      <c r="D15" s="70" cm="1">
        <f t="array" ref="D15:G15">'Avi. combustibles'!B35:E35</f>
        <v>800222</v>
      </c>
      <c r="E15" s="71">
        <v>831379</v>
      </c>
      <c r="F15" s="72">
        <v>3952025</v>
      </c>
      <c r="G15" s="72">
        <v>3928215</v>
      </c>
      <c r="H15" s="70">
        <f>G15-F15</f>
        <v>-23810</v>
      </c>
      <c r="I15" s="161">
        <f t="shared" si="1"/>
        <v>-0.6024759458758524</v>
      </c>
      <c r="J15" s="27"/>
      <c r="K15" s="27"/>
      <c r="L15" s="53"/>
      <c r="O15" s="53"/>
    </row>
    <row r="16" spans="1:15" ht="15" customHeight="1" x14ac:dyDescent="0.25">
      <c r="A16" s="7"/>
      <c r="B16" s="56" t="s">
        <v>30</v>
      </c>
      <c r="C16" s="57" t="s">
        <v>2</v>
      </c>
      <c r="D16" s="73" cm="1">
        <f t="array" ref="D16:G16">'Tráfico interior'!B35:E35</f>
        <v>278914</v>
      </c>
      <c r="E16" s="74">
        <v>328815</v>
      </c>
      <c r="F16" s="65">
        <v>1532335</v>
      </c>
      <c r="G16" s="66">
        <v>1534615</v>
      </c>
      <c r="H16" s="67">
        <f>G16-F16</f>
        <v>2280</v>
      </c>
      <c r="I16" s="155">
        <f t="shared" si="1"/>
        <v>0.14879252904880502</v>
      </c>
      <c r="J16" s="27"/>
      <c r="K16" s="27"/>
    </row>
    <row r="17" spans="1:14" ht="15" customHeight="1" x14ac:dyDescent="0.25">
      <c r="A17" s="7"/>
      <c r="B17" s="59"/>
      <c r="C17" s="59" t="s">
        <v>26</v>
      </c>
      <c r="D17" s="171">
        <f>SUM(D13,D14,D16)</f>
        <v>1252219.8739999998</v>
      </c>
      <c r="E17" s="172">
        <f t="shared" ref="E17:G17" si="3">SUM(E13,E14,E16)</f>
        <v>1347385.19</v>
      </c>
      <c r="F17" s="172">
        <f t="shared" si="3"/>
        <v>6313973.6299999999</v>
      </c>
      <c r="G17" s="172">
        <f t="shared" si="3"/>
        <v>6374608.1670000004</v>
      </c>
      <c r="H17" s="173">
        <f>G17-F17</f>
        <v>60634.537000000477</v>
      </c>
      <c r="I17" s="159">
        <f t="shared" si="1"/>
        <v>0.96032293692047688</v>
      </c>
      <c r="J17" s="27"/>
      <c r="K17" s="27"/>
    </row>
    <row r="18" spans="1:14" ht="15" customHeight="1" x14ac:dyDescent="0.25">
      <c r="A18" s="6" t="s">
        <v>31</v>
      </c>
      <c r="B18" s="6"/>
      <c r="C18" s="6"/>
      <c r="D18" s="167">
        <f>D12+D17</f>
        <v>47721420.873999998</v>
      </c>
      <c r="E18" s="186">
        <f>E12+E17</f>
        <v>49016699.189999998</v>
      </c>
      <c r="F18" s="186">
        <f>F12+F17</f>
        <v>230246063.63</v>
      </c>
      <c r="G18" s="186">
        <f>G12+G17</f>
        <v>230655317.167</v>
      </c>
      <c r="H18" s="188">
        <f t="shared" si="0"/>
        <v>409253.53700000048</v>
      </c>
      <c r="I18" s="187">
        <f t="shared" si="1"/>
        <v>0.17774616015050526</v>
      </c>
      <c r="J18" s="51"/>
      <c r="K18" s="27"/>
    </row>
    <row r="19" spans="1:14" ht="15" customHeight="1" x14ac:dyDescent="0.25">
      <c r="A19" s="175"/>
      <c r="B19" s="177"/>
      <c r="C19" s="174"/>
      <c r="D19" s="176"/>
      <c r="E19" s="181"/>
      <c r="F19" s="182"/>
      <c r="G19" s="182"/>
      <c r="H19" s="183"/>
      <c r="I19" s="183"/>
      <c r="J19" s="51"/>
      <c r="K19" s="27"/>
      <c r="N19" s="53"/>
    </row>
    <row r="20" spans="1:14" ht="15" customHeight="1" x14ac:dyDescent="0.25">
      <c r="A20" s="5" t="s">
        <v>48</v>
      </c>
      <c r="B20" s="9" t="s">
        <v>32</v>
      </c>
      <c r="C20" s="56" t="s">
        <v>2</v>
      </c>
      <c r="D20" s="67" cm="1">
        <f t="array" ref="D20:G20">'Mercancías tránsito'!B35:E35</f>
        <v>13614022</v>
      </c>
      <c r="E20" s="67">
        <v>12839507</v>
      </c>
      <c r="F20" s="67">
        <v>62118117</v>
      </c>
      <c r="G20" s="67">
        <v>61223316</v>
      </c>
      <c r="H20" s="75">
        <f>G20-F20</f>
        <v>-894801</v>
      </c>
      <c r="I20" s="76">
        <f t="shared" si="1"/>
        <v>-1.4404831363449091</v>
      </c>
      <c r="J20" s="27"/>
      <c r="K20" s="27"/>
      <c r="L20" s="27"/>
      <c r="M20" s="27"/>
    </row>
    <row r="21" spans="1:14" ht="15" customHeight="1" x14ac:dyDescent="0.25">
      <c r="A21" s="5"/>
      <c r="B21" s="9"/>
      <c r="C21" s="49" t="s">
        <v>24</v>
      </c>
      <c r="D21" s="77" cm="1">
        <f t="array" ref="D21:G21">'Mercan. contene. tránsito'!B35:E35</f>
        <v>10149439</v>
      </c>
      <c r="E21" s="77">
        <v>9580173</v>
      </c>
      <c r="F21" s="77">
        <v>46952816</v>
      </c>
      <c r="G21" s="77">
        <v>46204489</v>
      </c>
      <c r="H21" s="78">
        <f>G21-F21</f>
        <v>-748327</v>
      </c>
      <c r="I21" s="79">
        <f t="shared" si="1"/>
        <v>-1.5937851310132345</v>
      </c>
      <c r="J21" s="27"/>
      <c r="K21" s="27"/>
      <c r="L21" s="27"/>
      <c r="M21" s="27"/>
    </row>
    <row r="22" spans="1:14" ht="15" customHeight="1" x14ac:dyDescent="0.25">
      <c r="A22" s="5"/>
      <c r="B22" s="9" t="s">
        <v>33</v>
      </c>
      <c r="C22" s="56" t="s">
        <v>34</v>
      </c>
      <c r="D22" s="67" cm="1">
        <f t="array" ref="D22:G22">'Ro-Ro'!B35:E35</f>
        <v>6978922</v>
      </c>
      <c r="E22" s="67">
        <v>6843068</v>
      </c>
      <c r="F22" s="67">
        <v>31813106</v>
      </c>
      <c r="G22" s="67">
        <v>31316393</v>
      </c>
      <c r="H22" s="75">
        <f t="shared" ref="H22:H30" si="4">G22-F22</f>
        <v>-496713</v>
      </c>
      <c r="I22" s="76">
        <f t="shared" si="1"/>
        <v>-1.5613470750073901</v>
      </c>
      <c r="J22" s="27"/>
      <c r="K22" s="27"/>
      <c r="L22" s="27"/>
      <c r="M22" s="27"/>
    </row>
    <row r="23" spans="1:14" ht="15" customHeight="1" x14ac:dyDescent="0.25">
      <c r="A23" s="5"/>
      <c r="B23" s="9"/>
      <c r="C23" s="58" t="s">
        <v>35</v>
      </c>
      <c r="D23" s="77" cm="1">
        <f t="array" ref="D23:G23">'Ro-Ro UTIS'!B35:E35</f>
        <v>300747</v>
      </c>
      <c r="E23" s="77">
        <v>291378</v>
      </c>
      <c r="F23" s="77">
        <v>1357659</v>
      </c>
      <c r="G23" s="77">
        <v>1332807</v>
      </c>
      <c r="H23" s="78">
        <f t="shared" si="4"/>
        <v>-24852</v>
      </c>
      <c r="I23" s="79">
        <f t="shared" si="1"/>
        <v>-1.8305038304905707</v>
      </c>
      <c r="J23" s="27"/>
      <c r="K23" s="27"/>
      <c r="L23" s="27"/>
      <c r="M23" s="27"/>
    </row>
    <row r="24" spans="1:14" ht="15" customHeight="1" x14ac:dyDescent="0.25">
      <c r="A24" s="5"/>
      <c r="B24" s="9" t="s">
        <v>36</v>
      </c>
      <c r="C24" s="56" t="s">
        <v>2</v>
      </c>
      <c r="D24" s="67" cm="1">
        <f t="array" ref="D24:G24">TEUS!B35:E35</f>
        <v>1677216.25</v>
      </c>
      <c r="E24" s="67">
        <v>1674989.75</v>
      </c>
      <c r="F24" s="67">
        <v>7583561.25</v>
      </c>
      <c r="G24" s="67">
        <v>7804569.75</v>
      </c>
      <c r="H24" s="75">
        <f t="shared" si="4"/>
        <v>221008.5</v>
      </c>
      <c r="I24" s="76">
        <f t="shared" si="1"/>
        <v>2.9143102127644909</v>
      </c>
      <c r="J24" s="27"/>
      <c r="K24" s="27"/>
      <c r="L24" s="27"/>
      <c r="M24" s="27"/>
    </row>
    <row r="25" spans="1:14" ht="15" customHeight="1" x14ac:dyDescent="0.25">
      <c r="A25" s="5"/>
      <c r="B25" s="9"/>
      <c r="C25" s="49" t="s">
        <v>40</v>
      </c>
      <c r="D25" s="77" cm="1">
        <f t="array" ref="D25:G25">'TEUS tránsito'!B35:E35</f>
        <v>895361.25</v>
      </c>
      <c r="E25" s="77">
        <v>861545.5</v>
      </c>
      <c r="F25" s="77">
        <v>3937178</v>
      </c>
      <c r="G25" s="77">
        <v>4059817</v>
      </c>
      <c r="H25" s="78">
        <f t="shared" si="4"/>
        <v>122639</v>
      </c>
      <c r="I25" s="79">
        <f t="shared" si="1"/>
        <v>3.1148959991140828</v>
      </c>
      <c r="J25" s="27"/>
      <c r="K25" s="27"/>
      <c r="L25" s="27"/>
      <c r="M25" s="27"/>
    </row>
    <row r="26" spans="1:14" ht="15" customHeight="1" x14ac:dyDescent="0.25">
      <c r="A26" s="5"/>
      <c r="B26" s="9"/>
      <c r="C26" s="49" t="s">
        <v>171</v>
      </c>
      <c r="D26" s="77" cm="1">
        <f t="array" ref="D26:G26">'TEUS nacional'!B35:E35</f>
        <v>180331.5</v>
      </c>
      <c r="E26" s="77">
        <v>193539.5</v>
      </c>
      <c r="F26" s="77">
        <v>878342</v>
      </c>
      <c r="G26" s="77">
        <v>893590.25</v>
      </c>
      <c r="H26" s="78">
        <f t="shared" si="4"/>
        <v>15248.25</v>
      </c>
      <c r="I26" s="79">
        <f t="shared" si="1"/>
        <v>1.7360265135903745</v>
      </c>
      <c r="J26" s="27"/>
      <c r="K26" s="27"/>
      <c r="L26" s="27"/>
      <c r="M26" s="27"/>
    </row>
    <row r="27" spans="1:14" ht="15" customHeight="1" x14ac:dyDescent="0.25">
      <c r="A27" s="5"/>
      <c r="B27" s="9"/>
      <c r="C27" s="49" t="s">
        <v>170</v>
      </c>
      <c r="D27" s="77" cm="1">
        <f t="array" ref="D27:G27">'TEUS exterior'!B35:E35</f>
        <v>601523.5</v>
      </c>
      <c r="E27" s="77">
        <v>619904.75</v>
      </c>
      <c r="F27" s="77">
        <v>2768041.25</v>
      </c>
      <c r="G27" s="77">
        <v>2851162.5</v>
      </c>
      <c r="H27" s="78">
        <f t="shared" si="4"/>
        <v>83121.25</v>
      </c>
      <c r="I27" s="79">
        <f t="shared" si="1"/>
        <v>3.002890581923225</v>
      </c>
      <c r="J27" s="27"/>
      <c r="K27" s="27"/>
      <c r="L27" s="27"/>
      <c r="M27" s="27"/>
    </row>
    <row r="28" spans="1:14" ht="15" customHeight="1" x14ac:dyDescent="0.25">
      <c r="A28" s="5"/>
      <c r="B28" s="9" t="s">
        <v>37</v>
      </c>
      <c r="C28" s="56" t="s">
        <v>41</v>
      </c>
      <c r="D28" s="67" cm="1">
        <f t="array" ref="D28:G28">'Buques número'!B35:E35</f>
        <v>14340</v>
      </c>
      <c r="E28" s="67">
        <v>14105</v>
      </c>
      <c r="F28" s="67">
        <v>63424</v>
      </c>
      <c r="G28" s="67">
        <v>61046</v>
      </c>
      <c r="H28" s="75">
        <f t="shared" si="4"/>
        <v>-2378</v>
      </c>
      <c r="I28" s="76">
        <f t="shared" si="1"/>
        <v>-3.7493693239152321</v>
      </c>
      <c r="J28" s="27"/>
      <c r="K28" s="27"/>
      <c r="L28" s="27"/>
      <c r="M28" s="27"/>
    </row>
    <row r="29" spans="1:14" ht="15" customHeight="1" x14ac:dyDescent="0.25">
      <c r="A29" s="5"/>
      <c r="B29" s="9"/>
      <c r="C29" s="56" t="s">
        <v>42</v>
      </c>
      <c r="D29" s="67" cm="1">
        <f t="array" ref="D29:G29">'Buques GT'!B35:E35</f>
        <v>239825762</v>
      </c>
      <c r="E29" s="67">
        <v>230206709</v>
      </c>
      <c r="F29" s="67">
        <v>1087978003</v>
      </c>
      <c r="G29" s="67">
        <v>1064312954</v>
      </c>
      <c r="H29" s="75">
        <f t="shared" si="4"/>
        <v>-23665049</v>
      </c>
      <c r="I29" s="76">
        <f t="shared" si="1"/>
        <v>-2.1751403920617634</v>
      </c>
      <c r="J29" s="27"/>
      <c r="K29" s="27"/>
      <c r="L29" s="27"/>
      <c r="M29" s="27"/>
    </row>
    <row r="30" spans="1:14" ht="15" customHeight="1" x14ac:dyDescent="0.25">
      <c r="A30" s="5"/>
      <c r="B30" s="9"/>
      <c r="C30" s="49" t="s">
        <v>43</v>
      </c>
      <c r="D30" s="77" cm="1">
        <f t="array" ref="D30:G30">Cruceros!B35:E35</f>
        <v>532</v>
      </c>
      <c r="E30" s="77">
        <v>502</v>
      </c>
      <c r="F30" s="77">
        <v>2109</v>
      </c>
      <c r="G30" s="77">
        <v>2099</v>
      </c>
      <c r="H30" s="78">
        <f t="shared" si="4"/>
        <v>-10</v>
      </c>
      <c r="I30" s="79">
        <f t="shared" si="1"/>
        <v>-0.47415836889521756</v>
      </c>
      <c r="J30" s="27"/>
      <c r="K30" s="27"/>
      <c r="L30" s="27"/>
      <c r="M30" s="27"/>
    </row>
    <row r="31" spans="1:14" ht="15" customHeight="1" x14ac:dyDescent="0.25">
      <c r="A31" s="5"/>
      <c r="B31" s="9" t="s">
        <v>38</v>
      </c>
      <c r="C31" s="56" t="s">
        <v>2</v>
      </c>
      <c r="D31" s="67" cm="1">
        <f t="array" ref="D31:G31">'Pasajeros total'!B35:E35</f>
        <v>3416435</v>
      </c>
      <c r="E31" s="67">
        <v>3404617</v>
      </c>
      <c r="F31" s="67">
        <v>14066658</v>
      </c>
      <c r="G31" s="67">
        <v>13863374</v>
      </c>
      <c r="H31" s="75">
        <f>G31-F31</f>
        <v>-203284</v>
      </c>
      <c r="I31" s="76">
        <f>((G31*100/F31)-100)</f>
        <v>-1.4451478098067128</v>
      </c>
      <c r="J31" s="27"/>
      <c r="K31" s="27"/>
      <c r="L31" s="27"/>
      <c r="M31" s="27"/>
    </row>
    <row r="32" spans="1:14" ht="15" customHeight="1" x14ac:dyDescent="0.25">
      <c r="A32" s="5"/>
      <c r="B32" s="9"/>
      <c r="C32" s="49" t="s">
        <v>44</v>
      </c>
      <c r="D32" s="77" cm="1">
        <f t="array" ref="D32:G32">'Pasajeros regulares'!B35:E35</f>
        <v>2131851</v>
      </c>
      <c r="E32" s="77">
        <v>2182465</v>
      </c>
      <c r="F32" s="77">
        <v>8909162</v>
      </c>
      <c r="G32" s="77">
        <v>8662545</v>
      </c>
      <c r="H32" s="78">
        <f>G32-F32</f>
        <v>-246617</v>
      </c>
      <c r="I32" s="79">
        <f>((G32*100/F32)-100)</f>
        <v>-2.768127911469108</v>
      </c>
      <c r="J32" s="27"/>
      <c r="K32" s="27"/>
      <c r="L32" s="27"/>
      <c r="M32" s="27"/>
    </row>
    <row r="33" spans="1:13" ht="15" customHeight="1" x14ac:dyDescent="0.25">
      <c r="A33" s="5"/>
      <c r="B33" s="9"/>
      <c r="C33" s="49" t="s">
        <v>45</v>
      </c>
      <c r="D33" s="77" cm="1">
        <f t="array" ref="D33:G33">'Pasajeros crucero'!B35:E35</f>
        <v>1284584</v>
      </c>
      <c r="E33" s="77">
        <v>1222152</v>
      </c>
      <c r="F33" s="77">
        <v>5157496</v>
      </c>
      <c r="G33" s="77">
        <v>5200829</v>
      </c>
      <c r="H33" s="78">
        <f>G33-F33</f>
        <v>43333</v>
      </c>
      <c r="I33" s="79">
        <f>((G33*100/F33)-100)</f>
        <v>0.8401945440190417</v>
      </c>
      <c r="J33" s="27"/>
      <c r="K33" s="27"/>
      <c r="L33" s="27"/>
      <c r="M33" s="27"/>
    </row>
    <row r="34" spans="1:13" ht="15" customHeight="1" x14ac:dyDescent="0.25">
      <c r="A34" s="5"/>
      <c r="B34" s="9" t="s">
        <v>39</v>
      </c>
      <c r="C34" s="56" t="s">
        <v>46</v>
      </c>
      <c r="D34" s="67" cm="1">
        <f t="array" ref="D34:G34">'Automóviles régimen pasaje'!B35:E35</f>
        <v>560530</v>
      </c>
      <c r="E34" s="67">
        <v>576822</v>
      </c>
      <c r="F34" s="67">
        <v>2449612</v>
      </c>
      <c r="G34" s="67">
        <v>2400917</v>
      </c>
      <c r="H34" s="75">
        <f>G34-F34</f>
        <v>-48695</v>
      </c>
      <c r="I34" s="76">
        <f>((G34*100/F34)-100)</f>
        <v>-1.9878658334462784</v>
      </c>
      <c r="J34" s="27"/>
      <c r="K34" s="27"/>
      <c r="L34" s="27"/>
      <c r="M34" s="27"/>
    </row>
    <row r="35" spans="1:13" ht="15" customHeight="1" x14ac:dyDescent="0.25">
      <c r="A35" s="5"/>
      <c r="B35" s="9"/>
      <c r="C35" s="56" t="s">
        <v>164</v>
      </c>
      <c r="D35" s="67" cm="1">
        <f t="array" ref="D35:G35">'Automóviles régimen mercancía'!B35:E35</f>
        <v>341552</v>
      </c>
      <c r="E35" s="67">
        <v>313396</v>
      </c>
      <c r="F35" s="67">
        <v>1447904</v>
      </c>
      <c r="G35" s="67">
        <v>1438317</v>
      </c>
      <c r="H35" s="75">
        <f>G35-F35</f>
        <v>-9587</v>
      </c>
      <c r="I35" s="76">
        <f>((G35*100/F35)-100)</f>
        <v>-0.66212953344972902</v>
      </c>
      <c r="J35" s="27"/>
      <c r="K35" s="27"/>
      <c r="L35" s="27"/>
      <c r="M35" s="27"/>
    </row>
    <row r="36" spans="1:13" ht="15" customHeight="1" x14ac:dyDescent="0.25">
      <c r="A36" s="87" t="s">
        <v>49</v>
      </c>
      <c r="J36" s="27"/>
      <c r="K36" s="27"/>
      <c r="L36" s="27"/>
      <c r="M36" s="27"/>
    </row>
    <row r="37" spans="1:13" x14ac:dyDescent="0.25">
      <c r="A37" s="60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</row>
    <row r="38" spans="1:13" x14ac:dyDescent="0.25">
      <c r="B38" s="27"/>
      <c r="C38" s="27"/>
      <c r="D38" s="27"/>
      <c r="E38" s="27"/>
      <c r="F38" s="27"/>
      <c r="G38" s="27"/>
      <c r="H38" s="27"/>
      <c r="I38" s="27"/>
      <c r="J38" s="27"/>
      <c r="K38" s="27"/>
    </row>
    <row r="39" spans="1:13" x14ac:dyDescent="0.25">
      <c r="J39" s="27"/>
      <c r="K39" s="27"/>
    </row>
  </sheetData>
  <mergeCells count="16">
    <mergeCell ref="B24:B27"/>
    <mergeCell ref="B28:B30"/>
    <mergeCell ref="B31:B33"/>
    <mergeCell ref="A20:A35"/>
    <mergeCell ref="B34:B35"/>
    <mergeCell ref="B14:B15"/>
    <mergeCell ref="A13:A17"/>
    <mergeCell ref="A18:C18"/>
    <mergeCell ref="B20:B21"/>
    <mergeCell ref="B22:B23"/>
    <mergeCell ref="D5:E5"/>
    <mergeCell ref="F5:G5"/>
    <mergeCell ref="H5:I5"/>
    <mergeCell ref="A5:C6"/>
    <mergeCell ref="B9:B11"/>
    <mergeCell ref="A7:A12"/>
  </mergeCells>
  <conditionalFormatting sqref="H7:I35">
    <cfRule type="expression" dxfId="73" priority="1">
      <formula>H7&lt;0</formula>
    </cfRule>
  </conditionalFormatting>
  <pageMargins left="0.62992125984252001" right="0.23622047244094499" top="0.78740157480314998" bottom="0.23622047244094499" header="0.31496062992126" footer="0.15748031496063"/>
  <pageSetup paperSize="9" scale="84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5F193-72C2-4E3F-9598-705703D4972E}">
  <sheetPr codeName="Hoja30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84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68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51"/>
    </row>
    <row r="8" spans="1:14" ht="15.6" customHeight="1" x14ac:dyDescent="0.25">
      <c r="A8" s="202" t="s">
        <v>11</v>
      </c>
      <c r="B8" s="203">
        <v>5152</v>
      </c>
      <c r="C8" s="203">
        <v>4631</v>
      </c>
      <c r="D8" s="203">
        <v>21456</v>
      </c>
      <c r="E8" s="203">
        <v>27053</v>
      </c>
      <c r="F8" s="204">
        <v>26.085943325876219</v>
      </c>
      <c r="G8" s="20"/>
    </row>
    <row r="9" spans="1:14" ht="15.6" customHeight="1" x14ac:dyDescent="0.25">
      <c r="A9" s="202" t="s">
        <v>8</v>
      </c>
      <c r="B9" s="203">
        <v>8670</v>
      </c>
      <c r="C9" s="203">
        <v>10233</v>
      </c>
      <c r="D9" s="203">
        <v>49795</v>
      </c>
      <c r="E9" s="203">
        <v>50509</v>
      </c>
      <c r="F9" s="204">
        <v>1.4338789035043651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80358</v>
      </c>
      <c r="C11" s="203">
        <v>89595</v>
      </c>
      <c r="D11" s="203">
        <v>401360</v>
      </c>
      <c r="E11" s="203">
        <v>392800</v>
      </c>
      <c r="F11" s="204">
        <v>-2.1327486545744421</v>
      </c>
    </row>
    <row r="12" spans="1:14" ht="15.6" customHeight="1" x14ac:dyDescent="0.25">
      <c r="A12" s="202" t="s">
        <v>6</v>
      </c>
      <c r="B12" s="203">
        <v>2294</v>
      </c>
      <c r="C12" s="203">
        <v>2103</v>
      </c>
      <c r="D12" s="203">
        <v>9381</v>
      </c>
      <c r="E12" s="203">
        <v>9195</v>
      </c>
      <c r="F12" s="204">
        <v>-1.9827310521266379</v>
      </c>
    </row>
    <row r="13" spans="1:14" ht="15.6" customHeight="1" x14ac:dyDescent="0.25">
      <c r="A13" s="202" t="s">
        <v>175</v>
      </c>
      <c r="B13" s="203">
        <v>124920</v>
      </c>
      <c r="C13" s="203">
        <v>124661</v>
      </c>
      <c r="D13" s="203">
        <v>451880</v>
      </c>
      <c r="E13" s="203">
        <v>436040</v>
      </c>
      <c r="F13" s="204">
        <v>-3.5053554040895851</v>
      </c>
    </row>
    <row r="14" spans="1:14" ht="15.6" customHeight="1" x14ac:dyDescent="0.25">
      <c r="A14" s="202" t="s">
        <v>148</v>
      </c>
      <c r="B14" s="203">
        <v>36942</v>
      </c>
      <c r="C14" s="203">
        <v>40361</v>
      </c>
      <c r="D14" s="203">
        <v>147181</v>
      </c>
      <c r="E14" s="203">
        <v>153498</v>
      </c>
      <c r="F14" s="204">
        <v>4.2919942112093281</v>
      </c>
    </row>
    <row r="15" spans="1:14" ht="15.6" customHeight="1" x14ac:dyDescent="0.25">
      <c r="A15" s="202" t="s">
        <v>145</v>
      </c>
      <c r="B15" s="203">
        <v>8291</v>
      </c>
      <c r="C15" s="203">
        <v>8002</v>
      </c>
      <c r="D15" s="203">
        <v>21979</v>
      </c>
      <c r="E15" s="203">
        <v>20697</v>
      </c>
      <c r="F15" s="204">
        <v>-5.8328404386004848</v>
      </c>
    </row>
    <row r="16" spans="1:14" ht="15.6" customHeight="1" x14ac:dyDescent="0.5">
      <c r="A16" s="202" t="s">
        <v>144</v>
      </c>
      <c r="B16" s="203">
        <v>0</v>
      </c>
      <c r="C16" s="203">
        <v>0</v>
      </c>
      <c r="D16" s="203">
        <v>0</v>
      </c>
      <c r="E16" s="203">
        <v>0</v>
      </c>
      <c r="F16" s="204" t="s">
        <v>151</v>
      </c>
      <c r="G16" s="15"/>
    </row>
    <row r="17" spans="1:7" ht="15.6" customHeight="1" x14ac:dyDescent="0.35">
      <c r="A17" s="202" t="s">
        <v>150</v>
      </c>
      <c r="B17" s="203">
        <v>0</v>
      </c>
      <c r="C17" s="203">
        <v>0</v>
      </c>
      <c r="D17" s="203">
        <v>0</v>
      </c>
      <c r="E17" s="203">
        <v>0</v>
      </c>
      <c r="F17" s="204" t="s">
        <v>151</v>
      </c>
      <c r="G17" s="16"/>
    </row>
    <row r="18" spans="1:7" ht="15.6" customHeight="1" x14ac:dyDescent="0.25">
      <c r="A18" s="202" t="s">
        <v>147</v>
      </c>
      <c r="B18" s="203">
        <v>39500</v>
      </c>
      <c r="C18" s="203">
        <v>36110</v>
      </c>
      <c r="D18" s="203">
        <v>186754</v>
      </c>
      <c r="E18" s="203">
        <v>156837</v>
      </c>
      <c r="F18" s="204">
        <v>-16.01946946250148</v>
      </c>
    </row>
    <row r="19" spans="1:7" ht="15.6" customHeight="1" x14ac:dyDescent="0.25">
      <c r="A19" s="202" t="s">
        <v>143</v>
      </c>
      <c r="B19" s="203">
        <v>0</v>
      </c>
      <c r="C19" s="203">
        <v>0</v>
      </c>
      <c r="D19" s="203">
        <v>0</v>
      </c>
      <c r="E19" s="203">
        <v>0</v>
      </c>
      <c r="F19" s="204" t="s">
        <v>151</v>
      </c>
    </row>
    <row r="20" spans="1:7" ht="15.6" customHeight="1" x14ac:dyDescent="0.25">
      <c r="A20" s="202" t="s">
        <v>142</v>
      </c>
      <c r="B20" s="203">
        <v>0</v>
      </c>
      <c r="C20" s="203">
        <v>0</v>
      </c>
      <c r="D20" s="203">
        <v>0</v>
      </c>
      <c r="E20" s="203">
        <v>0</v>
      </c>
      <c r="F20" s="204" t="s">
        <v>151</v>
      </c>
    </row>
    <row r="21" spans="1:7" ht="15.6" customHeight="1" x14ac:dyDescent="0.25">
      <c r="A21" s="202" t="s">
        <v>149</v>
      </c>
      <c r="B21" s="203">
        <v>2608</v>
      </c>
      <c r="C21" s="203">
        <v>2739</v>
      </c>
      <c r="D21" s="203">
        <v>10610</v>
      </c>
      <c r="E21" s="203">
        <v>10424</v>
      </c>
      <c r="F21" s="204">
        <v>-1.7530631479736061</v>
      </c>
    </row>
    <row r="22" spans="1:7" ht="15.6" customHeight="1" x14ac:dyDescent="0.25">
      <c r="A22" s="202" t="s">
        <v>146</v>
      </c>
      <c r="B22" s="203">
        <v>54403</v>
      </c>
      <c r="C22" s="203">
        <v>54944</v>
      </c>
      <c r="D22" s="203">
        <v>245206</v>
      </c>
      <c r="E22" s="203">
        <v>234751</v>
      </c>
      <c r="F22" s="204">
        <v>-4.2637618981591032</v>
      </c>
    </row>
    <row r="23" spans="1:7" ht="15.6" customHeight="1" x14ac:dyDescent="0.25">
      <c r="A23" s="202" t="s">
        <v>165</v>
      </c>
      <c r="B23" s="203">
        <v>4727</v>
      </c>
      <c r="C23" s="203">
        <v>5837</v>
      </c>
      <c r="D23" s="203">
        <v>24885</v>
      </c>
      <c r="E23" s="203">
        <v>27930</v>
      </c>
      <c r="F23" s="204">
        <v>12.23628691983123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8514</v>
      </c>
      <c r="C25" s="203">
        <v>11330</v>
      </c>
      <c r="D25" s="203">
        <v>44742</v>
      </c>
      <c r="E25" s="203">
        <v>55194</v>
      </c>
      <c r="F25" s="204">
        <v>23.36060077779268</v>
      </c>
    </row>
    <row r="26" spans="1:7" ht="15.6" customHeight="1" x14ac:dyDescent="0.25">
      <c r="A26" s="202" t="s">
        <v>152</v>
      </c>
      <c r="B26" s="203">
        <v>1926</v>
      </c>
      <c r="C26" s="203">
        <v>3106</v>
      </c>
      <c r="D26" s="203">
        <v>9405</v>
      </c>
      <c r="E26" s="203">
        <v>13031</v>
      </c>
      <c r="F26" s="204">
        <v>38.553960659223797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153667</v>
      </c>
      <c r="C28" s="203">
        <v>155311</v>
      </c>
      <c r="D28" s="203">
        <v>715952</v>
      </c>
      <c r="E28" s="203">
        <v>700554</v>
      </c>
      <c r="F28" s="204">
        <v>-2.150702840413885</v>
      </c>
    </row>
    <row r="29" spans="1:7" ht="15.6" customHeight="1" x14ac:dyDescent="0.25">
      <c r="A29" s="202" t="s">
        <v>178</v>
      </c>
      <c r="B29" s="203">
        <v>11831</v>
      </c>
      <c r="C29" s="203">
        <v>11531</v>
      </c>
      <c r="D29" s="203">
        <v>30684</v>
      </c>
      <c r="E29" s="203">
        <v>29899</v>
      </c>
      <c r="F29" s="204">
        <v>-2.558336592360845</v>
      </c>
    </row>
    <row r="30" spans="1:7" ht="15.6" customHeight="1" x14ac:dyDescent="0.25">
      <c r="A30" s="202" t="s">
        <v>179</v>
      </c>
      <c r="B30" s="203">
        <v>0</v>
      </c>
      <c r="C30" s="203">
        <v>0</v>
      </c>
      <c r="D30" s="203">
        <v>0</v>
      </c>
      <c r="E30" s="203">
        <v>0</v>
      </c>
      <c r="F30" s="204" t="s">
        <v>151</v>
      </c>
    </row>
    <row r="31" spans="1:7" ht="15.6" customHeight="1" x14ac:dyDescent="0.25">
      <c r="A31" s="202" t="s">
        <v>180</v>
      </c>
      <c r="B31" s="203">
        <v>0</v>
      </c>
      <c r="C31" s="203">
        <v>0</v>
      </c>
      <c r="D31" s="203">
        <v>0</v>
      </c>
      <c r="E31" s="203">
        <v>0</v>
      </c>
      <c r="F31" s="204" t="s">
        <v>151</v>
      </c>
    </row>
    <row r="32" spans="1:7" ht="15.6" customHeight="1" x14ac:dyDescent="0.25">
      <c r="A32" s="202" t="s">
        <v>181</v>
      </c>
      <c r="B32" s="203">
        <v>16727</v>
      </c>
      <c r="C32" s="203">
        <v>16328</v>
      </c>
      <c r="D32" s="203">
        <v>78342</v>
      </c>
      <c r="E32" s="203">
        <v>82505</v>
      </c>
      <c r="F32" s="204">
        <v>5.313880166449664</v>
      </c>
    </row>
    <row r="33" spans="1:6" ht="15.6" customHeight="1" x14ac:dyDescent="0.25">
      <c r="A33" s="202" t="s">
        <v>182</v>
      </c>
      <c r="B33" s="203">
        <v>0</v>
      </c>
      <c r="C33" s="203">
        <v>0</v>
      </c>
      <c r="D33" s="203">
        <v>0</v>
      </c>
      <c r="E33" s="203">
        <v>0</v>
      </c>
      <c r="F33" s="204" t="s">
        <v>151</v>
      </c>
    </row>
    <row r="34" spans="1:6" ht="15.6" customHeight="1" x14ac:dyDescent="0.25">
      <c r="A34" s="202" t="s">
        <v>183</v>
      </c>
      <c r="B34" s="203">
        <v>0</v>
      </c>
      <c r="C34" s="203">
        <v>0</v>
      </c>
      <c r="D34" s="203">
        <v>0</v>
      </c>
      <c r="E34" s="203">
        <v>0</v>
      </c>
      <c r="F34" s="204" t="s">
        <v>151</v>
      </c>
    </row>
    <row r="35" spans="1:6" ht="15.6" customHeight="1" x14ac:dyDescent="0.25">
      <c r="A35" s="170" t="s">
        <v>153</v>
      </c>
      <c r="B35" s="90">
        <f>SUM(B7:B34)</f>
        <v>560530</v>
      </c>
      <c r="C35" s="91">
        <f>SUM(C7:C34)</f>
        <v>576822</v>
      </c>
      <c r="D35" s="192">
        <f>SUM(D7:D34)</f>
        <v>2449612</v>
      </c>
      <c r="E35" s="192">
        <f>SUM(E7:E34)</f>
        <v>2400917</v>
      </c>
      <c r="F35" s="154">
        <f>E35*100/D35-100</f>
        <v>-1.9878658334462784</v>
      </c>
    </row>
    <row r="36" spans="1:6" ht="15.6" customHeight="1" x14ac:dyDescent="0.25">
      <c r="A36" s="87" t="s">
        <v>85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19" priority="2">
      <formula>MOD(ROW(),2)=0</formula>
    </cfRule>
  </conditionalFormatting>
  <conditionalFormatting sqref="F7:F35">
    <cfRule type="expression" dxfId="1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806B8-9058-45F6-8569-0D8361E68DC7}">
  <sheetPr codeName="Hoja31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157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68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0</v>
      </c>
      <c r="C7" s="203">
        <v>0</v>
      </c>
      <c r="D7" s="203">
        <v>0</v>
      </c>
      <c r="E7" s="203">
        <v>0</v>
      </c>
      <c r="F7" s="204" t="s">
        <v>151</v>
      </c>
      <c r="G7" s="27"/>
    </row>
    <row r="8" spans="1:14" ht="15.6" customHeight="1" x14ac:dyDescent="0.25">
      <c r="A8" s="202" t="s">
        <v>11</v>
      </c>
      <c r="B8" s="203">
        <v>1116</v>
      </c>
      <c r="C8" s="203">
        <v>4512</v>
      </c>
      <c r="D8" s="203">
        <v>3654</v>
      </c>
      <c r="E8" s="203">
        <v>17619</v>
      </c>
      <c r="F8" s="204">
        <v>382.18390804597698</v>
      </c>
      <c r="G8" s="20"/>
    </row>
    <row r="9" spans="1:14" ht="15.6" customHeight="1" x14ac:dyDescent="0.25">
      <c r="A9" s="202" t="s">
        <v>8</v>
      </c>
      <c r="B9" s="203">
        <v>188</v>
      </c>
      <c r="C9" s="203">
        <v>450</v>
      </c>
      <c r="D9" s="203">
        <v>1913</v>
      </c>
      <c r="E9" s="203">
        <v>2536</v>
      </c>
      <c r="F9" s="204">
        <v>32.566649242028227</v>
      </c>
      <c r="G9" s="20"/>
    </row>
    <row r="10" spans="1:14" ht="15.6" customHeight="1" x14ac:dyDescent="0.25">
      <c r="A10" s="202" t="s">
        <v>10</v>
      </c>
      <c r="B10" s="203">
        <v>0</v>
      </c>
      <c r="C10" s="203">
        <v>0</v>
      </c>
      <c r="D10" s="203">
        <v>0</v>
      </c>
      <c r="E10" s="203">
        <v>0</v>
      </c>
      <c r="F10" s="204" t="s">
        <v>151</v>
      </c>
    </row>
    <row r="11" spans="1:14" ht="15.6" customHeight="1" x14ac:dyDescent="0.25">
      <c r="A11" s="202" t="s">
        <v>9</v>
      </c>
      <c r="B11" s="203">
        <v>717</v>
      </c>
      <c r="C11" s="203">
        <v>591</v>
      </c>
      <c r="D11" s="203">
        <v>2786</v>
      </c>
      <c r="E11" s="203">
        <v>2842</v>
      </c>
      <c r="F11" s="204">
        <v>2.0100502512562879</v>
      </c>
    </row>
    <row r="12" spans="1:14" ht="15.6" customHeight="1" x14ac:dyDescent="0.25">
      <c r="A12" s="202" t="s">
        <v>6</v>
      </c>
      <c r="B12" s="203">
        <v>2072</v>
      </c>
      <c r="C12" s="203">
        <v>2013</v>
      </c>
      <c r="D12" s="203">
        <v>15349</v>
      </c>
      <c r="E12" s="203">
        <v>11027</v>
      </c>
      <c r="F12" s="204">
        <v>-28.15818620105544</v>
      </c>
    </row>
    <row r="13" spans="1:14" ht="15.6" customHeight="1" x14ac:dyDescent="0.25">
      <c r="A13" s="202" t="s">
        <v>175</v>
      </c>
      <c r="B13" s="203">
        <v>28939</v>
      </c>
      <c r="C13" s="203">
        <v>15793</v>
      </c>
      <c r="D13" s="203">
        <v>68972</v>
      </c>
      <c r="E13" s="203">
        <v>56184</v>
      </c>
      <c r="F13" s="204">
        <v>-18.54085715942702</v>
      </c>
    </row>
    <row r="14" spans="1:14" ht="15.6" customHeight="1" x14ac:dyDescent="0.25">
      <c r="A14" s="202" t="s">
        <v>148</v>
      </c>
      <c r="B14" s="203">
        <v>72004</v>
      </c>
      <c r="C14" s="203">
        <v>70286</v>
      </c>
      <c r="D14" s="203">
        <v>300782</v>
      </c>
      <c r="E14" s="203">
        <v>315580</v>
      </c>
      <c r="F14" s="204">
        <v>4.9198422777958797</v>
      </c>
    </row>
    <row r="15" spans="1:14" ht="15.6" customHeight="1" x14ac:dyDescent="0.25">
      <c r="A15" s="202" t="s">
        <v>145</v>
      </c>
      <c r="B15" s="203">
        <v>2922</v>
      </c>
      <c r="C15" s="203">
        <v>2651</v>
      </c>
      <c r="D15" s="203">
        <v>9683</v>
      </c>
      <c r="E15" s="203">
        <v>8484</v>
      </c>
      <c r="F15" s="204">
        <v>-12.38252607662915</v>
      </c>
    </row>
    <row r="16" spans="1:14" ht="15.6" customHeight="1" x14ac:dyDescent="0.5">
      <c r="A16" s="202" t="s">
        <v>144</v>
      </c>
      <c r="B16" s="203">
        <v>0</v>
      </c>
      <c r="C16" s="203">
        <v>0</v>
      </c>
      <c r="D16" s="203">
        <v>288</v>
      </c>
      <c r="E16" s="203">
        <v>158</v>
      </c>
      <c r="F16" s="204">
        <v>-45.138888888888893</v>
      </c>
      <c r="G16" s="15"/>
    </row>
    <row r="17" spans="1:7" ht="15.6" customHeight="1" x14ac:dyDescent="0.35">
      <c r="A17" s="202" t="s">
        <v>150</v>
      </c>
      <c r="B17" s="203">
        <v>1</v>
      </c>
      <c r="C17" s="203">
        <v>4</v>
      </c>
      <c r="D17" s="203">
        <v>55</v>
      </c>
      <c r="E17" s="203">
        <v>8808</v>
      </c>
      <c r="F17" s="204">
        <v>15914.54545454545</v>
      </c>
      <c r="G17" s="16"/>
    </row>
    <row r="18" spans="1:7" ht="15.6" customHeight="1" x14ac:dyDescent="0.25">
      <c r="A18" s="202" t="s">
        <v>147</v>
      </c>
      <c r="B18" s="203">
        <v>138</v>
      </c>
      <c r="C18" s="203">
        <v>142</v>
      </c>
      <c r="D18" s="203">
        <v>634</v>
      </c>
      <c r="E18" s="203">
        <v>1118</v>
      </c>
      <c r="F18" s="204">
        <v>76.34069400630915</v>
      </c>
    </row>
    <row r="19" spans="1:7" ht="15.6" customHeight="1" x14ac:dyDescent="0.25">
      <c r="A19" s="202" t="s">
        <v>143</v>
      </c>
      <c r="B19" s="203">
        <v>0</v>
      </c>
      <c r="C19" s="203">
        <v>2</v>
      </c>
      <c r="D19" s="203">
        <v>3251</v>
      </c>
      <c r="E19" s="203">
        <v>2</v>
      </c>
      <c r="F19" s="204">
        <v>-99.938480467548445</v>
      </c>
    </row>
    <row r="20" spans="1:7" ht="15.6" customHeight="1" x14ac:dyDescent="0.25">
      <c r="A20" s="202" t="s">
        <v>142</v>
      </c>
      <c r="B20" s="203">
        <v>0</v>
      </c>
      <c r="C20" s="203">
        <v>113</v>
      </c>
      <c r="D20" s="203">
        <v>145</v>
      </c>
      <c r="E20" s="203">
        <v>667</v>
      </c>
      <c r="F20" s="204">
        <v>360</v>
      </c>
    </row>
    <row r="21" spans="1:7" ht="15.6" customHeight="1" x14ac:dyDescent="0.25">
      <c r="A21" s="202" t="s">
        <v>149</v>
      </c>
      <c r="B21" s="203">
        <v>3162</v>
      </c>
      <c r="C21" s="203">
        <v>1463</v>
      </c>
      <c r="D21" s="203">
        <v>10554</v>
      </c>
      <c r="E21" s="203">
        <v>25490</v>
      </c>
      <c r="F21" s="204">
        <v>141.51980291832481</v>
      </c>
    </row>
    <row r="22" spans="1:7" ht="15.6" customHeight="1" x14ac:dyDescent="0.25">
      <c r="A22" s="202" t="s">
        <v>146</v>
      </c>
      <c r="B22" s="203">
        <v>23341</v>
      </c>
      <c r="C22" s="203">
        <v>24010</v>
      </c>
      <c r="D22" s="203">
        <v>80698</v>
      </c>
      <c r="E22" s="203">
        <v>75827</v>
      </c>
      <c r="F22" s="204">
        <v>-6.0360851570051324</v>
      </c>
    </row>
    <row r="23" spans="1:7" ht="15.6" customHeight="1" x14ac:dyDescent="0.25">
      <c r="A23" s="202" t="s">
        <v>165</v>
      </c>
      <c r="B23" s="203">
        <v>14393</v>
      </c>
      <c r="C23" s="203">
        <v>4557</v>
      </c>
      <c r="D23" s="203">
        <v>60267</v>
      </c>
      <c r="E23" s="203">
        <v>34280</v>
      </c>
      <c r="F23" s="204">
        <v>-43.119783629515332</v>
      </c>
    </row>
    <row r="24" spans="1:7" ht="15.6" customHeight="1" x14ac:dyDescent="0.25">
      <c r="A24" s="202" t="s">
        <v>141</v>
      </c>
      <c r="B24" s="203">
        <v>67</v>
      </c>
      <c r="C24" s="203">
        <v>0</v>
      </c>
      <c r="D24" s="203">
        <v>275</v>
      </c>
      <c r="E24" s="203">
        <v>417</v>
      </c>
      <c r="F24" s="204">
        <v>51.636363636363633</v>
      </c>
    </row>
    <row r="25" spans="1:7" ht="15.6" customHeight="1" x14ac:dyDescent="0.25">
      <c r="A25" s="202" t="s">
        <v>140</v>
      </c>
      <c r="B25" s="203">
        <v>240</v>
      </c>
      <c r="C25" s="203">
        <v>253</v>
      </c>
      <c r="D25" s="203">
        <v>912</v>
      </c>
      <c r="E25" s="203">
        <v>1013</v>
      </c>
      <c r="F25" s="204">
        <v>11.07456140350877</v>
      </c>
    </row>
    <row r="26" spans="1:7" ht="15.6" customHeight="1" x14ac:dyDescent="0.25">
      <c r="A26" s="202" t="s">
        <v>152</v>
      </c>
      <c r="B26" s="203">
        <v>0</v>
      </c>
      <c r="C26" s="203">
        <v>1</v>
      </c>
      <c r="D26" s="203">
        <v>28</v>
      </c>
      <c r="E26" s="203">
        <v>2997</v>
      </c>
      <c r="F26" s="204">
        <v>10603.571428571429</v>
      </c>
    </row>
    <row r="27" spans="1:7" ht="15.6" customHeight="1" x14ac:dyDescent="0.25">
      <c r="A27" s="202" t="s">
        <v>173</v>
      </c>
      <c r="B27" s="203">
        <v>18174</v>
      </c>
      <c r="C27" s="203">
        <v>18590</v>
      </c>
      <c r="D27" s="203">
        <v>84396</v>
      </c>
      <c r="E27" s="203">
        <v>78088</v>
      </c>
      <c r="F27" s="204">
        <v>-7.4742878809422288</v>
      </c>
    </row>
    <row r="28" spans="1:7" ht="15.6" customHeight="1" x14ac:dyDescent="0.25">
      <c r="A28" s="202" t="s">
        <v>177</v>
      </c>
      <c r="B28" s="203">
        <v>7507</v>
      </c>
      <c r="C28" s="203">
        <v>6333</v>
      </c>
      <c r="D28" s="203">
        <v>36105</v>
      </c>
      <c r="E28" s="203">
        <v>36077</v>
      </c>
      <c r="F28" s="204">
        <v>-7.7551585652955168E-2</v>
      </c>
    </row>
    <row r="29" spans="1:7" ht="15.6" customHeight="1" x14ac:dyDescent="0.25">
      <c r="A29" s="202" t="s">
        <v>178</v>
      </c>
      <c r="B29" s="203">
        <v>33286</v>
      </c>
      <c r="C29" s="203">
        <v>32835</v>
      </c>
      <c r="D29" s="203">
        <v>163418</v>
      </c>
      <c r="E29" s="203">
        <v>161056</v>
      </c>
      <c r="F29" s="204">
        <v>-1.4453732147009499</v>
      </c>
    </row>
    <row r="30" spans="1:7" ht="15.6" customHeight="1" x14ac:dyDescent="0.25">
      <c r="A30" s="202" t="s">
        <v>179</v>
      </c>
      <c r="B30" s="203">
        <v>551</v>
      </c>
      <c r="C30" s="203">
        <v>1243</v>
      </c>
      <c r="D30" s="203">
        <v>7594</v>
      </c>
      <c r="E30" s="203">
        <v>4463</v>
      </c>
      <c r="F30" s="204">
        <v>-41.229918356597317</v>
      </c>
    </row>
    <row r="31" spans="1:7" ht="15.6" customHeight="1" x14ac:dyDescent="0.25">
      <c r="A31" s="202" t="s">
        <v>180</v>
      </c>
      <c r="B31" s="203">
        <v>22514</v>
      </c>
      <c r="C31" s="203">
        <v>20785</v>
      </c>
      <c r="D31" s="203">
        <v>110634</v>
      </c>
      <c r="E31" s="203">
        <v>99029</v>
      </c>
      <c r="F31" s="204">
        <v>-10.48954209375057</v>
      </c>
    </row>
    <row r="32" spans="1:7" ht="15.6" customHeight="1" x14ac:dyDescent="0.25">
      <c r="A32" s="202" t="s">
        <v>181</v>
      </c>
      <c r="B32" s="203">
        <v>46415</v>
      </c>
      <c r="C32" s="203">
        <v>51272</v>
      </c>
      <c r="D32" s="203">
        <v>205029</v>
      </c>
      <c r="E32" s="203">
        <v>225523</v>
      </c>
      <c r="F32" s="204">
        <v>9.9956591506567349</v>
      </c>
    </row>
    <row r="33" spans="1:6" ht="15.6" customHeight="1" x14ac:dyDescent="0.25">
      <c r="A33" s="202" t="s">
        <v>182</v>
      </c>
      <c r="B33" s="203">
        <v>63796</v>
      </c>
      <c r="C33" s="203">
        <v>55344</v>
      </c>
      <c r="D33" s="203">
        <v>280457</v>
      </c>
      <c r="E33" s="203">
        <v>268790</v>
      </c>
      <c r="F33" s="204">
        <v>-4.1599960065179289</v>
      </c>
    </row>
    <row r="34" spans="1:6" ht="15.6" customHeight="1" x14ac:dyDescent="0.25">
      <c r="A34" s="202" t="s">
        <v>183</v>
      </c>
      <c r="B34" s="203">
        <v>9</v>
      </c>
      <c r="C34" s="203">
        <v>153</v>
      </c>
      <c r="D34" s="203">
        <v>25</v>
      </c>
      <c r="E34" s="203">
        <v>242</v>
      </c>
      <c r="F34" s="204">
        <v>868</v>
      </c>
    </row>
    <row r="35" spans="1:6" ht="15.6" customHeight="1" x14ac:dyDescent="0.25">
      <c r="A35" s="170" t="s">
        <v>153</v>
      </c>
      <c r="B35" s="90">
        <f>SUM(B7:B34)</f>
        <v>341552</v>
      </c>
      <c r="C35" s="91">
        <f>SUM(C7:C34)</f>
        <v>313396</v>
      </c>
      <c r="D35" s="90">
        <f>SUM(D7:D34)</f>
        <v>1447904</v>
      </c>
      <c r="E35" s="92">
        <f>SUM(E7:E34)</f>
        <v>1438317</v>
      </c>
      <c r="F35" s="154">
        <f>E35*100/D35-100</f>
        <v>-0.66212953344972902</v>
      </c>
    </row>
    <row r="36" spans="1:6" ht="15.6" customHeight="1" x14ac:dyDescent="0.25">
      <c r="A36" s="87" t="s">
        <v>158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17" priority="2">
      <formula>MOD(ROW(),2)=0</formula>
    </cfRule>
  </conditionalFormatting>
  <conditionalFormatting sqref="F7:F35">
    <cfRule type="expression" dxfId="1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A4A38-FBB7-48EA-8C98-8CB0007F712D}">
  <sheetPr>
    <pageSetUpPr fitToPage="1"/>
  </sheetPr>
  <dimension ref="A1:K51"/>
  <sheetViews>
    <sheetView zoomScale="80" zoomScaleNormal="80" workbookViewId="0"/>
  </sheetViews>
  <sheetFormatPr baseColWidth="10" defaultColWidth="11.42578125" defaultRowHeight="15" x14ac:dyDescent="0.25"/>
  <cols>
    <col min="1" max="1" width="32.85546875" style="216" customWidth="1"/>
    <col min="2" max="2" width="18.7109375" style="216" customWidth="1"/>
    <col min="3" max="3" width="22.5703125" style="216" customWidth="1"/>
    <col min="4" max="5" width="15.42578125" style="216" customWidth="1"/>
    <col min="6" max="6" width="15.5703125" style="216" customWidth="1"/>
    <col min="7" max="10" width="15.42578125" style="216" customWidth="1"/>
    <col min="11" max="11" width="11.85546875" style="216" customWidth="1"/>
    <col min="12" max="16384" width="11.42578125" style="216"/>
  </cols>
  <sheetData>
    <row r="1" spans="1:11" x14ac:dyDescent="0.25">
      <c r="A1" s="212"/>
      <c r="B1" s="213"/>
      <c r="C1" s="213"/>
      <c r="D1" s="214"/>
      <c r="E1" s="215"/>
      <c r="F1" s="214"/>
      <c r="H1" s="217"/>
      <c r="J1" s="217"/>
      <c r="K1" s="217"/>
    </row>
    <row r="2" spans="1:11" x14ac:dyDescent="0.25">
      <c r="A2" s="218"/>
      <c r="B2" s="214"/>
      <c r="C2" s="219"/>
      <c r="D2" s="214"/>
      <c r="E2" s="218"/>
      <c r="F2" s="214"/>
      <c r="G2" s="220"/>
      <c r="H2" s="214"/>
      <c r="I2" s="220"/>
      <c r="J2" s="214"/>
      <c r="K2" s="214"/>
    </row>
    <row r="3" spans="1:11" x14ac:dyDescent="0.25">
      <c r="A3" s="218"/>
      <c r="B3" s="213"/>
      <c r="C3" s="219"/>
      <c r="D3" s="214"/>
      <c r="E3" s="220"/>
      <c r="F3" s="214"/>
      <c r="G3" s="220"/>
      <c r="H3" s="214"/>
      <c r="I3" s="220"/>
      <c r="J3" s="214"/>
      <c r="K3" s="214"/>
    </row>
    <row r="4" spans="1:11" x14ac:dyDescent="0.25">
      <c r="A4" s="218"/>
      <c r="B4" s="214"/>
      <c r="C4" s="219"/>
      <c r="D4" s="217"/>
      <c r="E4" s="221"/>
      <c r="F4" s="214"/>
      <c r="G4" s="221"/>
      <c r="H4" s="217"/>
      <c r="I4" s="221"/>
      <c r="J4" s="217"/>
      <c r="K4" s="217"/>
    </row>
    <row r="5" spans="1:11" x14ac:dyDescent="0.25">
      <c r="A5" s="218"/>
      <c r="B5" s="214"/>
      <c r="C5" s="222"/>
      <c r="D5" s="214"/>
      <c r="E5" s="220"/>
      <c r="F5" s="214"/>
      <c r="G5" s="220"/>
      <c r="H5" s="214"/>
      <c r="I5" s="220"/>
      <c r="J5" s="214"/>
      <c r="K5" s="214"/>
    </row>
    <row r="6" spans="1:11" x14ac:dyDescent="0.25">
      <c r="A6" s="218"/>
      <c r="B6" s="214"/>
      <c r="C6" s="223"/>
      <c r="D6" s="214"/>
      <c r="E6" s="220"/>
      <c r="F6" s="214"/>
      <c r="G6" s="220"/>
      <c r="H6" s="214"/>
      <c r="I6" s="220"/>
      <c r="J6" s="214"/>
      <c r="K6" s="214"/>
    </row>
    <row r="7" spans="1:11" x14ac:dyDescent="0.25">
      <c r="A7" s="218"/>
      <c r="B7" s="214"/>
      <c r="C7" s="219"/>
      <c r="D7" s="214"/>
      <c r="E7" s="219"/>
      <c r="F7" s="214"/>
      <c r="G7" s="220"/>
      <c r="H7" s="214"/>
      <c r="I7" s="220"/>
      <c r="J7" s="214"/>
      <c r="K7" s="214"/>
    </row>
    <row r="8" spans="1:11" x14ac:dyDescent="0.25">
      <c r="A8" s="218"/>
      <c r="B8" s="214"/>
      <c r="C8" s="219"/>
      <c r="D8" s="217"/>
      <c r="E8" s="224"/>
      <c r="F8" s="214"/>
      <c r="G8" s="221"/>
      <c r="H8" s="217"/>
      <c r="I8" s="221"/>
      <c r="J8" s="217"/>
      <c r="K8" s="217"/>
    </row>
    <row r="9" spans="1:11" x14ac:dyDescent="0.25">
      <c r="A9" s="218"/>
      <c r="B9" s="214"/>
      <c r="C9" s="222"/>
      <c r="D9" s="214"/>
      <c r="E9" s="219"/>
      <c r="F9" s="214"/>
      <c r="G9" s="220"/>
      <c r="H9" s="214"/>
      <c r="I9" s="220"/>
      <c r="J9" s="214"/>
      <c r="K9" s="214"/>
    </row>
    <row r="10" spans="1:11" x14ac:dyDescent="0.25">
      <c r="A10" s="218"/>
      <c r="B10" s="214"/>
      <c r="C10" s="224"/>
      <c r="D10" s="217"/>
      <c r="E10" s="224"/>
      <c r="F10" s="214"/>
      <c r="G10" s="221"/>
      <c r="H10" s="217"/>
      <c r="I10" s="221"/>
      <c r="J10" s="217"/>
      <c r="K10" s="217"/>
    </row>
    <row r="11" spans="1:11" x14ac:dyDescent="0.25">
      <c r="A11" s="214"/>
      <c r="B11" s="214"/>
      <c r="C11" s="219"/>
      <c r="D11" s="214"/>
      <c r="E11" s="219"/>
      <c r="F11" s="214"/>
      <c r="G11" s="218"/>
      <c r="H11" s="214"/>
      <c r="I11" s="220"/>
      <c r="J11" s="214"/>
      <c r="K11" s="214"/>
    </row>
    <row r="12" spans="1:11" x14ac:dyDescent="0.25">
      <c r="A12" s="212"/>
      <c r="B12" s="213"/>
      <c r="C12" s="222"/>
      <c r="D12" s="213"/>
      <c r="E12" s="222"/>
      <c r="F12" s="213"/>
      <c r="G12" s="212"/>
      <c r="H12" s="213"/>
      <c r="I12" s="225"/>
      <c r="J12" s="213"/>
      <c r="K12" s="213"/>
    </row>
    <row r="13" spans="1:11" x14ac:dyDescent="0.25">
      <c r="A13" s="218"/>
      <c r="B13" s="214"/>
      <c r="C13" s="223"/>
      <c r="D13" s="226"/>
      <c r="E13" s="223"/>
      <c r="F13" s="214"/>
      <c r="G13" s="227"/>
      <c r="H13" s="226"/>
      <c r="J13" s="226"/>
      <c r="K13" s="226"/>
    </row>
    <row r="14" spans="1:11" x14ac:dyDescent="0.25">
      <c r="A14" s="218"/>
      <c r="B14" s="214"/>
      <c r="C14" s="219"/>
      <c r="D14" s="217"/>
      <c r="E14" s="224"/>
      <c r="F14" s="214"/>
      <c r="G14" s="215"/>
      <c r="H14" s="217"/>
      <c r="I14" s="221"/>
      <c r="J14" s="217"/>
      <c r="K14" s="217"/>
    </row>
    <row r="15" spans="1:11" x14ac:dyDescent="0.25">
      <c r="A15" s="218"/>
      <c r="B15" s="214"/>
      <c r="C15" s="219"/>
      <c r="D15" s="214"/>
      <c r="E15" s="219"/>
      <c r="F15" s="214"/>
      <c r="G15" s="218"/>
      <c r="H15" s="214"/>
      <c r="I15" s="220"/>
      <c r="J15" s="214"/>
      <c r="K15" s="214"/>
    </row>
    <row r="16" spans="1:11" x14ac:dyDescent="0.25">
      <c r="A16" s="218"/>
      <c r="B16" s="214"/>
      <c r="C16" s="222"/>
      <c r="D16" s="226"/>
      <c r="E16" s="223"/>
      <c r="F16" s="214"/>
      <c r="H16" s="226"/>
      <c r="J16" s="226"/>
      <c r="K16" s="226"/>
    </row>
    <row r="17" spans="1:11" x14ac:dyDescent="0.25">
      <c r="A17" s="218"/>
      <c r="B17" s="214"/>
      <c r="C17" s="219"/>
      <c r="D17" s="217"/>
      <c r="E17" s="224"/>
      <c r="F17" s="214"/>
      <c r="G17" s="221"/>
      <c r="H17" s="217"/>
      <c r="I17" s="221"/>
      <c r="J17" s="217"/>
      <c r="K17" s="217"/>
    </row>
    <row r="18" spans="1:11" x14ac:dyDescent="0.25">
      <c r="A18" s="218"/>
      <c r="B18" s="214"/>
      <c r="C18" s="219"/>
      <c r="D18" s="214"/>
      <c r="E18" s="214"/>
      <c r="F18" s="214"/>
      <c r="G18" s="220"/>
      <c r="H18" s="214"/>
      <c r="I18" s="220"/>
      <c r="J18" s="214"/>
      <c r="K18" s="214"/>
    </row>
    <row r="19" spans="1:11" x14ac:dyDescent="0.25">
      <c r="A19" s="218"/>
      <c r="B19" s="214"/>
      <c r="C19" s="219"/>
      <c r="D19" s="213"/>
      <c r="E19" s="213"/>
      <c r="F19" s="226"/>
      <c r="H19" s="226"/>
      <c r="J19" s="226"/>
      <c r="K19" s="226"/>
    </row>
    <row r="20" spans="1:11" x14ac:dyDescent="0.25">
      <c r="A20" s="218"/>
      <c r="B20" s="214"/>
      <c r="C20" s="219"/>
      <c r="D20" s="214"/>
      <c r="E20" s="219"/>
      <c r="F20" s="214"/>
      <c r="G20" s="220"/>
      <c r="H20" s="214"/>
      <c r="I20" s="220"/>
      <c r="J20" s="214"/>
      <c r="K20" s="214"/>
    </row>
    <row r="21" spans="1:11" x14ac:dyDescent="0.25">
      <c r="A21" s="218"/>
      <c r="B21" s="214"/>
      <c r="C21" s="225"/>
      <c r="D21" s="226"/>
      <c r="E21" s="223"/>
      <c r="F21" s="226"/>
      <c r="H21" s="226"/>
      <c r="J21" s="226"/>
      <c r="K21" s="226"/>
    </row>
    <row r="22" spans="1:11" x14ac:dyDescent="0.25">
      <c r="A22" s="218"/>
      <c r="B22" s="214"/>
      <c r="C22" s="219"/>
      <c r="D22" s="214"/>
      <c r="E22" s="219"/>
      <c r="F22" s="214"/>
      <c r="G22" s="220"/>
      <c r="H22" s="214"/>
      <c r="I22" s="220"/>
      <c r="J22" s="214"/>
      <c r="K22" s="214"/>
    </row>
    <row r="23" spans="1:11" x14ac:dyDescent="0.25">
      <c r="A23" s="218"/>
      <c r="B23" s="214"/>
      <c r="C23" s="219"/>
      <c r="D23" s="226"/>
      <c r="E23" s="223"/>
      <c r="F23" s="226"/>
      <c r="H23" s="226"/>
      <c r="J23" s="226"/>
      <c r="K23" s="226"/>
    </row>
    <row r="24" spans="1:11" x14ac:dyDescent="0.25">
      <c r="A24" s="218"/>
      <c r="B24" s="214"/>
      <c r="C24" s="219"/>
      <c r="D24" s="214"/>
      <c r="E24" s="219"/>
      <c r="F24" s="214"/>
      <c r="G24" s="220"/>
      <c r="H24" s="214"/>
      <c r="I24" s="220"/>
      <c r="J24" s="214"/>
      <c r="K24" s="214"/>
    </row>
    <row r="25" spans="1:11" x14ac:dyDescent="0.25">
      <c r="A25" s="218"/>
      <c r="B25" s="214"/>
      <c r="C25" s="219"/>
      <c r="D25" s="226"/>
      <c r="E25" s="223"/>
      <c r="F25" s="226"/>
      <c r="H25" s="226"/>
      <c r="J25" s="226"/>
      <c r="K25" s="226"/>
    </row>
    <row r="26" spans="1:11" x14ac:dyDescent="0.25">
      <c r="A26" s="218"/>
      <c r="B26" s="214"/>
      <c r="C26" s="225"/>
      <c r="D26" s="217"/>
      <c r="E26" s="224"/>
      <c r="F26" s="217"/>
      <c r="G26" s="221"/>
      <c r="H26" s="217"/>
      <c r="I26" s="221"/>
      <c r="J26" s="217"/>
      <c r="K26" s="217"/>
    </row>
    <row r="27" spans="1:11" x14ac:dyDescent="0.25">
      <c r="A27" s="218"/>
      <c r="B27" s="214"/>
      <c r="C27" s="224"/>
      <c r="D27" s="214"/>
      <c r="E27" s="219"/>
      <c r="F27" s="214"/>
      <c r="G27" s="220"/>
      <c r="H27" s="214"/>
      <c r="I27" s="220"/>
      <c r="J27" s="214"/>
      <c r="K27" s="214"/>
    </row>
    <row r="28" spans="1:11" ht="39" x14ac:dyDescent="0.7">
      <c r="A28" s="228" t="s">
        <v>163</v>
      </c>
      <c r="B28" s="214"/>
      <c r="C28" s="219"/>
      <c r="D28" s="217"/>
      <c r="E28" s="224"/>
      <c r="F28" s="217"/>
      <c r="G28" s="221"/>
      <c r="H28" s="217"/>
      <c r="I28" s="221"/>
      <c r="J28" s="217"/>
      <c r="K28" s="217"/>
    </row>
    <row r="29" spans="1:11" ht="17.25" x14ac:dyDescent="0.35">
      <c r="A29" s="229"/>
      <c r="B29" s="214"/>
      <c r="C29" s="219"/>
      <c r="D29" s="214"/>
      <c r="E29" s="219"/>
      <c r="F29" s="214"/>
      <c r="G29" s="218"/>
      <c r="H29" s="214"/>
      <c r="I29" s="220"/>
      <c r="J29" s="214"/>
      <c r="K29" s="214"/>
    </row>
    <row r="30" spans="1:11" x14ac:dyDescent="0.25">
      <c r="A30" s="218"/>
      <c r="B30" s="214"/>
      <c r="C30" s="222"/>
      <c r="D30" s="213"/>
      <c r="E30" s="222"/>
      <c r="F30" s="213"/>
      <c r="G30" s="212"/>
      <c r="H30" s="213"/>
      <c r="I30" s="225"/>
      <c r="J30" s="213"/>
      <c r="K30" s="213"/>
    </row>
    <row r="31" spans="1:11" x14ac:dyDescent="0.25">
      <c r="A31" s="218"/>
      <c r="B31" s="214"/>
      <c r="C31" s="219"/>
      <c r="D31" s="226"/>
      <c r="E31" s="223"/>
      <c r="F31" s="226"/>
      <c r="G31" s="227"/>
      <c r="H31" s="226"/>
      <c r="J31" s="226"/>
      <c r="K31" s="226"/>
    </row>
    <row r="32" spans="1:11" x14ac:dyDescent="0.25">
      <c r="A32" s="218"/>
      <c r="B32" s="214"/>
      <c r="C32" s="225"/>
      <c r="D32" s="217"/>
      <c r="E32" s="224"/>
      <c r="F32" s="217"/>
      <c r="G32" s="215"/>
      <c r="H32" s="217"/>
      <c r="I32" s="221"/>
      <c r="J32" s="217"/>
      <c r="K32" s="217"/>
    </row>
    <row r="33" spans="1:11" x14ac:dyDescent="0.25">
      <c r="A33" s="218"/>
      <c r="B33" s="214"/>
      <c r="C33" s="224"/>
      <c r="D33" s="214"/>
      <c r="E33" s="219"/>
      <c r="F33" s="214"/>
      <c r="G33" s="218"/>
      <c r="H33" s="214"/>
      <c r="I33" s="220"/>
      <c r="J33" s="214"/>
      <c r="K33" s="214"/>
    </row>
    <row r="34" spans="1:11" x14ac:dyDescent="0.25">
      <c r="A34" s="218"/>
      <c r="B34" s="214"/>
      <c r="C34" s="219"/>
      <c r="D34" s="214"/>
      <c r="E34" s="219"/>
      <c r="F34" s="214"/>
      <c r="G34" s="218"/>
      <c r="H34" s="214"/>
      <c r="I34" s="220"/>
      <c r="J34" s="214"/>
      <c r="K34" s="214"/>
    </row>
    <row r="35" spans="1:11" x14ac:dyDescent="0.25">
      <c r="A35" s="218"/>
      <c r="B35" s="214"/>
      <c r="D35" s="213"/>
      <c r="E35" s="222"/>
      <c r="F35" s="213"/>
      <c r="G35" s="212"/>
      <c r="H35" s="213"/>
      <c r="I35" s="225"/>
      <c r="J35" s="213"/>
      <c r="K35" s="213"/>
    </row>
    <row r="36" spans="1:11" x14ac:dyDescent="0.25">
      <c r="A36" s="218"/>
      <c r="B36" s="214"/>
      <c r="C36" s="219"/>
      <c r="D36" s="213"/>
      <c r="E36" s="222"/>
      <c r="F36" s="214"/>
      <c r="G36" s="218"/>
      <c r="H36" s="214"/>
      <c r="I36" s="218"/>
      <c r="J36" s="214"/>
      <c r="K36" s="214"/>
    </row>
    <row r="37" spans="1:11" x14ac:dyDescent="0.25">
      <c r="A37" s="218"/>
      <c r="B37" s="214"/>
      <c r="C37" s="219"/>
      <c r="D37" s="213"/>
      <c r="E37" s="222"/>
      <c r="F37" s="213"/>
      <c r="G37" s="212"/>
      <c r="H37" s="226"/>
      <c r="I37" s="227"/>
      <c r="J37" s="226"/>
      <c r="K37" s="226"/>
    </row>
    <row r="38" spans="1:11" x14ac:dyDescent="0.25">
      <c r="A38" s="218"/>
      <c r="B38" s="214"/>
      <c r="C38" s="223"/>
      <c r="D38" s="226"/>
      <c r="E38" s="223"/>
      <c r="F38" s="226"/>
      <c r="G38" s="227"/>
      <c r="H38" s="217"/>
      <c r="I38" s="214"/>
      <c r="J38" s="214"/>
      <c r="K38" s="214"/>
    </row>
    <row r="39" spans="1:11" x14ac:dyDescent="0.25">
      <c r="A39" s="218"/>
      <c r="B39" s="214"/>
      <c r="C39" s="214"/>
      <c r="D39" s="217"/>
      <c r="E39" s="214"/>
      <c r="F39" s="214"/>
      <c r="G39" s="218"/>
      <c r="H39" s="214"/>
      <c r="I39" s="225"/>
      <c r="J39" s="213"/>
      <c r="K39" s="213"/>
    </row>
    <row r="40" spans="1:11" x14ac:dyDescent="0.25">
      <c r="A40" s="218"/>
      <c r="B40" s="214"/>
      <c r="C40" s="214"/>
      <c r="D40" s="214"/>
      <c r="E40" s="213"/>
      <c r="F40" s="213"/>
      <c r="G40" s="212"/>
      <c r="H40" s="226"/>
      <c r="J40" s="226"/>
      <c r="K40" s="226"/>
    </row>
    <row r="41" spans="1:11" x14ac:dyDescent="0.25">
      <c r="A41" s="218"/>
      <c r="B41" s="214"/>
      <c r="C41" s="226"/>
      <c r="D41" s="213"/>
      <c r="F41" s="226"/>
      <c r="G41" s="227"/>
      <c r="H41" s="214"/>
      <c r="I41" s="220"/>
      <c r="J41" s="214"/>
      <c r="K41" s="214"/>
    </row>
    <row r="42" spans="1:11" x14ac:dyDescent="0.25">
      <c r="A42" s="218"/>
      <c r="B42" s="214"/>
      <c r="C42" s="214"/>
      <c r="D42" s="214"/>
      <c r="E42" s="219"/>
      <c r="F42" s="214"/>
      <c r="G42" s="218"/>
      <c r="H42" s="214"/>
      <c r="I42" s="220"/>
      <c r="J42" s="214"/>
      <c r="K42" s="214"/>
    </row>
    <row r="43" spans="1:11" x14ac:dyDescent="0.25">
      <c r="A43" s="212"/>
      <c r="B43" s="214"/>
      <c r="C43" s="217"/>
      <c r="D43" s="224"/>
      <c r="E43" s="226"/>
      <c r="F43" s="226"/>
      <c r="G43" s="218"/>
      <c r="H43" s="214"/>
      <c r="I43" s="220"/>
      <c r="J43" s="214"/>
      <c r="K43" s="214"/>
    </row>
    <row r="44" spans="1:11" x14ac:dyDescent="0.25">
      <c r="A44" s="218"/>
      <c r="B44" s="214"/>
      <c r="C44" s="214"/>
      <c r="D44" s="219"/>
      <c r="E44" s="214"/>
      <c r="F44" s="214"/>
      <c r="G44" s="212"/>
      <c r="H44" s="213"/>
      <c r="I44" s="225"/>
      <c r="J44" s="213"/>
      <c r="K44" s="213"/>
    </row>
    <row r="45" spans="1:11" x14ac:dyDescent="0.25">
      <c r="A45" s="218"/>
      <c r="B45" s="214"/>
      <c r="C45" s="213"/>
      <c r="D45" s="222"/>
      <c r="E45" s="213"/>
      <c r="F45" s="213"/>
      <c r="G45" s="212"/>
      <c r="H45" s="214"/>
      <c r="I45" s="214"/>
      <c r="J45" s="214"/>
      <c r="K45" s="214"/>
    </row>
    <row r="46" spans="1:11" x14ac:dyDescent="0.25">
      <c r="A46" s="215"/>
      <c r="B46" s="217"/>
      <c r="C46" s="217"/>
      <c r="D46" s="224"/>
      <c r="E46" s="217"/>
      <c r="F46" s="217"/>
      <c r="G46" s="215"/>
      <c r="H46" s="217"/>
      <c r="I46" s="221"/>
      <c r="J46" s="217"/>
      <c r="K46" s="217"/>
    </row>
    <row r="47" spans="1:11" x14ac:dyDescent="0.25">
      <c r="A47" s="214"/>
      <c r="B47" s="214"/>
      <c r="C47" s="214"/>
      <c r="D47" s="219"/>
      <c r="E47" s="214"/>
      <c r="F47" s="214"/>
      <c r="G47" s="220"/>
      <c r="H47" s="214"/>
      <c r="I47" s="220"/>
      <c r="J47" s="214"/>
      <c r="K47" s="214"/>
    </row>
    <row r="48" spans="1:11" x14ac:dyDescent="0.25">
      <c r="A48" s="230"/>
      <c r="B48" s="231"/>
      <c r="C48" s="231"/>
      <c r="D48" s="224"/>
      <c r="E48" s="217"/>
      <c r="F48" s="217"/>
      <c r="G48" s="231"/>
      <c r="H48" s="231"/>
      <c r="I48" s="231"/>
      <c r="J48" s="231"/>
      <c r="K48" s="231"/>
    </row>
    <row r="51" spans="8:8" x14ac:dyDescent="0.25">
      <c r="H51" s="232"/>
    </row>
  </sheetData>
  <pageMargins left="0.62992125984252001" right="0.23622047244094499" top="0.47244094488188998" bottom="0.196850393700787" header="0.31496062992126" footer="0.15748031496063"/>
  <pageSetup paperSize="9" scale="71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5DA4C-88BB-4B34-9369-ECC7FBF7B19C}">
  <sheetPr>
    <pageSetUpPr fitToPage="1"/>
  </sheetPr>
  <dimension ref="A1:AA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27" ht="19.149999999999999" customHeight="1" x14ac:dyDescent="0.35">
      <c r="A1" s="46" t="s">
        <v>184</v>
      </c>
      <c r="E1" s="19"/>
      <c r="H1" s="18"/>
      <c r="I1" s="18"/>
      <c r="J1" s="18"/>
      <c r="K1" s="18"/>
      <c r="L1" s="18"/>
      <c r="M1" s="18"/>
      <c r="AA1" s="53" t="str">
        <f>"Acumulado "&amp;E6</f>
        <v>Acumulado 2026</v>
      </c>
    </row>
    <row r="2" spans="1:27" ht="15.6" customHeight="1" x14ac:dyDescent="0.3">
      <c r="H2" s="17"/>
      <c r="I2" s="17"/>
      <c r="J2" s="17"/>
      <c r="K2" s="17"/>
      <c r="L2" s="17"/>
      <c r="M2" s="17"/>
      <c r="AA2" s="53" t="str">
        <f>"Acumulado "&amp;D6</f>
        <v>Acumulado 2025</v>
      </c>
    </row>
    <row r="3" spans="1:27" ht="15.6" customHeight="1" x14ac:dyDescent="0.3">
      <c r="H3" s="17"/>
      <c r="I3" s="17"/>
      <c r="J3" s="17"/>
      <c r="K3" s="17"/>
      <c r="L3" s="17"/>
      <c r="M3" s="17"/>
    </row>
    <row r="4" spans="1:27" ht="15.6" customHeight="1" x14ac:dyDescent="0.25">
      <c r="A4" s="45" t="s">
        <v>51</v>
      </c>
    </row>
    <row r="5" spans="1:27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27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27" ht="15.6" customHeight="1" x14ac:dyDescent="0.25">
      <c r="A7" s="236" t="s">
        <v>18</v>
      </c>
      <c r="B7" s="237">
        <v>830580</v>
      </c>
      <c r="C7" s="237">
        <v>775567</v>
      </c>
      <c r="D7" s="237">
        <v>3622541</v>
      </c>
      <c r="E7" s="237">
        <v>3537989</v>
      </c>
      <c r="F7" s="238">
        <v>-2.3340522577936298</v>
      </c>
      <c r="G7" s="20"/>
    </row>
    <row r="8" spans="1:27" s="47" customFormat="1" ht="15.6" customHeight="1" x14ac:dyDescent="0.2">
      <c r="A8" s="236" t="s">
        <v>11</v>
      </c>
      <c r="B8" s="237">
        <v>35483</v>
      </c>
      <c r="C8" s="237">
        <v>102482</v>
      </c>
      <c r="D8" s="237">
        <v>328015</v>
      </c>
      <c r="E8" s="237">
        <v>281681</v>
      </c>
      <c r="F8" s="238">
        <v>-14.12557352560097</v>
      </c>
      <c r="G8" s="239"/>
    </row>
    <row r="9" spans="1:27" ht="15.6" customHeight="1" x14ac:dyDescent="0.25">
      <c r="A9" s="236" t="s">
        <v>8</v>
      </c>
      <c r="B9" s="237">
        <v>89277</v>
      </c>
      <c r="C9" s="237">
        <v>88387</v>
      </c>
      <c r="D9" s="237">
        <v>399017</v>
      </c>
      <c r="E9" s="237">
        <v>349599</v>
      </c>
      <c r="F9" s="238">
        <v>-12.38493598017128</v>
      </c>
      <c r="G9" s="20"/>
    </row>
    <row r="10" spans="1:27" ht="15.6" customHeight="1" x14ac:dyDescent="0.25">
      <c r="A10" s="236" t="s">
        <v>10</v>
      </c>
      <c r="B10" s="237">
        <v>158523</v>
      </c>
      <c r="C10" s="237">
        <v>286660</v>
      </c>
      <c r="D10" s="237">
        <v>735909</v>
      </c>
      <c r="E10" s="237">
        <v>963016</v>
      </c>
      <c r="F10" s="238">
        <v>30.86074501059235</v>
      </c>
    </row>
    <row r="11" spans="1:27" ht="15.6" customHeight="1" x14ac:dyDescent="0.25">
      <c r="A11" s="236" t="s">
        <v>9</v>
      </c>
      <c r="B11" s="237">
        <v>1451973</v>
      </c>
      <c r="C11" s="237">
        <v>1737973</v>
      </c>
      <c r="D11" s="237">
        <v>7341993</v>
      </c>
      <c r="E11" s="237">
        <v>7523128</v>
      </c>
      <c r="F11" s="238">
        <v>2.4671094074864901</v>
      </c>
    </row>
    <row r="12" spans="1:27" ht="15.6" customHeight="1" x14ac:dyDescent="0.25">
      <c r="A12" s="236" t="s">
        <v>6</v>
      </c>
      <c r="B12" s="237">
        <v>32194</v>
      </c>
      <c r="C12" s="237">
        <v>158403</v>
      </c>
      <c r="D12" s="237">
        <v>391791</v>
      </c>
      <c r="E12" s="237">
        <v>573997</v>
      </c>
      <c r="F12" s="238">
        <v>46.505917695914412</v>
      </c>
    </row>
    <row r="13" spans="1:27" ht="15.6" customHeight="1" x14ac:dyDescent="0.25">
      <c r="A13" s="236" t="s">
        <v>175</v>
      </c>
      <c r="B13" s="237">
        <v>58343</v>
      </c>
      <c r="C13" s="237">
        <v>47490</v>
      </c>
      <c r="D13" s="237">
        <v>118783</v>
      </c>
      <c r="E13" s="237">
        <v>133889</v>
      </c>
      <c r="F13" s="238">
        <v>12.717308032294181</v>
      </c>
    </row>
    <row r="14" spans="1:27" ht="15.6" customHeight="1" x14ac:dyDescent="0.25">
      <c r="A14" s="236" t="s">
        <v>148</v>
      </c>
      <c r="B14" s="237">
        <v>1630772</v>
      </c>
      <c r="C14" s="237">
        <v>1456696</v>
      </c>
      <c r="D14" s="237">
        <v>7545973</v>
      </c>
      <c r="E14" s="237">
        <v>7584644</v>
      </c>
      <c r="F14" s="238">
        <v>0.51247201653120555</v>
      </c>
    </row>
    <row r="15" spans="1:27" ht="15.6" customHeight="1" x14ac:dyDescent="0.25">
      <c r="A15" s="236" t="s">
        <v>145</v>
      </c>
      <c r="B15" s="237">
        <v>1436709</v>
      </c>
      <c r="C15" s="237">
        <v>2125578</v>
      </c>
      <c r="D15" s="237">
        <v>8739078</v>
      </c>
      <c r="E15" s="237">
        <v>9696212</v>
      </c>
      <c r="F15" s="238">
        <v>10.952345316061949</v>
      </c>
    </row>
    <row r="16" spans="1:27" ht="15.6" customHeight="1" x14ac:dyDescent="0.5">
      <c r="A16" s="236" t="s">
        <v>144</v>
      </c>
      <c r="B16" s="237">
        <v>1958551</v>
      </c>
      <c r="C16" s="237">
        <v>1961669</v>
      </c>
      <c r="D16" s="237">
        <v>9997725</v>
      </c>
      <c r="E16" s="237">
        <v>9683998</v>
      </c>
      <c r="F16" s="238">
        <v>-3.1379838913352809</v>
      </c>
      <c r="G16" s="15"/>
    </row>
    <row r="17" spans="1:7" ht="15.6" customHeight="1" x14ac:dyDescent="0.35">
      <c r="A17" s="236" t="s">
        <v>150</v>
      </c>
      <c r="B17" s="237">
        <v>1059062</v>
      </c>
      <c r="C17" s="237">
        <v>1366944</v>
      </c>
      <c r="D17" s="237">
        <v>5269268</v>
      </c>
      <c r="E17" s="237">
        <v>5687688</v>
      </c>
      <c r="F17" s="238">
        <v>7.9407614112624438</v>
      </c>
      <c r="G17" s="16"/>
    </row>
    <row r="18" spans="1:7" ht="15.6" customHeight="1" x14ac:dyDescent="0.25">
      <c r="A18" s="236" t="s">
        <v>147</v>
      </c>
      <c r="B18" s="237">
        <v>62883</v>
      </c>
      <c r="C18" s="237">
        <v>65434</v>
      </c>
      <c r="D18" s="237">
        <v>189095</v>
      </c>
      <c r="E18" s="237">
        <v>303836</v>
      </c>
      <c r="F18" s="238">
        <v>60.679023771120349</v>
      </c>
    </row>
    <row r="19" spans="1:7" ht="15.6" customHeight="1" x14ac:dyDescent="0.25">
      <c r="A19" s="236" t="s">
        <v>143</v>
      </c>
      <c r="B19" s="237">
        <v>464923</v>
      </c>
      <c r="C19" s="237">
        <v>382647</v>
      </c>
      <c r="D19" s="237">
        <v>1880529</v>
      </c>
      <c r="E19" s="237">
        <v>2190630</v>
      </c>
      <c r="F19" s="238">
        <v>16.490094010781011</v>
      </c>
    </row>
    <row r="20" spans="1:7" ht="15.6" customHeight="1" x14ac:dyDescent="0.25">
      <c r="A20" s="236" t="s">
        <v>142</v>
      </c>
      <c r="B20" s="237">
        <v>1048034</v>
      </c>
      <c r="C20" s="237">
        <v>550598</v>
      </c>
      <c r="D20" s="237">
        <v>5006927</v>
      </c>
      <c r="E20" s="237">
        <v>3114706</v>
      </c>
      <c r="F20" s="238">
        <v>-37.792062876091457</v>
      </c>
    </row>
    <row r="21" spans="1:7" ht="15.6" customHeight="1" x14ac:dyDescent="0.25">
      <c r="A21" s="236" t="s">
        <v>149</v>
      </c>
      <c r="B21" s="237">
        <v>1198592</v>
      </c>
      <c r="C21" s="237">
        <v>978614</v>
      </c>
      <c r="D21" s="237">
        <v>6207139</v>
      </c>
      <c r="E21" s="237">
        <v>6073021</v>
      </c>
      <c r="F21" s="238">
        <v>-2.1607056004384622</v>
      </c>
    </row>
    <row r="22" spans="1:7" ht="15.6" customHeight="1" x14ac:dyDescent="0.25">
      <c r="A22" s="236" t="s">
        <v>146</v>
      </c>
      <c r="B22" s="237">
        <v>167691</v>
      </c>
      <c r="C22" s="237">
        <v>160860</v>
      </c>
      <c r="D22" s="237">
        <v>796804</v>
      </c>
      <c r="E22" s="237">
        <v>873963</v>
      </c>
      <c r="F22" s="238">
        <v>9.6835608254978638</v>
      </c>
    </row>
    <row r="23" spans="1:7" ht="15.6" customHeight="1" x14ac:dyDescent="0.25">
      <c r="A23" s="236" t="s">
        <v>165</v>
      </c>
      <c r="B23" s="237">
        <v>43984</v>
      </c>
      <c r="C23" s="237">
        <v>31833</v>
      </c>
      <c r="D23" s="237">
        <v>359617</v>
      </c>
      <c r="E23" s="237">
        <v>378042</v>
      </c>
      <c r="F23" s="238">
        <v>5.1235063970835597</v>
      </c>
    </row>
    <row r="24" spans="1:7" ht="15.6" customHeight="1" x14ac:dyDescent="0.25">
      <c r="A24" s="236" t="s">
        <v>141</v>
      </c>
      <c r="B24" s="237">
        <v>147781</v>
      </c>
      <c r="C24" s="237">
        <v>233013</v>
      </c>
      <c r="D24" s="237">
        <v>670281</v>
      </c>
      <c r="E24" s="237">
        <v>607059</v>
      </c>
      <c r="F24" s="238">
        <v>-9.4321635254467964</v>
      </c>
    </row>
    <row r="25" spans="1:7" ht="15.6" customHeight="1" x14ac:dyDescent="0.25">
      <c r="A25" s="236" t="s">
        <v>140</v>
      </c>
      <c r="B25" s="237">
        <v>92</v>
      </c>
      <c r="C25" s="237">
        <v>0</v>
      </c>
      <c r="D25" s="237">
        <v>180</v>
      </c>
      <c r="E25" s="237">
        <v>0</v>
      </c>
      <c r="F25" s="238">
        <v>-100</v>
      </c>
    </row>
    <row r="26" spans="1:7" ht="15.6" customHeight="1" x14ac:dyDescent="0.25">
      <c r="A26" s="236" t="s">
        <v>152</v>
      </c>
      <c r="B26" s="237">
        <v>185971</v>
      </c>
      <c r="C26" s="237">
        <v>92078</v>
      </c>
      <c r="D26" s="237">
        <v>559977</v>
      </c>
      <c r="E26" s="237">
        <v>355090</v>
      </c>
      <c r="F26" s="238">
        <v>-36.588467026324302</v>
      </c>
    </row>
    <row r="27" spans="1:7" ht="15.6" customHeight="1" x14ac:dyDescent="0.25">
      <c r="A27" s="236" t="s">
        <v>173</v>
      </c>
      <c r="B27" s="237">
        <v>198462</v>
      </c>
      <c r="C27" s="237">
        <v>200943</v>
      </c>
      <c r="D27" s="237">
        <v>939717</v>
      </c>
      <c r="E27" s="237">
        <v>990201</v>
      </c>
      <c r="F27" s="238">
        <v>5.3722556897448897</v>
      </c>
    </row>
    <row r="28" spans="1:7" ht="15.6" customHeight="1" x14ac:dyDescent="0.25">
      <c r="A28" s="236" t="s">
        <v>177</v>
      </c>
      <c r="B28" s="237">
        <v>131707</v>
      </c>
      <c r="C28" s="237">
        <v>151683</v>
      </c>
      <c r="D28" s="237">
        <v>527941</v>
      </c>
      <c r="E28" s="237">
        <v>616787</v>
      </c>
      <c r="F28" s="238">
        <v>16.828774427445499</v>
      </c>
    </row>
    <row r="29" spans="1:7" ht="15.6" customHeight="1" x14ac:dyDescent="0.25">
      <c r="A29" s="236" t="s">
        <v>178</v>
      </c>
      <c r="B29" s="237">
        <v>169907</v>
      </c>
      <c r="C29" s="237">
        <v>164893</v>
      </c>
      <c r="D29" s="237">
        <v>1133756</v>
      </c>
      <c r="E29" s="237">
        <v>1136648</v>
      </c>
      <c r="F29" s="238">
        <v>0.25508134025309909</v>
      </c>
    </row>
    <row r="30" spans="1:7" ht="15.6" customHeight="1" x14ac:dyDescent="0.25">
      <c r="A30" s="236" t="s">
        <v>179</v>
      </c>
      <c r="B30" s="237">
        <v>203111</v>
      </c>
      <c r="C30" s="237">
        <v>158862</v>
      </c>
      <c r="D30" s="237">
        <v>902014</v>
      </c>
      <c r="E30" s="237">
        <v>800410</v>
      </c>
      <c r="F30" s="238">
        <v>-11.264126720871291</v>
      </c>
    </row>
    <row r="31" spans="1:7" ht="15.6" customHeight="1" x14ac:dyDescent="0.25">
      <c r="A31" s="236" t="s">
        <v>180</v>
      </c>
      <c r="B31" s="237">
        <v>1482226</v>
      </c>
      <c r="C31" s="237">
        <v>1818510</v>
      </c>
      <c r="D31" s="237">
        <v>8610862</v>
      </c>
      <c r="E31" s="237">
        <v>9010635</v>
      </c>
      <c r="F31" s="238">
        <v>4.6426594689358609</v>
      </c>
    </row>
    <row r="32" spans="1:7" ht="15.6" customHeight="1" x14ac:dyDescent="0.25">
      <c r="A32" s="236" t="s">
        <v>181</v>
      </c>
      <c r="B32" s="237">
        <v>1546323</v>
      </c>
      <c r="C32" s="237">
        <v>1738849</v>
      </c>
      <c r="D32" s="237">
        <v>7174309</v>
      </c>
      <c r="E32" s="237">
        <v>7723311</v>
      </c>
      <c r="F32" s="238">
        <v>7.6523327891229664</v>
      </c>
    </row>
    <row r="33" spans="1:6" ht="15.6" customHeight="1" x14ac:dyDescent="0.25">
      <c r="A33" s="236" t="s">
        <v>182</v>
      </c>
      <c r="B33" s="237">
        <v>177449</v>
      </c>
      <c r="C33" s="237">
        <v>184908</v>
      </c>
      <c r="D33" s="237">
        <v>745162</v>
      </c>
      <c r="E33" s="237">
        <v>778036</v>
      </c>
      <c r="F33" s="238">
        <v>4.4116581360831617</v>
      </c>
    </row>
    <row r="34" spans="1:6" ht="15.6" customHeight="1" x14ac:dyDescent="0.25">
      <c r="A34" s="236" t="s">
        <v>183</v>
      </c>
      <c r="B34" s="237">
        <v>59637</v>
      </c>
      <c r="C34" s="237">
        <v>68468</v>
      </c>
      <c r="D34" s="237">
        <v>323582</v>
      </c>
      <c r="E34" s="237">
        <v>327476</v>
      </c>
      <c r="F34" s="238">
        <v>1.2034043920860851</v>
      </c>
    </row>
    <row r="35" spans="1:6" ht="15.6" customHeight="1" x14ac:dyDescent="0.25">
      <c r="A35" s="240" t="s">
        <v>153</v>
      </c>
      <c r="B35" s="241">
        <f>SUM(B7:B34)</f>
        <v>16030240</v>
      </c>
      <c r="C35" s="241">
        <f>SUM(C7:C34)</f>
        <v>17090042</v>
      </c>
      <c r="D35" s="241">
        <f>SUM(D7:D34)</f>
        <v>80517985</v>
      </c>
      <c r="E35" s="241">
        <f>SUM(E7:E34)</f>
        <v>81295692</v>
      </c>
      <c r="F35" s="242">
        <f>E35*100/D35-100</f>
        <v>0.96587985901534523</v>
      </c>
    </row>
    <row r="36" spans="1:6" ht="15.6" customHeight="1" x14ac:dyDescent="0.25">
      <c r="A36" s="60" t="s">
        <v>187</v>
      </c>
    </row>
  </sheetData>
  <mergeCells count="3">
    <mergeCell ref="A5:A6"/>
    <mergeCell ref="B5:C5"/>
    <mergeCell ref="D5:F5"/>
  </mergeCells>
  <conditionalFormatting sqref="A7:F34">
    <cfRule type="expression" dxfId="15" priority="2">
      <formula>MOD(ROW(),2)=0</formula>
    </cfRule>
  </conditionalFormatting>
  <conditionalFormatting sqref="F7:F35">
    <cfRule type="expression" dxfId="1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57418-40A3-428C-B331-4D02317FD09E}">
  <sheetPr>
    <pageSetUpPr fitToPage="1"/>
  </sheetPr>
  <dimension ref="A1:N36"/>
  <sheetViews>
    <sheetView workbookViewId="0"/>
  </sheetViews>
  <sheetFormatPr baseColWidth="10" defaultColWidth="8.85546875" defaultRowHeight="15.6" customHeight="1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188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14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14" ht="15.6" customHeight="1" x14ac:dyDescent="0.25">
      <c r="A7" s="236" t="s">
        <v>18</v>
      </c>
      <c r="B7" s="237">
        <v>604860</v>
      </c>
      <c r="C7" s="237">
        <v>443485</v>
      </c>
      <c r="D7" s="237">
        <v>2412567</v>
      </c>
      <c r="E7" s="237">
        <v>2295417</v>
      </c>
      <c r="F7" s="238">
        <v>-4.8558236931865508</v>
      </c>
      <c r="G7" s="20"/>
    </row>
    <row r="8" spans="1:14" s="47" customFormat="1" ht="15.6" customHeight="1" x14ac:dyDescent="0.2">
      <c r="A8" s="236" t="s">
        <v>11</v>
      </c>
      <c r="B8" s="237">
        <v>0</v>
      </c>
      <c r="C8" s="237">
        <v>2000</v>
      </c>
      <c r="D8" s="237">
        <v>2000</v>
      </c>
      <c r="E8" s="237">
        <v>6200</v>
      </c>
      <c r="F8" s="238">
        <v>210</v>
      </c>
    </row>
    <row r="9" spans="1:14" ht="15.6" customHeight="1" x14ac:dyDescent="0.25">
      <c r="A9" s="236" t="s">
        <v>8</v>
      </c>
      <c r="B9" s="237">
        <v>5400</v>
      </c>
      <c r="C9" s="237">
        <v>6293</v>
      </c>
      <c r="D9" s="237">
        <v>17432</v>
      </c>
      <c r="E9" s="237">
        <v>29207</v>
      </c>
      <c r="F9" s="238">
        <v>67.548187241854066</v>
      </c>
      <c r="G9" s="20"/>
    </row>
    <row r="10" spans="1:14" ht="15.6" customHeight="1" x14ac:dyDescent="0.25">
      <c r="A10" s="236" t="s">
        <v>10</v>
      </c>
      <c r="B10" s="237">
        <v>16656</v>
      </c>
      <c r="C10" s="237">
        <v>29971</v>
      </c>
      <c r="D10" s="237">
        <v>115845</v>
      </c>
      <c r="E10" s="237">
        <v>84479</v>
      </c>
      <c r="F10" s="238">
        <v>-27.07583408865294</v>
      </c>
    </row>
    <row r="11" spans="1:14" ht="15.6" customHeight="1" x14ac:dyDescent="0.25">
      <c r="A11" s="236" t="s">
        <v>9</v>
      </c>
      <c r="B11" s="237">
        <v>900129</v>
      </c>
      <c r="C11" s="237">
        <v>1143980</v>
      </c>
      <c r="D11" s="237">
        <v>4739676</v>
      </c>
      <c r="E11" s="237">
        <v>4883873</v>
      </c>
      <c r="F11" s="238">
        <v>3.042338759020665</v>
      </c>
    </row>
    <row r="12" spans="1:14" ht="15.6" customHeight="1" x14ac:dyDescent="0.25">
      <c r="A12" s="236" t="s">
        <v>6</v>
      </c>
      <c r="B12" s="237">
        <v>7574</v>
      </c>
      <c r="C12" s="237">
        <v>0</v>
      </c>
      <c r="D12" s="237">
        <v>28076</v>
      </c>
      <c r="E12" s="237">
        <v>4697</v>
      </c>
      <c r="F12" s="238">
        <v>-83.270408890155295</v>
      </c>
    </row>
    <row r="13" spans="1:14" ht="15.6" customHeight="1" x14ac:dyDescent="0.25">
      <c r="A13" s="236" t="s">
        <v>175</v>
      </c>
      <c r="B13" s="237">
        <v>51348</v>
      </c>
      <c r="C13" s="237">
        <v>37121</v>
      </c>
      <c r="D13" s="237">
        <v>82340</v>
      </c>
      <c r="E13" s="237">
        <v>91360</v>
      </c>
      <c r="F13" s="238">
        <v>10.95457857663347</v>
      </c>
    </row>
    <row r="14" spans="1:14" ht="15.6" customHeight="1" x14ac:dyDescent="0.25">
      <c r="A14" s="236" t="s">
        <v>148</v>
      </c>
      <c r="B14" s="237">
        <v>755392</v>
      </c>
      <c r="C14" s="237">
        <v>381787</v>
      </c>
      <c r="D14" s="237">
        <v>3112173</v>
      </c>
      <c r="E14" s="237">
        <v>3054585</v>
      </c>
      <c r="F14" s="238">
        <v>-1.850411272124006</v>
      </c>
    </row>
    <row r="15" spans="1:14" ht="15.6" customHeight="1" x14ac:dyDescent="0.25">
      <c r="A15" s="236" t="s">
        <v>145</v>
      </c>
      <c r="B15" s="237">
        <v>879066</v>
      </c>
      <c r="C15" s="237">
        <v>1643168</v>
      </c>
      <c r="D15" s="237">
        <v>6313711</v>
      </c>
      <c r="E15" s="237">
        <v>7166619</v>
      </c>
      <c r="F15" s="238">
        <v>13.508822307514549</v>
      </c>
    </row>
    <row r="16" spans="1:14" ht="15.6" customHeight="1" x14ac:dyDescent="0.5">
      <c r="A16" s="236" t="s">
        <v>144</v>
      </c>
      <c r="B16" s="237">
        <v>1606740</v>
      </c>
      <c r="C16" s="237">
        <v>1534333</v>
      </c>
      <c r="D16" s="237">
        <v>7934056</v>
      </c>
      <c r="E16" s="237">
        <v>7545623</v>
      </c>
      <c r="F16" s="238">
        <v>-4.8957683182473062</v>
      </c>
      <c r="G16" s="15"/>
    </row>
    <row r="17" spans="1:7" ht="15.6" customHeight="1" x14ac:dyDescent="0.35">
      <c r="A17" s="236" t="s">
        <v>150</v>
      </c>
      <c r="B17" s="237">
        <v>606467</v>
      </c>
      <c r="C17" s="237">
        <v>576307</v>
      </c>
      <c r="D17" s="237">
        <v>2660989</v>
      </c>
      <c r="E17" s="237">
        <v>2652201</v>
      </c>
      <c r="F17" s="238">
        <v>-0.3302531502385051</v>
      </c>
      <c r="G17" s="16"/>
    </row>
    <row r="18" spans="1:7" ht="15.6" customHeight="1" x14ac:dyDescent="0.25">
      <c r="A18" s="236" t="s">
        <v>147</v>
      </c>
      <c r="B18" s="237">
        <v>62659</v>
      </c>
      <c r="C18" s="237">
        <v>65403</v>
      </c>
      <c r="D18" s="237">
        <v>188426</v>
      </c>
      <c r="E18" s="237">
        <v>303297</v>
      </c>
      <c r="F18" s="238">
        <v>60.963455149501669</v>
      </c>
    </row>
    <row r="19" spans="1:7" ht="15.6" customHeight="1" x14ac:dyDescent="0.25">
      <c r="A19" s="236" t="s">
        <v>143</v>
      </c>
      <c r="B19" s="237">
        <v>231730</v>
      </c>
      <c r="C19" s="237">
        <v>238104</v>
      </c>
      <c r="D19" s="237">
        <v>936125</v>
      </c>
      <c r="E19" s="237">
        <v>1094710</v>
      </c>
      <c r="F19" s="238">
        <v>16.940579516624378</v>
      </c>
    </row>
    <row r="20" spans="1:7" ht="15.6" customHeight="1" x14ac:dyDescent="0.25">
      <c r="A20" s="236" t="s">
        <v>142</v>
      </c>
      <c r="B20" s="237">
        <v>92335</v>
      </c>
      <c r="C20" s="237">
        <v>71687</v>
      </c>
      <c r="D20" s="237">
        <v>465641</v>
      </c>
      <c r="E20" s="237">
        <v>448484</v>
      </c>
      <c r="F20" s="238">
        <v>-3.6845982205175289</v>
      </c>
    </row>
    <row r="21" spans="1:7" ht="15.6" customHeight="1" x14ac:dyDescent="0.25">
      <c r="A21" s="236" t="s">
        <v>149</v>
      </c>
      <c r="B21" s="237">
        <v>1002948</v>
      </c>
      <c r="C21" s="237">
        <v>782413</v>
      </c>
      <c r="D21" s="237">
        <v>5015948</v>
      </c>
      <c r="E21" s="237">
        <v>4945705</v>
      </c>
      <c r="F21" s="238">
        <v>-1.400393305512736</v>
      </c>
    </row>
    <row r="22" spans="1:7" ht="15.6" customHeight="1" x14ac:dyDescent="0.25">
      <c r="A22" s="236" t="s">
        <v>146</v>
      </c>
      <c r="B22" s="237">
        <v>102641</v>
      </c>
      <c r="C22" s="237">
        <v>91424</v>
      </c>
      <c r="D22" s="237">
        <v>472699</v>
      </c>
      <c r="E22" s="237">
        <v>526724</v>
      </c>
      <c r="F22" s="238">
        <v>11.42904892965714</v>
      </c>
    </row>
    <row r="23" spans="1:7" ht="15.6" customHeight="1" x14ac:dyDescent="0.25">
      <c r="A23" s="236" t="s">
        <v>165</v>
      </c>
      <c r="B23" s="237">
        <v>0</v>
      </c>
      <c r="C23" s="237">
        <v>7880</v>
      </c>
      <c r="D23" s="237">
        <v>12659</v>
      </c>
      <c r="E23" s="237">
        <v>35005</v>
      </c>
      <c r="F23" s="238">
        <v>176.52263211944069</v>
      </c>
    </row>
    <row r="24" spans="1:7" ht="15.6" customHeight="1" x14ac:dyDescent="0.25">
      <c r="A24" s="236" t="s">
        <v>141</v>
      </c>
      <c r="B24" s="237">
        <v>0</v>
      </c>
      <c r="C24" s="237">
        <v>0</v>
      </c>
      <c r="D24" s="237">
        <v>0</v>
      </c>
      <c r="E24" s="237">
        <v>0</v>
      </c>
      <c r="F24" s="238"/>
    </row>
    <row r="25" spans="1:7" ht="15.6" customHeight="1" x14ac:dyDescent="0.25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7" ht="15.6" customHeight="1" x14ac:dyDescent="0.25">
      <c r="A26" s="236" t="s">
        <v>152</v>
      </c>
      <c r="B26" s="237">
        <v>131712</v>
      </c>
      <c r="C26" s="237">
        <v>63657</v>
      </c>
      <c r="D26" s="237">
        <v>336264</v>
      </c>
      <c r="E26" s="237">
        <v>242174</v>
      </c>
      <c r="F26" s="238">
        <v>-27.980991126020029</v>
      </c>
    </row>
    <row r="27" spans="1:7" ht="15.6" customHeight="1" x14ac:dyDescent="0.25">
      <c r="A27" s="236" t="s">
        <v>173</v>
      </c>
      <c r="B27" s="237">
        <v>0</v>
      </c>
      <c r="C27" s="237">
        <v>0</v>
      </c>
      <c r="D27" s="237">
        <v>0</v>
      </c>
      <c r="E27" s="237">
        <v>0</v>
      </c>
      <c r="F27" s="238"/>
    </row>
    <row r="28" spans="1:7" ht="15.6" customHeight="1" x14ac:dyDescent="0.25">
      <c r="A28" s="236" t="s">
        <v>177</v>
      </c>
      <c r="B28" s="237">
        <v>93006</v>
      </c>
      <c r="C28" s="237">
        <v>112373</v>
      </c>
      <c r="D28" s="237">
        <v>327310</v>
      </c>
      <c r="E28" s="237">
        <v>404369</v>
      </c>
      <c r="F28" s="238">
        <v>23.543124255293151</v>
      </c>
    </row>
    <row r="29" spans="1:7" ht="15.6" customHeight="1" x14ac:dyDescent="0.25">
      <c r="A29" s="236" t="s">
        <v>178</v>
      </c>
      <c r="B29" s="237">
        <v>3021</v>
      </c>
      <c r="C29" s="237">
        <v>11441</v>
      </c>
      <c r="D29" s="237">
        <v>59933</v>
      </c>
      <c r="E29" s="237">
        <v>70784</v>
      </c>
      <c r="F29" s="238">
        <v>18.105217492867041</v>
      </c>
    </row>
    <row r="30" spans="1:7" ht="15.6" customHeight="1" x14ac:dyDescent="0.25">
      <c r="A30" s="236" t="s">
        <v>179</v>
      </c>
      <c r="B30" s="237">
        <v>53838</v>
      </c>
      <c r="C30" s="237">
        <v>50724</v>
      </c>
      <c r="D30" s="237">
        <v>178351</v>
      </c>
      <c r="E30" s="237">
        <v>262654</v>
      </c>
      <c r="F30" s="238">
        <v>47.268027653335281</v>
      </c>
    </row>
    <row r="31" spans="1:7" ht="15.6" customHeight="1" x14ac:dyDescent="0.25">
      <c r="A31" s="236" t="s">
        <v>180</v>
      </c>
      <c r="B31" s="237">
        <v>1008347</v>
      </c>
      <c r="C31" s="237">
        <v>1216429</v>
      </c>
      <c r="D31" s="237">
        <v>5624785</v>
      </c>
      <c r="E31" s="237">
        <v>5944135</v>
      </c>
      <c r="F31" s="238">
        <v>5.6775503419241744</v>
      </c>
    </row>
    <row r="32" spans="1:7" ht="15.6" customHeight="1" x14ac:dyDescent="0.25">
      <c r="A32" s="236" t="s">
        <v>181</v>
      </c>
      <c r="B32" s="237">
        <v>319282</v>
      </c>
      <c r="C32" s="237">
        <v>310928</v>
      </c>
      <c r="D32" s="237">
        <v>1238250</v>
      </c>
      <c r="E32" s="237">
        <v>1361349</v>
      </c>
      <c r="F32" s="238">
        <v>9.9413688673531198</v>
      </c>
    </row>
    <row r="33" spans="1:6" ht="15.6" customHeight="1" x14ac:dyDescent="0.25">
      <c r="A33" s="236" t="s">
        <v>182</v>
      </c>
      <c r="B33" s="237">
        <v>0</v>
      </c>
      <c r="C33" s="237">
        <v>8711</v>
      </c>
      <c r="D33" s="237">
        <v>6435</v>
      </c>
      <c r="E33" s="237">
        <v>19477</v>
      </c>
      <c r="F33" s="238">
        <v>202.67288267288271</v>
      </c>
    </row>
    <row r="34" spans="1:6" ht="15.6" customHeight="1" x14ac:dyDescent="0.25">
      <c r="A34" s="236" t="s">
        <v>183</v>
      </c>
      <c r="B34" s="237">
        <v>28118</v>
      </c>
      <c r="C34" s="237">
        <v>18764</v>
      </c>
      <c r="D34" s="237">
        <v>139638</v>
      </c>
      <c r="E34" s="237">
        <v>105553</v>
      </c>
      <c r="F34" s="238">
        <v>-24.40954467981496</v>
      </c>
    </row>
    <row r="35" spans="1:6" ht="15.6" customHeight="1" x14ac:dyDescent="0.25">
      <c r="A35" s="240" t="s">
        <v>153</v>
      </c>
      <c r="B35" s="241">
        <f>SUM(B7:B34)</f>
        <v>8563269</v>
      </c>
      <c r="C35" s="241">
        <f>SUM(C7:C34)</f>
        <v>8848383</v>
      </c>
      <c r="D35" s="241">
        <f>SUM(D7:D34)</f>
        <v>42421329</v>
      </c>
      <c r="E35" s="241">
        <f>SUM(E7:E34)</f>
        <v>43578681</v>
      </c>
      <c r="F35" s="242">
        <f>E35*100/D35-100</f>
        <v>2.728231357390996</v>
      </c>
    </row>
    <row r="36" spans="1:6" ht="15.6" customHeight="1" x14ac:dyDescent="0.25">
      <c r="A36" s="60" t="s">
        <v>187</v>
      </c>
    </row>
  </sheetData>
  <mergeCells count="3">
    <mergeCell ref="A5:A6"/>
    <mergeCell ref="B5:C5"/>
    <mergeCell ref="D5:F5"/>
  </mergeCells>
  <conditionalFormatting sqref="A7:F34">
    <cfRule type="expression" dxfId="13" priority="2">
      <formula>MOD(ROW(),2)=0</formula>
    </cfRule>
  </conditionalFormatting>
  <conditionalFormatting sqref="F7:F35">
    <cfRule type="expression" dxfId="1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1E2DE-3370-4A73-BE2C-4CE4E6B58545}">
  <sheetPr>
    <pageSetUpPr fitToPage="1"/>
  </sheetPr>
  <dimension ref="A1:N36"/>
  <sheetViews>
    <sheetView workbookViewId="0"/>
  </sheetViews>
  <sheetFormatPr baseColWidth="10" defaultColWidth="8.85546875" defaultRowHeight="15.6" customHeight="1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189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14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14" ht="15.6" customHeight="1" x14ac:dyDescent="0.25">
      <c r="A7" s="236" t="s">
        <v>18</v>
      </c>
      <c r="B7" s="237">
        <v>204720</v>
      </c>
      <c r="C7" s="237">
        <v>284737</v>
      </c>
      <c r="D7" s="237">
        <v>1097407</v>
      </c>
      <c r="E7" s="237">
        <v>1049118</v>
      </c>
      <c r="F7" s="238">
        <v>-4.4002817550826592</v>
      </c>
      <c r="G7" s="20"/>
    </row>
    <row r="8" spans="1:14" ht="15.6" customHeight="1" x14ac:dyDescent="0.25">
      <c r="A8" s="236" t="s">
        <v>11</v>
      </c>
      <c r="B8" s="237">
        <v>20157</v>
      </c>
      <c r="C8" s="237">
        <v>79127</v>
      </c>
      <c r="D8" s="237">
        <v>237791</v>
      </c>
      <c r="E8" s="237">
        <v>189298</v>
      </c>
      <c r="F8" s="238">
        <v>-20.39311832659773</v>
      </c>
    </row>
    <row r="9" spans="1:14" ht="15.6" customHeight="1" x14ac:dyDescent="0.25">
      <c r="A9" s="236" t="s">
        <v>8</v>
      </c>
      <c r="B9" s="237">
        <v>16917</v>
      </c>
      <c r="C9" s="237">
        <v>32522</v>
      </c>
      <c r="D9" s="237">
        <v>102589</v>
      </c>
      <c r="E9" s="237">
        <v>82184</v>
      </c>
      <c r="F9" s="238">
        <v>-19.890046691165718</v>
      </c>
    </row>
    <row r="10" spans="1:14" ht="15.6" customHeight="1" x14ac:dyDescent="0.25">
      <c r="A10" s="236" t="s">
        <v>10</v>
      </c>
      <c r="B10" s="237">
        <v>130371</v>
      </c>
      <c r="C10" s="237">
        <v>156645</v>
      </c>
      <c r="D10" s="237">
        <v>586213</v>
      </c>
      <c r="E10" s="237">
        <v>536753</v>
      </c>
      <c r="F10" s="238">
        <v>-8.4372062714405871</v>
      </c>
    </row>
    <row r="11" spans="1:14" ht="15.6" customHeight="1" x14ac:dyDescent="0.25">
      <c r="A11" s="236" t="s">
        <v>9</v>
      </c>
      <c r="B11" s="237">
        <v>24828</v>
      </c>
      <c r="C11" s="237">
        <v>34431</v>
      </c>
      <c r="D11" s="237">
        <v>91047</v>
      </c>
      <c r="E11" s="237">
        <v>83590</v>
      </c>
      <c r="F11" s="238">
        <v>-8.1902753522905698</v>
      </c>
    </row>
    <row r="12" spans="1:14" ht="15.6" customHeight="1" x14ac:dyDescent="0.25">
      <c r="A12" s="236" t="s">
        <v>6</v>
      </c>
      <c r="B12" s="237">
        <v>17671</v>
      </c>
      <c r="C12" s="237">
        <v>151923</v>
      </c>
      <c r="D12" s="237">
        <v>336494</v>
      </c>
      <c r="E12" s="237">
        <v>531968</v>
      </c>
      <c r="F12" s="238">
        <v>58.091377557995088</v>
      </c>
    </row>
    <row r="13" spans="1:14" ht="15.6" customHeight="1" x14ac:dyDescent="0.25">
      <c r="A13" s="236" t="s">
        <v>175</v>
      </c>
      <c r="B13" s="237">
        <v>4900</v>
      </c>
      <c r="C13" s="237">
        <v>8170</v>
      </c>
      <c r="D13" s="237">
        <v>31140</v>
      </c>
      <c r="E13" s="237">
        <v>33969</v>
      </c>
      <c r="F13" s="238">
        <v>9.084778420038532</v>
      </c>
    </row>
    <row r="14" spans="1:14" ht="15.6" customHeight="1" x14ac:dyDescent="0.25">
      <c r="A14" s="236" t="s">
        <v>148</v>
      </c>
      <c r="B14" s="237">
        <v>126584</v>
      </c>
      <c r="C14" s="237">
        <v>289632</v>
      </c>
      <c r="D14" s="237">
        <v>933647</v>
      </c>
      <c r="E14" s="237">
        <v>990849</v>
      </c>
      <c r="F14" s="238">
        <v>6.1267266964923541</v>
      </c>
    </row>
    <row r="15" spans="1:14" ht="15.6" customHeight="1" x14ac:dyDescent="0.25">
      <c r="A15" s="236" t="s">
        <v>145</v>
      </c>
      <c r="B15" s="237">
        <v>194894</v>
      </c>
      <c r="C15" s="237">
        <v>172925</v>
      </c>
      <c r="D15" s="237">
        <v>874600</v>
      </c>
      <c r="E15" s="237">
        <v>889396</v>
      </c>
      <c r="F15" s="238">
        <v>1.6917447976217661</v>
      </c>
    </row>
    <row r="16" spans="1:14" ht="15.6" customHeight="1" x14ac:dyDescent="0.5">
      <c r="A16" s="236" t="s">
        <v>144</v>
      </c>
      <c r="B16" s="237">
        <v>297057</v>
      </c>
      <c r="C16" s="237">
        <v>395289</v>
      </c>
      <c r="D16" s="237">
        <v>1852368</v>
      </c>
      <c r="E16" s="237">
        <v>1956209</v>
      </c>
      <c r="F16" s="238">
        <v>5.6058515370595927</v>
      </c>
      <c r="G16" s="15"/>
    </row>
    <row r="17" spans="1:7" ht="15.6" customHeight="1" x14ac:dyDescent="0.35">
      <c r="A17" s="236" t="s">
        <v>150</v>
      </c>
      <c r="B17" s="237">
        <v>443314</v>
      </c>
      <c r="C17" s="237">
        <v>766083</v>
      </c>
      <c r="D17" s="237">
        <v>2564520</v>
      </c>
      <c r="E17" s="237">
        <v>2964027</v>
      </c>
      <c r="F17" s="238">
        <v>15.5782368630387</v>
      </c>
      <c r="G17" s="16"/>
    </row>
    <row r="18" spans="1:7" ht="15.6" customHeight="1" x14ac:dyDescent="0.25">
      <c r="A18" s="236" t="s">
        <v>147</v>
      </c>
      <c r="B18" s="237">
        <v>0</v>
      </c>
      <c r="C18" s="237">
        <v>0</v>
      </c>
      <c r="D18" s="237">
        <v>0</v>
      </c>
      <c r="E18" s="237">
        <v>0</v>
      </c>
      <c r="F18" s="238"/>
    </row>
    <row r="19" spans="1:7" ht="15.6" customHeight="1" x14ac:dyDescent="0.25">
      <c r="A19" s="236" t="s">
        <v>143</v>
      </c>
      <c r="B19" s="237">
        <v>220783</v>
      </c>
      <c r="C19" s="237">
        <v>133418</v>
      </c>
      <c r="D19" s="237">
        <v>907121</v>
      </c>
      <c r="E19" s="237">
        <v>1036151</v>
      </c>
      <c r="F19" s="238">
        <v>14.224122250504619</v>
      </c>
    </row>
    <row r="20" spans="1:7" ht="15.6" customHeight="1" x14ac:dyDescent="0.25">
      <c r="A20" s="236" t="s">
        <v>142</v>
      </c>
      <c r="B20" s="237">
        <v>879225</v>
      </c>
      <c r="C20" s="237">
        <v>395321</v>
      </c>
      <c r="D20" s="237">
        <v>4283790</v>
      </c>
      <c r="E20" s="237">
        <v>2269430</v>
      </c>
      <c r="F20" s="238">
        <v>-47.022846591452897</v>
      </c>
    </row>
    <row r="21" spans="1:7" ht="15.6" customHeight="1" x14ac:dyDescent="0.25">
      <c r="A21" s="236" t="s">
        <v>149</v>
      </c>
      <c r="B21" s="237">
        <v>184771</v>
      </c>
      <c r="C21" s="237">
        <v>168689</v>
      </c>
      <c r="D21" s="237">
        <v>1149383</v>
      </c>
      <c r="E21" s="237">
        <v>1015635</v>
      </c>
      <c r="F21" s="238">
        <v>-11.6365041069861</v>
      </c>
    </row>
    <row r="22" spans="1:7" ht="15.6" customHeight="1" x14ac:dyDescent="0.25">
      <c r="A22" s="236" t="s">
        <v>146</v>
      </c>
      <c r="B22" s="237">
        <v>23911</v>
      </c>
      <c r="C22" s="237">
        <v>21806</v>
      </c>
      <c r="D22" s="237">
        <v>140383</v>
      </c>
      <c r="E22" s="237">
        <v>129839</v>
      </c>
      <c r="F22" s="238">
        <v>-7.5108809471232272</v>
      </c>
    </row>
    <row r="23" spans="1:7" ht="15.6" customHeight="1" x14ac:dyDescent="0.25">
      <c r="A23" s="236" t="s">
        <v>165</v>
      </c>
      <c r="B23" s="237">
        <v>20006</v>
      </c>
      <c r="C23" s="237">
        <v>0</v>
      </c>
      <c r="D23" s="237">
        <v>272410</v>
      </c>
      <c r="E23" s="237">
        <v>241141</v>
      </c>
      <c r="F23" s="238">
        <v>-11.478653500238609</v>
      </c>
    </row>
    <row r="24" spans="1:7" ht="15.6" customHeight="1" x14ac:dyDescent="0.25">
      <c r="A24" s="236" t="s">
        <v>141</v>
      </c>
      <c r="B24" s="237">
        <v>106217</v>
      </c>
      <c r="C24" s="237">
        <v>186764</v>
      </c>
      <c r="D24" s="237">
        <v>484528</v>
      </c>
      <c r="E24" s="237">
        <v>392183</v>
      </c>
      <c r="F24" s="238">
        <v>-19.058754086451149</v>
      </c>
    </row>
    <row r="25" spans="1:7" ht="15.6" customHeight="1" x14ac:dyDescent="0.25">
      <c r="A25" s="236" t="s">
        <v>140</v>
      </c>
      <c r="B25" s="237">
        <v>92</v>
      </c>
      <c r="C25" s="237">
        <v>0</v>
      </c>
      <c r="D25" s="237">
        <v>180</v>
      </c>
      <c r="E25" s="237">
        <v>0</v>
      </c>
      <c r="F25" s="238">
        <v>-100</v>
      </c>
    </row>
    <row r="26" spans="1:7" ht="15.6" customHeight="1" x14ac:dyDescent="0.25">
      <c r="A26" s="236" t="s">
        <v>152</v>
      </c>
      <c r="B26" s="237">
        <v>23950</v>
      </c>
      <c r="C26" s="237">
        <v>28108</v>
      </c>
      <c r="D26" s="237">
        <v>74030</v>
      </c>
      <c r="E26" s="237">
        <v>83038</v>
      </c>
      <c r="F26" s="238">
        <v>12.168039983790351</v>
      </c>
    </row>
    <row r="27" spans="1:7" ht="15.6" customHeight="1" x14ac:dyDescent="0.25">
      <c r="A27" s="236" t="s">
        <v>173</v>
      </c>
      <c r="B27" s="237">
        <v>73868</v>
      </c>
      <c r="C27" s="237">
        <v>58149</v>
      </c>
      <c r="D27" s="237">
        <v>377075</v>
      </c>
      <c r="E27" s="237">
        <v>288877</v>
      </c>
      <c r="F27" s="238">
        <v>-23.39004176887887</v>
      </c>
    </row>
    <row r="28" spans="1:7" ht="15.6" customHeight="1" x14ac:dyDescent="0.25">
      <c r="A28" s="236" t="s">
        <v>177</v>
      </c>
      <c r="B28" s="237">
        <v>13283</v>
      </c>
      <c r="C28" s="237">
        <v>10310</v>
      </c>
      <c r="D28" s="237">
        <v>67519</v>
      </c>
      <c r="E28" s="237">
        <v>67174</v>
      </c>
      <c r="F28" s="238">
        <v>-0.51096728328322172</v>
      </c>
    </row>
    <row r="29" spans="1:7" ht="15.6" customHeight="1" x14ac:dyDescent="0.25">
      <c r="A29" s="236" t="s">
        <v>178</v>
      </c>
      <c r="B29" s="237">
        <v>86927</v>
      </c>
      <c r="C29" s="237">
        <v>65714</v>
      </c>
      <c r="D29" s="237">
        <v>698726</v>
      </c>
      <c r="E29" s="237">
        <v>701965</v>
      </c>
      <c r="F29" s="238">
        <v>0.46355796120367643</v>
      </c>
    </row>
    <row r="30" spans="1:7" ht="15.6" customHeight="1" x14ac:dyDescent="0.25">
      <c r="A30" s="236" t="s">
        <v>179</v>
      </c>
      <c r="B30" s="237">
        <v>122689</v>
      </c>
      <c r="C30" s="237">
        <v>104417</v>
      </c>
      <c r="D30" s="237">
        <v>654781</v>
      </c>
      <c r="E30" s="237">
        <v>509886</v>
      </c>
      <c r="F30" s="238">
        <v>-22.128772826334298</v>
      </c>
    </row>
    <row r="31" spans="1:7" ht="15.6" customHeight="1" x14ac:dyDescent="0.25">
      <c r="A31" s="236" t="s">
        <v>180</v>
      </c>
      <c r="B31" s="237">
        <v>363225</v>
      </c>
      <c r="C31" s="237">
        <v>500003</v>
      </c>
      <c r="D31" s="237">
        <v>2546138</v>
      </c>
      <c r="E31" s="237">
        <v>2575064</v>
      </c>
      <c r="F31" s="238">
        <v>1.1360735356842471</v>
      </c>
    </row>
    <row r="32" spans="1:7" ht="15.6" customHeight="1" x14ac:dyDescent="0.25">
      <c r="A32" s="236" t="s">
        <v>181</v>
      </c>
      <c r="B32" s="237">
        <v>192204</v>
      </c>
      <c r="C32" s="237">
        <v>212738</v>
      </c>
      <c r="D32" s="237">
        <v>824408</v>
      </c>
      <c r="E32" s="237">
        <v>814585</v>
      </c>
      <c r="F32" s="238">
        <v>-1.191521673734371</v>
      </c>
    </row>
    <row r="33" spans="1:7" ht="15.6" customHeight="1" x14ac:dyDescent="0.25">
      <c r="A33" s="236" t="s">
        <v>182</v>
      </c>
      <c r="B33" s="237">
        <v>8557</v>
      </c>
      <c r="C33" s="237">
        <v>8200</v>
      </c>
      <c r="D33" s="237">
        <v>26019</v>
      </c>
      <c r="E33" s="237">
        <v>24749</v>
      </c>
      <c r="F33" s="238">
        <v>-4.8810484645835714</v>
      </c>
    </row>
    <row r="34" spans="1:7" ht="15.6" customHeight="1" x14ac:dyDescent="0.25">
      <c r="A34" s="236" t="s">
        <v>183</v>
      </c>
      <c r="B34" s="237">
        <v>10972</v>
      </c>
      <c r="C34" s="237">
        <v>27785</v>
      </c>
      <c r="D34" s="237">
        <v>67525</v>
      </c>
      <c r="E34" s="237">
        <v>104293</v>
      </c>
      <c r="F34" s="238">
        <v>54.450944094779707</v>
      </c>
    </row>
    <row r="35" spans="1:7" s="47" customFormat="1" ht="15.6" customHeight="1" x14ac:dyDescent="0.2">
      <c r="A35" s="240" t="s">
        <v>153</v>
      </c>
      <c r="B35" s="241">
        <f>SUM(B7:B34)</f>
        <v>3812093</v>
      </c>
      <c r="C35" s="241">
        <f>SUM(C7:C34)</f>
        <v>4292906</v>
      </c>
      <c r="D35" s="241">
        <f>SUM(D7:D34)</f>
        <v>21281832</v>
      </c>
      <c r="E35" s="241">
        <f>SUM(E7:E34)</f>
        <v>19561371</v>
      </c>
      <c r="F35" s="242">
        <f>E35*100/D35-100</f>
        <v>-8.0841771516662675</v>
      </c>
      <c r="G35" s="239"/>
    </row>
    <row r="36" spans="1:7" ht="15.6" customHeight="1" x14ac:dyDescent="0.25">
      <c r="A36" s="60" t="s">
        <v>187</v>
      </c>
      <c r="B36" s="165"/>
      <c r="C36" s="165"/>
      <c r="D36" s="165"/>
      <c r="E36" s="165"/>
      <c r="F36" s="165"/>
      <c r="G36" s="20"/>
    </row>
  </sheetData>
  <mergeCells count="3">
    <mergeCell ref="A5:A6"/>
    <mergeCell ref="B5:C5"/>
    <mergeCell ref="D5:F5"/>
  </mergeCells>
  <conditionalFormatting sqref="A7:F34">
    <cfRule type="expression" dxfId="11" priority="2">
      <formula>MOD(ROW(),2)=0</formula>
    </cfRule>
  </conditionalFormatting>
  <conditionalFormatting sqref="F7:F35">
    <cfRule type="expression" dxfId="1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70EDE-1009-4FC3-ABC9-C73CF32A8A94}">
  <sheetPr>
    <pageSetUpPr fitToPage="1"/>
  </sheetPr>
  <dimension ref="A1:N36"/>
  <sheetViews>
    <sheetView workbookViewId="0"/>
  </sheetViews>
  <sheetFormatPr baseColWidth="10" defaultColWidth="8.85546875" defaultRowHeight="15.6" customHeight="1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190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14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14" ht="15.6" customHeight="1" x14ac:dyDescent="0.25">
      <c r="A7" s="236" t="s">
        <v>18</v>
      </c>
      <c r="B7" s="237">
        <v>21000</v>
      </c>
      <c r="C7" s="237">
        <v>47345</v>
      </c>
      <c r="D7" s="237">
        <v>112567</v>
      </c>
      <c r="E7" s="237">
        <v>193454</v>
      </c>
      <c r="F7" s="238">
        <v>71.856760862419719</v>
      </c>
      <c r="G7" s="20"/>
    </row>
    <row r="8" spans="1:14" s="47" customFormat="1" ht="15.6" customHeight="1" x14ac:dyDescent="0.2">
      <c r="A8" s="236" t="s">
        <v>11</v>
      </c>
      <c r="B8" s="237">
        <v>15326</v>
      </c>
      <c r="C8" s="237">
        <v>21355</v>
      </c>
      <c r="D8" s="237">
        <v>88224</v>
      </c>
      <c r="E8" s="237">
        <v>86183</v>
      </c>
      <c r="F8" s="238">
        <v>-2.3134294523032248</v>
      </c>
      <c r="G8" s="239"/>
    </row>
    <row r="9" spans="1:14" ht="15.6" customHeight="1" x14ac:dyDescent="0.25">
      <c r="A9" s="236" t="s">
        <v>8</v>
      </c>
      <c r="B9" s="237">
        <v>66960</v>
      </c>
      <c r="C9" s="237">
        <v>49572</v>
      </c>
      <c r="D9" s="237">
        <v>278996</v>
      </c>
      <c r="E9" s="237">
        <v>238208</v>
      </c>
      <c r="F9" s="238">
        <v>-14.619564438199831</v>
      </c>
      <c r="G9" s="243"/>
    </row>
    <row r="10" spans="1:14" ht="15.6" customHeight="1" x14ac:dyDescent="0.25">
      <c r="A10" s="236" t="s">
        <v>10</v>
      </c>
      <c r="B10" s="237">
        <v>11496</v>
      </c>
      <c r="C10" s="237">
        <v>100044</v>
      </c>
      <c r="D10" s="237">
        <v>33851</v>
      </c>
      <c r="E10" s="237">
        <v>341784</v>
      </c>
      <c r="F10" s="238">
        <v>909.67179699270332</v>
      </c>
      <c r="G10" s="244"/>
    </row>
    <row r="11" spans="1:14" ht="15.6" customHeight="1" x14ac:dyDescent="0.25">
      <c r="A11" s="236" t="s">
        <v>9</v>
      </c>
      <c r="B11" s="237">
        <v>527016</v>
      </c>
      <c r="C11" s="237">
        <v>559562</v>
      </c>
      <c r="D11" s="237">
        <v>2511270</v>
      </c>
      <c r="E11" s="237">
        <v>2555665</v>
      </c>
      <c r="F11" s="238">
        <v>1.7678306195669931</v>
      </c>
    </row>
    <row r="12" spans="1:14" ht="15.6" customHeight="1" x14ac:dyDescent="0.25">
      <c r="A12" s="236" t="s">
        <v>6</v>
      </c>
      <c r="B12" s="237">
        <v>6949</v>
      </c>
      <c r="C12" s="237">
        <v>6480</v>
      </c>
      <c r="D12" s="237">
        <v>27221</v>
      </c>
      <c r="E12" s="237">
        <v>37332</v>
      </c>
      <c r="F12" s="238">
        <v>37.144116674626218</v>
      </c>
    </row>
    <row r="13" spans="1:14" ht="15.6" customHeight="1" x14ac:dyDescent="0.25">
      <c r="A13" s="236" t="s">
        <v>175</v>
      </c>
      <c r="B13" s="237">
        <v>2095</v>
      </c>
      <c r="C13" s="237">
        <v>2199</v>
      </c>
      <c r="D13" s="237">
        <v>5303</v>
      </c>
      <c r="E13" s="237">
        <v>8560</v>
      </c>
      <c r="F13" s="238">
        <v>61.418065246087103</v>
      </c>
    </row>
    <row r="14" spans="1:14" ht="15.6" customHeight="1" x14ac:dyDescent="0.25">
      <c r="A14" s="236" t="s">
        <v>148</v>
      </c>
      <c r="B14" s="237">
        <v>748796</v>
      </c>
      <c r="C14" s="237">
        <v>785277</v>
      </c>
      <c r="D14" s="237">
        <v>3500153</v>
      </c>
      <c r="E14" s="237">
        <v>3539210</v>
      </c>
      <c r="F14" s="238">
        <v>1.115865506450717</v>
      </c>
    </row>
    <row r="15" spans="1:14" ht="15.6" customHeight="1" x14ac:dyDescent="0.25">
      <c r="A15" s="236" t="s">
        <v>145</v>
      </c>
      <c r="B15" s="237">
        <v>362749</v>
      </c>
      <c r="C15" s="237">
        <v>309485</v>
      </c>
      <c r="D15" s="237">
        <v>1550767</v>
      </c>
      <c r="E15" s="237">
        <v>1640197</v>
      </c>
      <c r="F15" s="238">
        <v>5.7668237717207091</v>
      </c>
    </row>
    <row r="16" spans="1:14" ht="15.6" customHeight="1" x14ac:dyDescent="0.5">
      <c r="A16" s="236" t="s">
        <v>144</v>
      </c>
      <c r="B16" s="237">
        <v>54754</v>
      </c>
      <c r="C16" s="237">
        <v>32047</v>
      </c>
      <c r="D16" s="237">
        <v>211301</v>
      </c>
      <c r="E16" s="237">
        <v>182166</v>
      </c>
      <c r="F16" s="238">
        <v>-13.78838718226605</v>
      </c>
      <c r="G16" s="15"/>
    </row>
    <row r="17" spans="1:7" ht="15.6" customHeight="1" x14ac:dyDescent="0.35">
      <c r="A17" s="236" t="s">
        <v>150</v>
      </c>
      <c r="B17" s="237">
        <v>9281</v>
      </c>
      <c r="C17" s="237">
        <v>24554</v>
      </c>
      <c r="D17" s="237">
        <v>43759</v>
      </c>
      <c r="E17" s="237">
        <v>71460</v>
      </c>
      <c r="F17" s="238">
        <v>63.303548984208959</v>
      </c>
      <c r="G17" s="16"/>
    </row>
    <row r="18" spans="1:7" ht="15.6" customHeight="1" x14ac:dyDescent="0.25">
      <c r="A18" s="236" t="s">
        <v>147</v>
      </c>
      <c r="B18" s="237">
        <v>224</v>
      </c>
      <c r="C18" s="237">
        <v>31</v>
      </c>
      <c r="D18" s="237">
        <v>669</v>
      </c>
      <c r="E18" s="237">
        <v>539</v>
      </c>
      <c r="F18" s="238">
        <v>-19.431988041853511</v>
      </c>
    </row>
    <row r="19" spans="1:7" ht="15.6" customHeight="1" x14ac:dyDescent="0.25">
      <c r="A19" s="236" t="s">
        <v>143</v>
      </c>
      <c r="B19" s="237">
        <v>12410</v>
      </c>
      <c r="C19" s="237">
        <v>11125</v>
      </c>
      <c r="D19" s="237">
        <v>37283</v>
      </c>
      <c r="E19" s="237">
        <v>59769</v>
      </c>
      <c r="F19" s="238">
        <v>60.311670198213669</v>
      </c>
    </row>
    <row r="20" spans="1:7" ht="15.6" customHeight="1" x14ac:dyDescent="0.25">
      <c r="A20" s="236" t="s">
        <v>142</v>
      </c>
      <c r="B20" s="237">
        <v>76474</v>
      </c>
      <c r="C20" s="237">
        <v>83590</v>
      </c>
      <c r="D20" s="237">
        <v>257496</v>
      </c>
      <c r="E20" s="237">
        <v>396792</v>
      </c>
      <c r="F20" s="238">
        <v>54.096374312610692</v>
      </c>
    </row>
    <row r="21" spans="1:7" ht="15.6" customHeight="1" x14ac:dyDescent="0.25">
      <c r="A21" s="236" t="s">
        <v>149</v>
      </c>
      <c r="B21" s="237">
        <v>10873</v>
      </c>
      <c r="C21" s="237">
        <v>27512</v>
      </c>
      <c r="D21" s="237">
        <v>41808</v>
      </c>
      <c r="E21" s="237">
        <v>111681</v>
      </c>
      <c r="F21" s="238">
        <v>167.12830080367399</v>
      </c>
    </row>
    <row r="22" spans="1:7" ht="15.6" customHeight="1" x14ac:dyDescent="0.25">
      <c r="A22" s="236" t="s">
        <v>146</v>
      </c>
      <c r="B22" s="237">
        <v>41139</v>
      </c>
      <c r="C22" s="237">
        <v>47630</v>
      </c>
      <c r="D22" s="237">
        <v>183722</v>
      </c>
      <c r="E22" s="237">
        <v>217400</v>
      </c>
      <c r="F22" s="238">
        <v>18.330956553923869</v>
      </c>
    </row>
    <row r="23" spans="1:7" ht="15.6" customHeight="1" x14ac:dyDescent="0.25">
      <c r="A23" s="236" t="s">
        <v>165</v>
      </c>
      <c r="B23" s="237">
        <v>23978</v>
      </c>
      <c r="C23" s="237">
        <v>23953</v>
      </c>
      <c r="D23" s="237">
        <v>74548</v>
      </c>
      <c r="E23" s="237">
        <v>101896</v>
      </c>
      <c r="F23" s="238">
        <v>36.685088801845779</v>
      </c>
    </row>
    <row r="24" spans="1:7" ht="15.6" customHeight="1" x14ac:dyDescent="0.25">
      <c r="A24" s="236" t="s">
        <v>141</v>
      </c>
      <c r="B24" s="237">
        <v>41564</v>
      </c>
      <c r="C24" s="237">
        <v>46249</v>
      </c>
      <c r="D24" s="237">
        <v>185753</v>
      </c>
      <c r="E24" s="237">
        <v>214876</v>
      </c>
      <c r="F24" s="238">
        <v>15.678347052268339</v>
      </c>
    </row>
    <row r="25" spans="1:7" ht="15.6" customHeight="1" x14ac:dyDescent="0.25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 t="s">
        <v>191</v>
      </c>
    </row>
    <row r="26" spans="1:7" ht="15.6" customHeight="1" x14ac:dyDescent="0.25">
      <c r="A26" s="236" t="s">
        <v>152</v>
      </c>
      <c r="B26" s="237">
        <v>30309</v>
      </c>
      <c r="C26" s="237">
        <v>313</v>
      </c>
      <c r="D26" s="237">
        <v>149683</v>
      </c>
      <c r="E26" s="237">
        <v>29878</v>
      </c>
      <c r="F26" s="238">
        <v>-80.039149402403751</v>
      </c>
    </row>
    <row r="27" spans="1:7" ht="15.6" customHeight="1" x14ac:dyDescent="0.25">
      <c r="A27" s="236" t="s">
        <v>173</v>
      </c>
      <c r="B27" s="237">
        <v>124594</v>
      </c>
      <c r="C27" s="237">
        <v>142794</v>
      </c>
      <c r="D27" s="237">
        <v>562642</v>
      </c>
      <c r="E27" s="237">
        <v>701324</v>
      </c>
      <c r="F27" s="238">
        <v>24.648355437382921</v>
      </c>
    </row>
    <row r="28" spans="1:7" ht="15.6" customHeight="1" x14ac:dyDescent="0.25">
      <c r="A28" s="236" t="s">
        <v>177</v>
      </c>
      <c r="B28" s="237">
        <v>25418</v>
      </c>
      <c r="C28" s="237">
        <v>29000</v>
      </c>
      <c r="D28" s="237">
        <v>133112</v>
      </c>
      <c r="E28" s="237">
        <v>145244</v>
      </c>
      <c r="F28" s="238">
        <v>9.1141294548951208</v>
      </c>
    </row>
    <row r="29" spans="1:7" ht="15.6" customHeight="1" x14ac:dyDescent="0.25">
      <c r="A29" s="236" t="s">
        <v>178</v>
      </c>
      <c r="B29" s="237">
        <v>79959</v>
      </c>
      <c r="C29" s="237">
        <v>87738</v>
      </c>
      <c r="D29" s="237">
        <v>375097</v>
      </c>
      <c r="E29" s="237">
        <v>363899</v>
      </c>
      <c r="F29" s="238">
        <v>-2.9853611199236521</v>
      </c>
    </row>
    <row r="30" spans="1:7" ht="15.6" customHeight="1" x14ac:dyDescent="0.25">
      <c r="A30" s="236" t="s">
        <v>179</v>
      </c>
      <c r="B30" s="237">
        <v>26584</v>
      </c>
      <c r="C30" s="237">
        <v>3721</v>
      </c>
      <c r="D30" s="237">
        <v>68882</v>
      </c>
      <c r="E30" s="237">
        <v>27870</v>
      </c>
      <c r="F30" s="238">
        <v>-59.539502337330511</v>
      </c>
    </row>
    <row r="31" spans="1:7" ht="15.6" customHeight="1" x14ac:dyDescent="0.25">
      <c r="A31" s="236" t="s">
        <v>180</v>
      </c>
      <c r="B31" s="237">
        <v>110654</v>
      </c>
      <c r="C31" s="237">
        <v>102078</v>
      </c>
      <c r="D31" s="237">
        <v>439939</v>
      </c>
      <c r="E31" s="237">
        <v>491436</v>
      </c>
      <c r="F31" s="238">
        <v>11.705486442438611</v>
      </c>
    </row>
    <row r="32" spans="1:7" ht="15.6" customHeight="1" x14ac:dyDescent="0.25">
      <c r="A32" s="236" t="s">
        <v>181</v>
      </c>
      <c r="B32" s="237">
        <v>1034837</v>
      </c>
      <c r="C32" s="237">
        <v>1215183</v>
      </c>
      <c r="D32" s="237">
        <v>5111651</v>
      </c>
      <c r="E32" s="237">
        <v>5547377</v>
      </c>
      <c r="F32" s="238">
        <v>8.5241735008904129</v>
      </c>
    </row>
    <row r="33" spans="1:6" ht="15.6" customHeight="1" x14ac:dyDescent="0.25">
      <c r="A33" s="236" t="s">
        <v>182</v>
      </c>
      <c r="B33" s="237">
        <v>168892</v>
      </c>
      <c r="C33" s="237">
        <v>167997</v>
      </c>
      <c r="D33" s="237">
        <v>712708</v>
      </c>
      <c r="E33" s="237">
        <v>733810</v>
      </c>
      <c r="F33" s="238">
        <v>2.960819858904344</v>
      </c>
    </row>
    <row r="34" spans="1:6" ht="15.6" customHeight="1" x14ac:dyDescent="0.25">
      <c r="A34" s="236" t="s">
        <v>183</v>
      </c>
      <c r="B34" s="237">
        <v>20547</v>
      </c>
      <c r="C34" s="237">
        <v>21919</v>
      </c>
      <c r="D34" s="237">
        <v>116419</v>
      </c>
      <c r="E34" s="237">
        <v>117630</v>
      </c>
      <c r="F34" s="238">
        <v>1.040208213435946</v>
      </c>
    </row>
    <row r="35" spans="1:6" ht="15.6" customHeight="1" x14ac:dyDescent="0.25">
      <c r="A35" s="240" t="s">
        <v>153</v>
      </c>
      <c r="B35" s="241">
        <f>SUM(B7:B34)</f>
        <v>3654878</v>
      </c>
      <c r="C35" s="241">
        <f>SUM(C7:C34)</f>
        <v>3948753</v>
      </c>
      <c r="D35" s="241">
        <f>SUM(D7:D34)</f>
        <v>16814824</v>
      </c>
      <c r="E35" s="241">
        <f>SUM(E7:E34)</f>
        <v>18155640</v>
      </c>
      <c r="F35" s="242">
        <f>E35*100/D35-100</f>
        <v>7.9740115031831493</v>
      </c>
    </row>
    <row r="36" spans="1:6" ht="15.6" customHeight="1" x14ac:dyDescent="0.25">
      <c r="A36" s="60" t="s">
        <v>187</v>
      </c>
    </row>
  </sheetData>
  <mergeCells count="3">
    <mergeCell ref="A5:A6"/>
    <mergeCell ref="B5:C5"/>
    <mergeCell ref="D5:F5"/>
  </mergeCells>
  <conditionalFormatting sqref="A7:F34">
    <cfRule type="expression" dxfId="9" priority="2">
      <formula>MOD(ROW(),2)=0</formula>
    </cfRule>
  </conditionalFormatting>
  <conditionalFormatting sqref="F7:F35">
    <cfRule type="expression" dxfId="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06044-3B96-49CB-AC9B-DD0AE168B76F}">
  <sheetPr>
    <pageSetUpPr fitToPage="1"/>
  </sheetPr>
  <dimension ref="A1:N36"/>
  <sheetViews>
    <sheetView workbookViewId="0"/>
  </sheetViews>
  <sheetFormatPr baseColWidth="10" defaultColWidth="8.85546875" defaultRowHeight="15.6" customHeight="1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192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14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14" ht="15.6" customHeight="1" x14ac:dyDescent="0.25">
      <c r="A7" s="236" t="s">
        <v>18</v>
      </c>
      <c r="B7" s="237">
        <v>238606</v>
      </c>
      <c r="C7" s="237">
        <v>119506</v>
      </c>
      <c r="D7" s="237">
        <v>993155</v>
      </c>
      <c r="E7" s="237">
        <v>799037</v>
      </c>
      <c r="F7" s="238">
        <v>-19.545589560541909</v>
      </c>
      <c r="G7" s="20"/>
    </row>
    <row r="8" spans="1:14" s="47" customFormat="1" ht="15.6" customHeight="1" x14ac:dyDescent="0.2">
      <c r="A8" s="236" t="s">
        <v>11</v>
      </c>
      <c r="B8" s="237">
        <v>98042</v>
      </c>
      <c r="C8" s="237">
        <v>74692</v>
      </c>
      <c r="D8" s="237">
        <v>231725</v>
      </c>
      <c r="E8" s="237">
        <v>379236</v>
      </c>
      <c r="F8" s="238">
        <v>63.657784011220201</v>
      </c>
      <c r="G8" s="239"/>
    </row>
    <row r="9" spans="1:14" ht="15.6" customHeight="1" x14ac:dyDescent="0.25">
      <c r="A9" s="236" t="s">
        <v>8</v>
      </c>
      <c r="B9" s="237">
        <v>463159</v>
      </c>
      <c r="C9" s="237">
        <v>361752</v>
      </c>
      <c r="D9" s="237">
        <v>1635471</v>
      </c>
      <c r="E9" s="237">
        <v>1655500</v>
      </c>
      <c r="F9" s="238">
        <v>1.224662497837016</v>
      </c>
      <c r="G9" s="20"/>
    </row>
    <row r="10" spans="1:14" ht="15.6" customHeight="1" x14ac:dyDescent="0.25">
      <c r="A10" s="236" t="s">
        <v>10</v>
      </c>
      <c r="B10" s="237">
        <v>203382</v>
      </c>
      <c r="C10" s="237">
        <v>157455</v>
      </c>
      <c r="D10" s="237">
        <v>993874</v>
      </c>
      <c r="E10" s="237">
        <v>638027</v>
      </c>
      <c r="F10" s="238">
        <v>-35.804035521605357</v>
      </c>
    </row>
    <row r="11" spans="1:14" ht="15.6" customHeight="1" x14ac:dyDescent="0.25">
      <c r="A11" s="236" t="s">
        <v>9</v>
      </c>
      <c r="B11" s="237">
        <v>729402</v>
      </c>
      <c r="C11" s="237">
        <v>684979</v>
      </c>
      <c r="D11" s="237">
        <v>3623329</v>
      </c>
      <c r="E11" s="237">
        <v>3563756</v>
      </c>
      <c r="F11" s="238">
        <v>-1.6441510003645881</v>
      </c>
    </row>
    <row r="12" spans="1:14" ht="15.6" customHeight="1" x14ac:dyDescent="0.25">
      <c r="A12" s="236" t="s">
        <v>6</v>
      </c>
      <c r="B12" s="237">
        <v>37710</v>
      </c>
      <c r="C12" s="237">
        <v>100016</v>
      </c>
      <c r="D12" s="237">
        <v>351106</v>
      </c>
      <c r="E12" s="237">
        <v>362879</v>
      </c>
      <c r="F12" s="238">
        <v>3.3531184314708331</v>
      </c>
    </row>
    <row r="13" spans="1:14" ht="15.6" customHeight="1" x14ac:dyDescent="0.25">
      <c r="A13" s="236" t="s">
        <v>175</v>
      </c>
      <c r="B13" s="237">
        <v>730</v>
      </c>
      <c r="C13" s="237">
        <v>349</v>
      </c>
      <c r="D13" s="237">
        <v>2483</v>
      </c>
      <c r="E13" s="237">
        <v>941</v>
      </c>
      <c r="F13" s="238">
        <v>-62.102295610149021</v>
      </c>
    </row>
    <row r="14" spans="1:14" ht="15.6" customHeight="1" x14ac:dyDescent="0.25">
      <c r="A14" s="236" t="s">
        <v>148</v>
      </c>
      <c r="B14" s="237">
        <v>970112</v>
      </c>
      <c r="C14" s="237">
        <v>997280</v>
      </c>
      <c r="D14" s="237">
        <v>4802902</v>
      </c>
      <c r="E14" s="237">
        <v>4681235</v>
      </c>
      <c r="F14" s="238">
        <v>-2.5331976375949381</v>
      </c>
    </row>
    <row r="15" spans="1:14" ht="15.6" customHeight="1" x14ac:dyDescent="0.25">
      <c r="A15" s="236" t="s">
        <v>145</v>
      </c>
      <c r="B15" s="237">
        <v>698052</v>
      </c>
      <c r="C15" s="237">
        <v>636297</v>
      </c>
      <c r="D15" s="237">
        <v>3373680</v>
      </c>
      <c r="E15" s="237">
        <v>2986161</v>
      </c>
      <c r="F15" s="238">
        <v>-11.486536956676391</v>
      </c>
    </row>
    <row r="16" spans="1:14" ht="15.6" customHeight="1" x14ac:dyDescent="0.5">
      <c r="A16" s="236" t="s">
        <v>144</v>
      </c>
      <c r="B16" s="237">
        <v>431963</v>
      </c>
      <c r="C16" s="237">
        <v>594483</v>
      </c>
      <c r="D16" s="237">
        <v>2734265</v>
      </c>
      <c r="E16" s="237">
        <v>3092284</v>
      </c>
      <c r="F16" s="238">
        <v>13.09379303030248</v>
      </c>
      <c r="G16" s="15"/>
    </row>
    <row r="17" spans="1:7" ht="15.6" customHeight="1" x14ac:dyDescent="0.35">
      <c r="A17" s="236" t="s">
        <v>150</v>
      </c>
      <c r="B17" s="237">
        <v>218618</v>
      </c>
      <c r="C17" s="237">
        <v>230485</v>
      </c>
      <c r="D17" s="237">
        <v>1180797</v>
      </c>
      <c r="E17" s="237">
        <v>1366162</v>
      </c>
      <c r="F17" s="238">
        <v>15.69829530393454</v>
      </c>
      <c r="G17" s="16"/>
    </row>
    <row r="18" spans="1:7" ht="15.6" customHeight="1" x14ac:dyDescent="0.25">
      <c r="A18" s="236" t="s">
        <v>147</v>
      </c>
      <c r="B18" s="237">
        <v>0</v>
      </c>
      <c r="C18" s="237">
        <v>0</v>
      </c>
      <c r="D18" s="237">
        <v>4537</v>
      </c>
      <c r="E18" s="237">
        <v>10608</v>
      </c>
      <c r="F18" s="238">
        <v>133.810888252149</v>
      </c>
    </row>
    <row r="19" spans="1:7" ht="15.6" customHeight="1" x14ac:dyDescent="0.25">
      <c r="A19" s="236" t="s">
        <v>143</v>
      </c>
      <c r="B19" s="237">
        <v>145242</v>
      </c>
      <c r="C19" s="237">
        <v>138063</v>
      </c>
      <c r="D19" s="237">
        <v>678609</v>
      </c>
      <c r="E19" s="237">
        <v>749530</v>
      </c>
      <c r="F19" s="238">
        <v>10.45093713758585</v>
      </c>
    </row>
    <row r="20" spans="1:7" ht="15.6" customHeight="1" x14ac:dyDescent="0.25">
      <c r="A20" s="236" t="s">
        <v>142</v>
      </c>
      <c r="B20" s="237">
        <v>265877</v>
      </c>
      <c r="C20" s="237">
        <v>294674</v>
      </c>
      <c r="D20" s="237">
        <v>1450988</v>
      </c>
      <c r="E20" s="237">
        <v>1323634</v>
      </c>
      <c r="F20" s="238">
        <v>-8.7770539797710256</v>
      </c>
    </row>
    <row r="21" spans="1:7" ht="15.6" customHeight="1" x14ac:dyDescent="0.25">
      <c r="A21" s="236" t="s">
        <v>149</v>
      </c>
      <c r="B21" s="237">
        <v>479676</v>
      </c>
      <c r="C21" s="237">
        <v>505118</v>
      </c>
      <c r="D21" s="237">
        <v>2210213</v>
      </c>
      <c r="E21" s="237">
        <v>1890664</v>
      </c>
      <c r="F21" s="238">
        <v>-14.457837321561319</v>
      </c>
    </row>
    <row r="22" spans="1:7" ht="15.6" customHeight="1" x14ac:dyDescent="0.25">
      <c r="A22" s="236" t="s">
        <v>146</v>
      </c>
      <c r="B22" s="237">
        <v>34032</v>
      </c>
      <c r="C22" s="237">
        <v>33781</v>
      </c>
      <c r="D22" s="237">
        <v>161718</v>
      </c>
      <c r="E22" s="237">
        <v>164549</v>
      </c>
      <c r="F22" s="238">
        <v>1.750578166932556</v>
      </c>
    </row>
    <row r="23" spans="1:7" ht="15.6" customHeight="1" x14ac:dyDescent="0.25">
      <c r="A23" s="236" t="s">
        <v>165</v>
      </c>
      <c r="B23" s="237">
        <v>46810</v>
      </c>
      <c r="C23" s="237">
        <v>62098</v>
      </c>
      <c r="D23" s="237">
        <v>204322</v>
      </c>
      <c r="E23" s="237">
        <v>309910</v>
      </c>
      <c r="F23" s="238">
        <v>51.677254529615027</v>
      </c>
    </row>
    <row r="24" spans="1:7" ht="15.6" customHeight="1" x14ac:dyDescent="0.25">
      <c r="A24" s="236" t="s">
        <v>141</v>
      </c>
      <c r="B24" s="237">
        <v>68470</v>
      </c>
      <c r="C24" s="237">
        <v>58465</v>
      </c>
      <c r="D24" s="237">
        <v>258292</v>
      </c>
      <c r="E24" s="237">
        <v>253962</v>
      </c>
      <c r="F24" s="238">
        <v>-1.6763972558189979</v>
      </c>
    </row>
    <row r="25" spans="1:7" ht="15.6" customHeight="1" x14ac:dyDescent="0.25">
      <c r="A25" s="236" t="s">
        <v>140</v>
      </c>
      <c r="B25" s="237">
        <v>65</v>
      </c>
      <c r="C25" s="237">
        <v>0</v>
      </c>
      <c r="D25" s="237">
        <v>65</v>
      </c>
      <c r="E25" s="237">
        <v>15</v>
      </c>
      <c r="F25" s="238">
        <v>-76.92307692307692</v>
      </c>
    </row>
    <row r="26" spans="1:7" ht="15.6" customHeight="1" x14ac:dyDescent="0.25">
      <c r="A26" s="236" t="s">
        <v>152</v>
      </c>
      <c r="B26" s="237">
        <v>28162</v>
      </c>
      <c r="C26" s="237">
        <v>85586</v>
      </c>
      <c r="D26" s="237">
        <v>258218</v>
      </c>
      <c r="E26" s="237">
        <v>303802</v>
      </c>
      <c r="F26" s="238">
        <v>17.65330069940903</v>
      </c>
    </row>
    <row r="27" spans="1:7" ht="15.6" customHeight="1" x14ac:dyDescent="0.25">
      <c r="A27" s="236" t="s">
        <v>173</v>
      </c>
      <c r="B27" s="237">
        <v>84965</v>
      </c>
      <c r="C27" s="237">
        <v>87470</v>
      </c>
      <c r="D27" s="237">
        <v>436294</v>
      </c>
      <c r="E27" s="237">
        <v>441500</v>
      </c>
      <c r="F27" s="238">
        <v>1.1932320866204831</v>
      </c>
    </row>
    <row r="28" spans="1:7" ht="15.6" customHeight="1" x14ac:dyDescent="0.25">
      <c r="A28" s="236" t="s">
        <v>177</v>
      </c>
      <c r="B28" s="237">
        <v>10360</v>
      </c>
      <c r="C28" s="237">
        <v>19159</v>
      </c>
      <c r="D28" s="237">
        <v>94329</v>
      </c>
      <c r="E28" s="237">
        <v>69438</v>
      </c>
      <c r="F28" s="238">
        <v>-26.3874312247559</v>
      </c>
    </row>
    <row r="29" spans="1:7" ht="15.6" customHeight="1" x14ac:dyDescent="0.25">
      <c r="A29" s="236" t="s">
        <v>178</v>
      </c>
      <c r="B29" s="237">
        <v>337498</v>
      </c>
      <c r="C29" s="237">
        <v>229998</v>
      </c>
      <c r="D29" s="237">
        <v>1244814</v>
      </c>
      <c r="E29" s="237">
        <v>1145204</v>
      </c>
      <c r="F29" s="238">
        <v>-8.001998692174098</v>
      </c>
    </row>
    <row r="30" spans="1:7" ht="15.6" customHeight="1" x14ac:dyDescent="0.25">
      <c r="A30" s="236" t="s">
        <v>179</v>
      </c>
      <c r="B30" s="237">
        <v>35481</v>
      </c>
      <c r="C30" s="237">
        <v>50647</v>
      </c>
      <c r="D30" s="237">
        <v>303135</v>
      </c>
      <c r="E30" s="237">
        <v>265204</v>
      </c>
      <c r="F30" s="238">
        <v>-12.512906790703809</v>
      </c>
    </row>
    <row r="31" spans="1:7" ht="15.6" customHeight="1" x14ac:dyDescent="0.25">
      <c r="A31" s="236" t="s">
        <v>180</v>
      </c>
      <c r="B31" s="237">
        <v>200590</v>
      </c>
      <c r="C31" s="237">
        <v>302642</v>
      </c>
      <c r="D31" s="237">
        <v>1415122</v>
      </c>
      <c r="E31" s="237">
        <v>1311724</v>
      </c>
      <c r="F31" s="238">
        <v>-7.3066491793640438</v>
      </c>
    </row>
    <row r="32" spans="1:7" ht="15.6" customHeight="1" x14ac:dyDescent="0.25">
      <c r="A32" s="236" t="s">
        <v>181</v>
      </c>
      <c r="B32" s="237">
        <v>1345626</v>
      </c>
      <c r="C32" s="237">
        <v>1292161</v>
      </c>
      <c r="D32" s="237">
        <v>6268159</v>
      </c>
      <c r="E32" s="237">
        <v>5765881</v>
      </c>
      <c r="F32" s="238">
        <v>-8.0131662263193988</v>
      </c>
    </row>
    <row r="33" spans="1:6" ht="15.6" customHeight="1" x14ac:dyDescent="0.25">
      <c r="A33" s="236" t="s">
        <v>182</v>
      </c>
      <c r="B33" s="237">
        <v>181445</v>
      </c>
      <c r="C33" s="237">
        <v>171626</v>
      </c>
      <c r="D33" s="237">
        <v>802516</v>
      </c>
      <c r="E33" s="237">
        <v>784892</v>
      </c>
      <c r="F33" s="238">
        <v>-2.1960932866136029</v>
      </c>
    </row>
    <row r="34" spans="1:6" ht="15.6" customHeight="1" x14ac:dyDescent="0.25">
      <c r="A34" s="236" t="s">
        <v>183</v>
      </c>
      <c r="B34" s="237">
        <v>31154</v>
      </c>
      <c r="C34" s="237">
        <v>20663</v>
      </c>
      <c r="D34" s="237">
        <v>132966</v>
      </c>
      <c r="E34" s="237">
        <v>159400</v>
      </c>
      <c r="F34" s="238">
        <v>19.880270144247401</v>
      </c>
    </row>
    <row r="35" spans="1:6" ht="15.6" customHeight="1" x14ac:dyDescent="0.25">
      <c r="A35" s="240" t="s">
        <v>153</v>
      </c>
      <c r="B35" s="241">
        <f>SUM(B7:B34)</f>
        <v>7385229</v>
      </c>
      <c r="C35" s="241">
        <f>SUM(C7:C34)</f>
        <v>7309445</v>
      </c>
      <c r="D35" s="241">
        <f>SUM(D7:D34)</f>
        <v>35847084</v>
      </c>
      <c r="E35" s="241">
        <f>SUM(E7:E34)</f>
        <v>34475135</v>
      </c>
      <c r="F35" s="242">
        <f>E35*100/D35-100</f>
        <v>-3.8272262257091825</v>
      </c>
    </row>
    <row r="36" spans="1:6" ht="15.6" customHeight="1" x14ac:dyDescent="0.25">
      <c r="A36" s="60" t="s">
        <v>193</v>
      </c>
    </row>
  </sheetData>
  <mergeCells count="3">
    <mergeCell ref="A5:A6"/>
    <mergeCell ref="B5:C5"/>
    <mergeCell ref="D5:F5"/>
  </mergeCells>
  <conditionalFormatting sqref="A7:F34">
    <cfRule type="expression" dxfId="7" priority="2">
      <formula>MOD(ROW(),2)=0</formula>
    </cfRule>
  </conditionalFormatting>
  <conditionalFormatting sqref="F7:F35">
    <cfRule type="expression" dxfId="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714FD-F301-4A75-887F-74F8C3451C38}">
  <sheetPr>
    <pageSetUpPr fitToPage="1"/>
  </sheetPr>
  <dimension ref="A1:N36"/>
  <sheetViews>
    <sheetView workbookViewId="0"/>
  </sheetViews>
  <sheetFormatPr baseColWidth="10" defaultColWidth="8.85546875" defaultRowHeight="15.6" customHeight="1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194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14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14" ht="15.6" customHeight="1" x14ac:dyDescent="0.25">
      <c r="A7" s="236" t="s">
        <v>18</v>
      </c>
      <c r="B7" s="237">
        <v>189049</v>
      </c>
      <c r="C7" s="237">
        <v>87480</v>
      </c>
      <c r="D7" s="237">
        <v>694904</v>
      </c>
      <c r="E7" s="237">
        <v>536427</v>
      </c>
      <c r="F7" s="238">
        <v>-22.805596168679411</v>
      </c>
      <c r="G7" s="20"/>
    </row>
    <row r="8" spans="1:14" s="47" customFormat="1" ht="15.6" customHeight="1" x14ac:dyDescent="0.2">
      <c r="A8" s="236" t="s">
        <v>11</v>
      </c>
      <c r="B8" s="237">
        <v>2</v>
      </c>
      <c r="C8" s="237">
        <v>63</v>
      </c>
      <c r="D8" s="237">
        <v>6</v>
      </c>
      <c r="E8" s="237">
        <v>368</v>
      </c>
      <c r="F8" s="238">
        <v>6033.3333333333321</v>
      </c>
      <c r="G8" s="245"/>
    </row>
    <row r="9" spans="1:14" ht="15.6" customHeight="1" x14ac:dyDescent="0.25">
      <c r="A9" s="236" t="s">
        <v>8</v>
      </c>
      <c r="B9" s="237">
        <v>0</v>
      </c>
      <c r="C9" s="237">
        <v>9000</v>
      </c>
      <c r="D9" s="237">
        <v>14231</v>
      </c>
      <c r="E9" s="237">
        <v>40011</v>
      </c>
      <c r="F9" s="238">
        <v>181.15381912725741</v>
      </c>
      <c r="G9" s="246"/>
    </row>
    <row r="10" spans="1:14" ht="15.6" customHeight="1" x14ac:dyDescent="0.25">
      <c r="A10" s="236" t="s">
        <v>10</v>
      </c>
      <c r="B10" s="237">
        <v>27586</v>
      </c>
      <c r="C10" s="237">
        <v>32027</v>
      </c>
      <c r="D10" s="237">
        <v>98656</v>
      </c>
      <c r="E10" s="237">
        <v>106821</v>
      </c>
      <c r="F10" s="238">
        <v>8.2762325656827755</v>
      </c>
    </row>
    <row r="11" spans="1:14" ht="15.6" customHeight="1" x14ac:dyDescent="0.25">
      <c r="A11" s="236" t="s">
        <v>9</v>
      </c>
      <c r="B11" s="237">
        <v>230179</v>
      </c>
      <c r="C11" s="237">
        <v>187831</v>
      </c>
      <c r="D11" s="237">
        <v>1224942</v>
      </c>
      <c r="E11" s="237">
        <v>1254033</v>
      </c>
      <c r="F11" s="238">
        <v>2.3748879538786269</v>
      </c>
    </row>
    <row r="12" spans="1:14" ht="15.6" customHeight="1" x14ac:dyDescent="0.25">
      <c r="A12" s="236" t="s">
        <v>6</v>
      </c>
      <c r="B12" s="237">
        <v>0</v>
      </c>
      <c r="C12" s="237">
        <v>0</v>
      </c>
      <c r="D12" s="237">
        <v>4009</v>
      </c>
      <c r="E12" s="237">
        <v>428</v>
      </c>
      <c r="F12" s="238">
        <v>-89.324020952856074</v>
      </c>
    </row>
    <row r="13" spans="1:14" ht="15.6" customHeight="1" x14ac:dyDescent="0.25">
      <c r="A13" s="236" t="s">
        <v>175</v>
      </c>
      <c r="B13" s="237">
        <v>0</v>
      </c>
      <c r="C13" s="237">
        <v>0</v>
      </c>
      <c r="D13" s="237">
        <v>0</v>
      </c>
      <c r="E13" s="237">
        <v>0</v>
      </c>
      <c r="F13" s="238"/>
    </row>
    <row r="14" spans="1:14" ht="15.6" customHeight="1" x14ac:dyDescent="0.25">
      <c r="A14" s="236" t="s">
        <v>148</v>
      </c>
      <c r="B14" s="237">
        <v>54051</v>
      </c>
      <c r="C14" s="237">
        <v>54675</v>
      </c>
      <c r="D14" s="237">
        <v>148674</v>
      </c>
      <c r="E14" s="237">
        <v>278915</v>
      </c>
      <c r="F14" s="238">
        <v>87.601732649958961</v>
      </c>
    </row>
    <row r="15" spans="1:14" ht="15.6" customHeight="1" x14ac:dyDescent="0.25">
      <c r="A15" s="236" t="s">
        <v>145</v>
      </c>
      <c r="B15" s="237">
        <v>193437</v>
      </c>
      <c r="C15" s="237">
        <v>240718</v>
      </c>
      <c r="D15" s="237">
        <v>1151660</v>
      </c>
      <c r="E15" s="237">
        <v>1112799</v>
      </c>
      <c r="F15" s="238">
        <v>-3.3743465953493228</v>
      </c>
    </row>
    <row r="16" spans="1:14" ht="15.6" customHeight="1" x14ac:dyDescent="0.5">
      <c r="A16" s="236" t="s">
        <v>144</v>
      </c>
      <c r="B16" s="237">
        <v>306520</v>
      </c>
      <c r="C16" s="237">
        <v>328785</v>
      </c>
      <c r="D16" s="237">
        <v>1796646</v>
      </c>
      <c r="E16" s="237">
        <v>1774600</v>
      </c>
      <c r="F16" s="238">
        <v>-1.2270642074175979</v>
      </c>
      <c r="G16" s="15"/>
    </row>
    <row r="17" spans="1:10" ht="15.6" customHeight="1" x14ac:dyDescent="0.35">
      <c r="A17" s="236" t="s">
        <v>150</v>
      </c>
      <c r="B17" s="237">
        <v>78365</v>
      </c>
      <c r="C17" s="237">
        <v>115868</v>
      </c>
      <c r="D17" s="237">
        <v>450507</v>
      </c>
      <c r="E17" s="237">
        <v>661175</v>
      </c>
      <c r="F17" s="238">
        <v>46.762425445109614</v>
      </c>
      <c r="G17" s="16"/>
    </row>
    <row r="18" spans="1:10" ht="15.6" customHeight="1" x14ac:dyDescent="0.25">
      <c r="A18" s="236" t="s">
        <v>147</v>
      </c>
      <c r="B18" s="237">
        <v>0</v>
      </c>
      <c r="C18" s="237">
        <v>0</v>
      </c>
      <c r="D18" s="237">
        <v>4537</v>
      </c>
      <c r="E18" s="237">
        <v>10608</v>
      </c>
      <c r="F18" s="238">
        <v>133.810888252149</v>
      </c>
    </row>
    <row r="19" spans="1:10" ht="15.6" customHeight="1" x14ac:dyDescent="0.25">
      <c r="A19" s="236" t="s">
        <v>143</v>
      </c>
      <c r="B19" s="237">
        <v>9324</v>
      </c>
      <c r="C19" s="237">
        <v>45464</v>
      </c>
      <c r="D19" s="237">
        <v>48243</v>
      </c>
      <c r="E19" s="237">
        <v>237623</v>
      </c>
      <c r="F19" s="238">
        <v>392.5543602180627</v>
      </c>
    </row>
    <row r="20" spans="1:10" ht="15.6" customHeight="1" x14ac:dyDescent="0.25">
      <c r="A20" s="236" t="s">
        <v>142</v>
      </c>
      <c r="B20" s="237">
        <v>3405</v>
      </c>
      <c r="C20" s="237">
        <v>12039</v>
      </c>
      <c r="D20" s="237">
        <v>24540</v>
      </c>
      <c r="E20" s="237">
        <v>41442</v>
      </c>
      <c r="F20" s="238">
        <v>68.875305623471888</v>
      </c>
      <c r="J20" s="247"/>
    </row>
    <row r="21" spans="1:10" ht="15.6" customHeight="1" x14ac:dyDescent="0.25">
      <c r="A21" s="236" t="s">
        <v>149</v>
      </c>
      <c r="B21" s="237">
        <v>270020</v>
      </c>
      <c r="C21" s="237">
        <v>327996</v>
      </c>
      <c r="D21" s="237">
        <v>1370122</v>
      </c>
      <c r="E21" s="237">
        <v>1197475</v>
      </c>
      <c r="F21" s="238">
        <v>-12.600848683547889</v>
      </c>
    </row>
    <row r="22" spans="1:10" ht="15.6" customHeight="1" x14ac:dyDescent="0.25">
      <c r="A22" s="236" t="s">
        <v>146</v>
      </c>
      <c r="B22" s="237">
        <v>15615</v>
      </c>
      <c r="C22" s="237">
        <v>12265</v>
      </c>
      <c r="D22" s="237">
        <v>81515</v>
      </c>
      <c r="E22" s="237">
        <v>69924</v>
      </c>
      <c r="F22" s="238">
        <v>-14.21946880942158</v>
      </c>
    </row>
    <row r="23" spans="1:10" ht="15.6" customHeight="1" x14ac:dyDescent="0.25">
      <c r="A23" s="236" t="s">
        <v>165</v>
      </c>
      <c r="B23" s="237">
        <v>2320</v>
      </c>
      <c r="C23" s="237">
        <v>2152</v>
      </c>
      <c r="D23" s="237">
        <v>15120</v>
      </c>
      <c r="E23" s="237">
        <v>12288</v>
      </c>
      <c r="F23" s="238">
        <v>-18.730158730158731</v>
      </c>
    </row>
    <row r="24" spans="1:10" ht="15.6" customHeight="1" x14ac:dyDescent="0.25">
      <c r="A24" s="236" t="s">
        <v>141</v>
      </c>
      <c r="B24" s="237">
        <v>0</v>
      </c>
      <c r="C24" s="237">
        <v>0</v>
      </c>
      <c r="D24" s="237">
        <v>0</v>
      </c>
      <c r="E24" s="237">
        <v>0</v>
      </c>
      <c r="F24" s="238"/>
    </row>
    <row r="25" spans="1:10" ht="15.6" customHeight="1" x14ac:dyDescent="0.25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10" ht="15.6" customHeight="1" x14ac:dyDescent="0.25">
      <c r="A26" s="236" t="s">
        <v>152</v>
      </c>
      <c r="B26" s="237">
        <v>0</v>
      </c>
      <c r="C26" s="237">
        <v>0</v>
      </c>
      <c r="D26" s="237">
        <v>3577</v>
      </c>
      <c r="E26" s="237">
        <v>0</v>
      </c>
      <c r="F26" s="238">
        <v>-100</v>
      </c>
    </row>
    <row r="27" spans="1:10" ht="15.6" customHeight="1" x14ac:dyDescent="0.25">
      <c r="A27" s="236" t="s">
        <v>173</v>
      </c>
      <c r="B27" s="237">
        <v>0</v>
      </c>
      <c r="C27" s="237">
        <v>0</v>
      </c>
      <c r="D27" s="237">
        <v>0</v>
      </c>
      <c r="E27" s="237">
        <v>0</v>
      </c>
      <c r="F27" s="238"/>
    </row>
    <row r="28" spans="1:10" ht="15.6" customHeight="1" x14ac:dyDescent="0.25">
      <c r="A28" s="236" t="s">
        <v>177</v>
      </c>
      <c r="B28" s="237">
        <v>59</v>
      </c>
      <c r="C28" s="237">
        <v>3036</v>
      </c>
      <c r="D28" s="237">
        <v>60869</v>
      </c>
      <c r="E28" s="237">
        <v>31267</v>
      </c>
      <c r="F28" s="238">
        <v>-48.632308728581052</v>
      </c>
    </row>
    <row r="29" spans="1:10" ht="15.6" customHeight="1" x14ac:dyDescent="0.25">
      <c r="A29" s="236" t="s">
        <v>178</v>
      </c>
      <c r="B29" s="237">
        <v>0</v>
      </c>
      <c r="C29" s="237">
        <v>0</v>
      </c>
      <c r="D29" s="237">
        <v>7012</v>
      </c>
      <c r="E29" s="237">
        <v>0</v>
      </c>
      <c r="F29" s="238">
        <v>-100</v>
      </c>
    </row>
    <row r="30" spans="1:10" ht="15.6" customHeight="1" x14ac:dyDescent="0.25">
      <c r="A30" s="236" t="s">
        <v>179</v>
      </c>
      <c r="B30" s="237">
        <v>0</v>
      </c>
      <c r="C30" s="237">
        <v>0</v>
      </c>
      <c r="D30" s="237">
        <v>0</v>
      </c>
      <c r="E30" s="237">
        <v>3142</v>
      </c>
      <c r="F30" s="238"/>
    </row>
    <row r="31" spans="1:10" ht="15.6" customHeight="1" x14ac:dyDescent="0.25">
      <c r="A31" s="236" t="s">
        <v>180</v>
      </c>
      <c r="B31" s="237">
        <v>151779</v>
      </c>
      <c r="C31" s="237">
        <v>226473</v>
      </c>
      <c r="D31" s="237">
        <v>1103444</v>
      </c>
      <c r="E31" s="237">
        <v>963938</v>
      </c>
      <c r="F31" s="238">
        <v>-12.64278024077343</v>
      </c>
    </row>
    <row r="32" spans="1:10" ht="15.6" customHeight="1" x14ac:dyDescent="0.25">
      <c r="A32" s="236" t="s">
        <v>181</v>
      </c>
      <c r="B32" s="237">
        <v>22896</v>
      </c>
      <c r="C32" s="237">
        <v>12262</v>
      </c>
      <c r="D32" s="237">
        <v>89134</v>
      </c>
      <c r="E32" s="237">
        <v>104069</v>
      </c>
      <c r="F32" s="238">
        <v>16.755671236565181</v>
      </c>
    </row>
    <row r="33" spans="1:6" ht="15.6" customHeight="1" x14ac:dyDescent="0.25">
      <c r="A33" s="236" t="s">
        <v>182</v>
      </c>
      <c r="B33" s="237">
        <v>4</v>
      </c>
      <c r="C33" s="237">
        <v>0</v>
      </c>
      <c r="D33" s="237">
        <v>23</v>
      </c>
      <c r="E33" s="237">
        <v>3</v>
      </c>
      <c r="F33" s="238">
        <v>-86.956521739130437</v>
      </c>
    </row>
    <row r="34" spans="1:6" ht="15.6" customHeight="1" x14ac:dyDescent="0.25">
      <c r="A34" s="236" t="s">
        <v>183</v>
      </c>
      <c r="B34" s="237">
        <v>0</v>
      </c>
      <c r="C34" s="237">
        <v>39</v>
      </c>
      <c r="D34" s="237">
        <v>0</v>
      </c>
      <c r="E34" s="237">
        <v>39</v>
      </c>
    </row>
    <row r="35" spans="1:6" ht="15.6" customHeight="1" x14ac:dyDescent="0.25">
      <c r="A35" s="240" t="s">
        <v>153</v>
      </c>
      <c r="B35" s="241">
        <f>SUM(B7:B34)</f>
        <v>1554611</v>
      </c>
      <c r="C35" s="241">
        <f>SUM(C7:C34)</f>
        <v>1698173</v>
      </c>
      <c r="D35" s="241">
        <f>SUM(D7:D34)</f>
        <v>8392371</v>
      </c>
      <c r="E35" s="241">
        <f>SUM(E7:E34)</f>
        <v>8437395</v>
      </c>
      <c r="F35" s="242">
        <f>E35*100/D35-100</f>
        <v>0.53648724538035708</v>
      </c>
    </row>
    <row r="36" spans="1:6" ht="15.6" customHeight="1" x14ac:dyDescent="0.25">
      <c r="A36" s="60" t="s">
        <v>193</v>
      </c>
    </row>
  </sheetData>
  <mergeCells count="3">
    <mergeCell ref="A5:A6"/>
    <mergeCell ref="B5:C5"/>
    <mergeCell ref="D5:F5"/>
  </mergeCells>
  <conditionalFormatting sqref="A7:F34">
    <cfRule type="expression" dxfId="5" priority="1">
      <formula>MOD(ROW(),2)=0</formula>
    </cfRule>
  </conditionalFormatting>
  <conditionalFormatting sqref="F7:F35">
    <cfRule type="expression" dxfId="4" priority="2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21180-7018-440A-B0BE-2A8A22941F7B}">
  <sheetPr>
    <pageSetUpPr fitToPage="1"/>
  </sheetPr>
  <dimension ref="A1:N36"/>
  <sheetViews>
    <sheetView workbookViewId="0"/>
  </sheetViews>
  <sheetFormatPr baseColWidth="10" defaultColWidth="8.85546875" defaultRowHeight="15.6" customHeight="1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195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14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14" ht="15.6" customHeight="1" x14ac:dyDescent="0.25">
      <c r="A7" s="236" t="s">
        <v>18</v>
      </c>
      <c r="B7" s="237">
        <v>40209</v>
      </c>
      <c r="C7" s="237">
        <v>28904</v>
      </c>
      <c r="D7" s="237">
        <v>261156</v>
      </c>
      <c r="E7" s="237">
        <v>214943</v>
      </c>
      <c r="F7" s="238">
        <v>-17.695553615463549</v>
      </c>
      <c r="G7" s="20"/>
    </row>
    <row r="8" spans="1:14" s="47" customFormat="1" ht="15.6" customHeight="1" x14ac:dyDescent="0.2">
      <c r="A8" s="236" t="s">
        <v>11</v>
      </c>
      <c r="B8" s="237">
        <v>86371</v>
      </c>
      <c r="C8" s="237">
        <v>61778</v>
      </c>
      <c r="D8" s="237">
        <v>184643</v>
      </c>
      <c r="E8" s="237">
        <v>331522</v>
      </c>
      <c r="F8" s="238">
        <v>79.5475593442481</v>
      </c>
      <c r="G8" s="239"/>
    </row>
    <row r="9" spans="1:14" ht="15.6" customHeight="1" x14ac:dyDescent="0.25">
      <c r="A9" s="236" t="s">
        <v>8</v>
      </c>
      <c r="B9" s="237">
        <v>418987</v>
      </c>
      <c r="C9" s="237">
        <v>312607</v>
      </c>
      <c r="D9" s="237">
        <v>1419190</v>
      </c>
      <c r="E9" s="237">
        <v>1450305</v>
      </c>
      <c r="F9" s="238">
        <v>2.1924478047336891</v>
      </c>
      <c r="G9" s="20"/>
    </row>
    <row r="10" spans="1:14" ht="15.6" customHeight="1" x14ac:dyDescent="0.25">
      <c r="A10" s="236" t="s">
        <v>10</v>
      </c>
      <c r="B10" s="237">
        <v>79459</v>
      </c>
      <c r="C10" s="237">
        <v>81825</v>
      </c>
      <c r="D10" s="237">
        <v>396901</v>
      </c>
      <c r="E10" s="237">
        <v>359355</v>
      </c>
      <c r="F10" s="238">
        <v>-9.4597897208623749</v>
      </c>
    </row>
    <row r="11" spans="1:14" ht="15.6" customHeight="1" x14ac:dyDescent="0.25">
      <c r="A11" s="236" t="s">
        <v>9</v>
      </c>
      <c r="B11" s="237">
        <v>0</v>
      </c>
      <c r="C11" s="237">
        <v>7</v>
      </c>
      <c r="D11" s="237">
        <v>5140</v>
      </c>
      <c r="E11" s="237">
        <v>13</v>
      </c>
      <c r="F11" s="238">
        <v>-99.747081712062254</v>
      </c>
    </row>
    <row r="12" spans="1:14" ht="15.6" customHeight="1" x14ac:dyDescent="0.25">
      <c r="A12" s="236" t="s">
        <v>6</v>
      </c>
      <c r="B12" s="237">
        <v>16600</v>
      </c>
      <c r="C12" s="237">
        <v>60855</v>
      </c>
      <c r="D12" s="237">
        <v>210971</v>
      </c>
      <c r="E12" s="237">
        <v>255906</v>
      </c>
      <c r="F12" s="238">
        <v>21.299135900194809</v>
      </c>
    </row>
    <row r="13" spans="1:14" ht="15.6" customHeight="1" x14ac:dyDescent="0.25">
      <c r="A13" s="236" t="s">
        <v>175</v>
      </c>
      <c r="B13" s="237">
        <v>27</v>
      </c>
      <c r="C13" s="237">
        <v>22</v>
      </c>
      <c r="D13" s="237">
        <v>60</v>
      </c>
      <c r="E13" s="237">
        <v>47</v>
      </c>
      <c r="F13" s="238">
        <v>-21.666666666666671</v>
      </c>
    </row>
    <row r="14" spans="1:14" ht="15.6" customHeight="1" x14ac:dyDescent="0.25">
      <c r="A14" s="236" t="s">
        <v>148</v>
      </c>
      <c r="B14" s="237">
        <v>119691</v>
      </c>
      <c r="C14" s="237">
        <v>121930</v>
      </c>
      <c r="D14" s="237">
        <v>511528</v>
      </c>
      <c r="E14" s="237">
        <v>557699</v>
      </c>
      <c r="F14" s="238">
        <v>9.0260943682457224</v>
      </c>
    </row>
    <row r="15" spans="1:14" ht="15.6" customHeight="1" x14ac:dyDescent="0.25">
      <c r="A15" s="236" t="s">
        <v>145</v>
      </c>
      <c r="B15" s="237">
        <v>216620</v>
      </c>
      <c r="C15" s="237">
        <v>131568</v>
      </c>
      <c r="D15" s="237">
        <v>940301</v>
      </c>
      <c r="E15" s="237">
        <v>672501</v>
      </c>
      <c r="F15" s="238">
        <v>-28.480241965072889</v>
      </c>
    </row>
    <row r="16" spans="1:14" ht="15.6" customHeight="1" x14ac:dyDescent="0.5">
      <c r="A16" s="236" t="s">
        <v>144</v>
      </c>
      <c r="B16" s="237">
        <v>90362</v>
      </c>
      <c r="C16" s="237">
        <v>240942</v>
      </c>
      <c r="D16" s="237">
        <v>789546</v>
      </c>
      <c r="E16" s="237">
        <v>1214137</v>
      </c>
      <c r="F16" s="238">
        <v>53.776600730039803</v>
      </c>
      <c r="G16" s="15"/>
    </row>
    <row r="17" spans="1:7" ht="15.6" customHeight="1" x14ac:dyDescent="0.35">
      <c r="A17" s="236" t="s">
        <v>150</v>
      </c>
      <c r="B17" s="237">
        <v>74826</v>
      </c>
      <c r="C17" s="237">
        <v>43298</v>
      </c>
      <c r="D17" s="237">
        <v>401836</v>
      </c>
      <c r="E17" s="237">
        <v>378162</v>
      </c>
      <c r="F17" s="238">
        <v>-5.8914582068306487</v>
      </c>
      <c r="G17" s="16"/>
    </row>
    <row r="18" spans="1:7" ht="15.6" customHeight="1" x14ac:dyDescent="0.25">
      <c r="A18" s="236" t="s">
        <v>147</v>
      </c>
      <c r="B18" s="237">
        <v>0</v>
      </c>
      <c r="C18" s="237">
        <v>0</v>
      </c>
      <c r="D18" s="237">
        <v>0</v>
      </c>
      <c r="E18" s="237">
        <v>0</v>
      </c>
      <c r="F18" s="238"/>
    </row>
    <row r="19" spans="1:7" ht="15.6" customHeight="1" x14ac:dyDescent="0.25">
      <c r="A19" s="236" t="s">
        <v>143</v>
      </c>
      <c r="B19" s="237">
        <v>66794</v>
      </c>
      <c r="C19" s="237">
        <v>16093</v>
      </c>
      <c r="D19" s="237">
        <v>366442</v>
      </c>
      <c r="E19" s="237">
        <v>232463</v>
      </c>
      <c r="F19" s="238">
        <v>-36.562129886857953</v>
      </c>
    </row>
    <row r="20" spans="1:7" ht="15.6" customHeight="1" x14ac:dyDescent="0.25">
      <c r="A20" s="236" t="s">
        <v>142</v>
      </c>
      <c r="B20" s="237">
        <v>172326</v>
      </c>
      <c r="C20" s="237">
        <v>196639</v>
      </c>
      <c r="D20" s="237">
        <v>1052847</v>
      </c>
      <c r="E20" s="237">
        <v>919047</v>
      </c>
      <c r="F20" s="238">
        <v>-12.708399226098379</v>
      </c>
    </row>
    <row r="21" spans="1:7" ht="15.6" customHeight="1" x14ac:dyDescent="0.25">
      <c r="A21" s="236" t="s">
        <v>149</v>
      </c>
      <c r="B21" s="237">
        <v>186900</v>
      </c>
      <c r="C21" s="237">
        <v>170221</v>
      </c>
      <c r="D21" s="237">
        <v>743075</v>
      </c>
      <c r="E21" s="237">
        <v>656835</v>
      </c>
      <c r="F21" s="238">
        <v>-11.60582713723379</v>
      </c>
    </row>
    <row r="22" spans="1:7" ht="15.6" customHeight="1" x14ac:dyDescent="0.25">
      <c r="A22" s="236" t="s">
        <v>146</v>
      </c>
      <c r="B22" s="237">
        <v>3</v>
      </c>
      <c r="C22" s="237">
        <v>3</v>
      </c>
      <c r="D22" s="237">
        <v>17</v>
      </c>
      <c r="E22" s="237">
        <v>2504</v>
      </c>
      <c r="F22" s="238">
        <v>14629.411764705879</v>
      </c>
    </row>
    <row r="23" spans="1:7" ht="15.6" customHeight="1" x14ac:dyDescent="0.25">
      <c r="A23" s="236" t="s">
        <v>165</v>
      </c>
      <c r="B23" s="237">
        <v>33069</v>
      </c>
      <c r="C23" s="237">
        <v>19767</v>
      </c>
      <c r="D23" s="237">
        <v>132161</v>
      </c>
      <c r="E23" s="237">
        <v>110047</v>
      </c>
      <c r="F23" s="238">
        <v>-16.732621575199939</v>
      </c>
    </row>
    <row r="24" spans="1:7" ht="15.6" customHeight="1" x14ac:dyDescent="0.25">
      <c r="A24" s="236" t="s">
        <v>141</v>
      </c>
      <c r="B24" s="237">
        <v>2440</v>
      </c>
      <c r="C24" s="237">
        <v>0</v>
      </c>
      <c r="D24" s="237">
        <v>5036</v>
      </c>
      <c r="E24" s="237">
        <v>0</v>
      </c>
      <c r="F24" s="238">
        <v>-100</v>
      </c>
    </row>
    <row r="25" spans="1:7" ht="15.6" customHeight="1" x14ac:dyDescent="0.25">
      <c r="A25" s="236" t="s">
        <v>140</v>
      </c>
      <c r="B25" s="237">
        <v>65</v>
      </c>
      <c r="C25" s="237">
        <v>0</v>
      </c>
      <c r="D25" s="237">
        <v>65</v>
      </c>
      <c r="E25" s="237">
        <v>15</v>
      </c>
      <c r="F25" s="238">
        <v>-76.92307692307692</v>
      </c>
    </row>
    <row r="26" spans="1:7" ht="15.6" customHeight="1" x14ac:dyDescent="0.25">
      <c r="A26" s="236" t="s">
        <v>152</v>
      </c>
      <c r="B26" s="237">
        <v>18801</v>
      </c>
      <c r="C26" s="237">
        <v>82362</v>
      </c>
      <c r="D26" s="237">
        <v>215965</v>
      </c>
      <c r="E26" s="237">
        <v>296098</v>
      </c>
      <c r="F26" s="238">
        <v>37.104623434352789</v>
      </c>
    </row>
    <row r="27" spans="1:7" ht="15.6" customHeight="1" x14ac:dyDescent="0.25">
      <c r="A27" s="236" t="s">
        <v>173</v>
      </c>
      <c r="B27" s="237">
        <v>8982</v>
      </c>
      <c r="C27" s="237">
        <v>0</v>
      </c>
      <c r="D27" s="237">
        <v>48620</v>
      </c>
      <c r="E27" s="237">
        <v>43193</v>
      </c>
      <c r="F27" s="238">
        <v>-11.16207322089674</v>
      </c>
    </row>
    <row r="28" spans="1:7" ht="15.6" customHeight="1" x14ac:dyDescent="0.25">
      <c r="A28" s="236" t="s">
        <v>177</v>
      </c>
      <c r="B28" s="237">
        <v>0</v>
      </c>
      <c r="C28" s="237">
        <v>0</v>
      </c>
      <c r="D28" s="237">
        <v>1981</v>
      </c>
      <c r="E28" s="237">
        <v>0</v>
      </c>
      <c r="F28" s="238">
        <v>-100</v>
      </c>
    </row>
    <row r="29" spans="1:7" ht="15.6" customHeight="1" x14ac:dyDescent="0.25">
      <c r="A29" s="236" t="s">
        <v>178</v>
      </c>
      <c r="B29" s="237">
        <v>176167</v>
      </c>
      <c r="C29" s="237">
        <v>74192</v>
      </c>
      <c r="D29" s="237">
        <v>529561</v>
      </c>
      <c r="E29" s="237">
        <v>469620</v>
      </c>
      <c r="F29" s="238">
        <v>-11.31899818906604</v>
      </c>
    </row>
    <row r="30" spans="1:7" ht="15.6" customHeight="1" x14ac:dyDescent="0.25">
      <c r="A30" s="236" t="s">
        <v>179</v>
      </c>
      <c r="B30" s="237">
        <v>18565</v>
      </c>
      <c r="C30" s="237">
        <v>28865</v>
      </c>
      <c r="D30" s="237">
        <v>190831</v>
      </c>
      <c r="E30" s="237">
        <v>120625</v>
      </c>
      <c r="F30" s="238">
        <v>-36.789620135093358</v>
      </c>
    </row>
    <row r="31" spans="1:7" ht="15.6" customHeight="1" x14ac:dyDescent="0.25">
      <c r="A31" s="236" t="s">
        <v>180</v>
      </c>
      <c r="B31" s="237">
        <v>2632</v>
      </c>
      <c r="C31" s="237">
        <v>14709</v>
      </c>
      <c r="D31" s="237">
        <v>20774</v>
      </c>
      <c r="E31" s="237">
        <v>126426</v>
      </c>
      <c r="F31" s="238">
        <v>508.57803023009541</v>
      </c>
    </row>
    <row r="32" spans="1:7" ht="15.6" customHeight="1" x14ac:dyDescent="0.25">
      <c r="A32" s="236" t="s">
        <v>181</v>
      </c>
      <c r="B32" s="237">
        <v>94854</v>
      </c>
      <c r="C32" s="237">
        <v>54514</v>
      </c>
      <c r="D32" s="237">
        <v>281922</v>
      </c>
      <c r="E32" s="237">
        <v>197046</v>
      </c>
      <c r="F32" s="238">
        <v>-30.10619958711985</v>
      </c>
    </row>
    <row r="33" spans="1:6" ht="15.6" customHeight="1" x14ac:dyDescent="0.25">
      <c r="A33" s="236" t="s">
        <v>182</v>
      </c>
      <c r="B33" s="237">
        <v>0</v>
      </c>
      <c r="C33" s="237">
        <v>0</v>
      </c>
      <c r="D33" s="237">
        <v>0</v>
      </c>
      <c r="E33" s="237">
        <v>0</v>
      </c>
      <c r="F33" s="238"/>
    </row>
    <row r="34" spans="1:6" ht="15.6" customHeight="1" x14ac:dyDescent="0.25">
      <c r="A34" s="236" t="s">
        <v>183</v>
      </c>
      <c r="B34" s="237">
        <v>6307</v>
      </c>
      <c r="C34" s="237">
        <v>0</v>
      </c>
      <c r="D34" s="237">
        <v>20929</v>
      </c>
      <c r="E34" s="237">
        <v>37450</v>
      </c>
      <c r="F34" s="238">
        <v>78.938315256342861</v>
      </c>
    </row>
    <row r="35" spans="1:6" ht="15.6" customHeight="1" x14ac:dyDescent="0.25">
      <c r="A35" s="240" t="s">
        <v>153</v>
      </c>
      <c r="B35" s="241">
        <f>SUM(B7:B34)</f>
        <v>1931057</v>
      </c>
      <c r="C35" s="241">
        <f>SUM(C7:C34)</f>
        <v>1741101</v>
      </c>
      <c r="D35" s="241">
        <f>SUM(D7:D34)</f>
        <v>8731498</v>
      </c>
      <c r="E35" s="241">
        <f>SUM(E7:E34)</f>
        <v>8645959</v>
      </c>
      <c r="F35" s="242">
        <f>E35*100/D35-100</f>
        <v>-0.97966007665580435</v>
      </c>
    </row>
    <row r="36" spans="1:6" ht="15.6" customHeight="1" x14ac:dyDescent="0.25">
      <c r="A36" s="60" t="s">
        <v>193</v>
      </c>
    </row>
  </sheetData>
  <mergeCells count="3">
    <mergeCell ref="A5:A6"/>
    <mergeCell ref="B5:C5"/>
    <mergeCell ref="D5:F5"/>
  </mergeCells>
  <conditionalFormatting sqref="A7:F34">
    <cfRule type="expression" dxfId="3" priority="2">
      <formula>MOD(ROW(),2)=0</formula>
    </cfRule>
  </conditionalFormatting>
  <conditionalFormatting sqref="F7:F35">
    <cfRule type="expression" dxfId="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95EE8-B47D-4934-99B9-21C4A240D161}">
  <sheetPr codeName="Hoja4"/>
  <dimension ref="A1:O49"/>
  <sheetViews>
    <sheetView zoomScale="75" zoomScaleNormal="75" workbookViewId="0"/>
  </sheetViews>
  <sheetFormatPr baseColWidth="10" defaultColWidth="11.42578125" defaultRowHeight="15" x14ac:dyDescent="0.25"/>
  <cols>
    <col min="1" max="1" width="20.85546875" customWidth="1"/>
    <col min="2" max="2" width="46" customWidth="1"/>
    <col min="3" max="5" width="14.7109375" customWidth="1"/>
    <col min="6" max="6" width="8" customWidth="1"/>
    <col min="7" max="9" width="14.7109375" customWidth="1"/>
    <col min="10" max="10" width="8" customWidth="1"/>
    <col min="11" max="13" width="14.7109375" customWidth="1"/>
    <col min="14" max="14" width="8" customWidth="1"/>
  </cols>
  <sheetData>
    <row r="1" spans="1:15" ht="20.25" x14ac:dyDescent="0.25">
      <c r="A1" s="46" t="s">
        <v>47</v>
      </c>
      <c r="B1" s="46"/>
      <c r="C1" s="96"/>
      <c r="D1" s="46"/>
      <c r="E1" s="46"/>
      <c r="H1" s="46"/>
      <c r="I1" s="46"/>
      <c r="L1" s="46"/>
      <c r="M1" s="46"/>
    </row>
    <row r="2" spans="1:15" ht="20.25" x14ac:dyDescent="0.25">
      <c r="A2" s="93"/>
      <c r="B2" s="93"/>
      <c r="C2" s="96"/>
    </row>
    <row r="3" spans="1:15" ht="20.25" x14ac:dyDescent="0.25">
      <c r="A3" s="96"/>
      <c r="B3" s="96"/>
      <c r="C3" s="96"/>
    </row>
    <row r="4" spans="1:15" x14ac:dyDescent="0.25">
      <c r="A4" s="97" t="s">
        <v>51</v>
      </c>
      <c r="B4" s="45"/>
      <c r="N4" s="127" t="s">
        <v>172</v>
      </c>
    </row>
    <row r="5" spans="1:15" x14ac:dyDescent="0.25">
      <c r="A5" s="97"/>
      <c r="B5" s="97"/>
      <c r="C5" s="4" t="s">
        <v>3</v>
      </c>
      <c r="D5" s="4"/>
      <c r="E5" s="4"/>
      <c r="F5" s="4"/>
      <c r="G5" s="4" t="s">
        <v>4</v>
      </c>
      <c r="H5" s="4"/>
      <c r="I5" s="4"/>
      <c r="J5" s="4"/>
      <c r="K5" s="4" t="s">
        <v>5</v>
      </c>
      <c r="L5" s="4"/>
      <c r="M5" s="4"/>
      <c r="N5" s="4"/>
    </row>
    <row r="6" spans="1:15" x14ac:dyDescent="0.25">
      <c r="A6" s="1" t="s">
        <v>88</v>
      </c>
      <c r="B6" s="1"/>
      <c r="C6" s="3" t="s">
        <v>89</v>
      </c>
      <c r="D6" s="3"/>
      <c r="E6" s="2" t="s">
        <v>12</v>
      </c>
      <c r="F6" s="2"/>
      <c r="G6" s="2" t="s">
        <v>89</v>
      </c>
      <c r="H6" s="2"/>
      <c r="I6" s="2" t="s">
        <v>12</v>
      </c>
      <c r="J6" s="2"/>
      <c r="K6" s="2" t="s">
        <v>89</v>
      </c>
      <c r="L6" s="2"/>
      <c r="M6" s="2" t="s">
        <v>12</v>
      </c>
      <c r="N6" s="2"/>
    </row>
    <row r="7" spans="1:15" x14ac:dyDescent="0.25">
      <c r="A7" s="1"/>
      <c r="B7" s="1"/>
      <c r="C7" s="194">
        <v>2025</v>
      </c>
      <c r="D7" s="194">
        <v>2026</v>
      </c>
      <c r="E7" s="102" t="s">
        <v>13</v>
      </c>
      <c r="F7" s="102" t="s">
        <v>14</v>
      </c>
      <c r="G7" s="194">
        <v>2025</v>
      </c>
      <c r="H7" s="194">
        <v>2026</v>
      </c>
      <c r="I7" s="102" t="s">
        <v>13</v>
      </c>
      <c r="J7" s="102" t="s">
        <v>14</v>
      </c>
      <c r="K7" s="194">
        <v>2025</v>
      </c>
      <c r="L7" s="194">
        <v>2026</v>
      </c>
      <c r="M7" s="102" t="s">
        <v>13</v>
      </c>
      <c r="N7" s="102" t="s">
        <v>14</v>
      </c>
    </row>
    <row r="8" spans="1:15" x14ac:dyDescent="0.25">
      <c r="A8" s="205" t="s">
        <v>90</v>
      </c>
      <c r="B8" s="116" t="s">
        <v>91</v>
      </c>
      <c r="C8" s="117"/>
      <c r="D8" s="106"/>
      <c r="E8" s="112">
        <f>D8-C8</f>
        <v>0</v>
      </c>
      <c r="F8" s="118" t="e">
        <f>((D8*100/C8)-100)</f>
        <v>#DIV/0!</v>
      </c>
      <c r="G8" s="105"/>
      <c r="H8" s="106"/>
      <c r="I8" s="112">
        <f>H8-G8</f>
        <v>0</v>
      </c>
      <c r="J8" s="118" t="e">
        <f>((H8*100/G8)-100)</f>
        <v>#DIV/0!</v>
      </c>
      <c r="K8" s="105"/>
      <c r="L8" s="106"/>
      <c r="M8" s="112">
        <f>L8-K8</f>
        <v>0</v>
      </c>
      <c r="N8" s="118" t="e">
        <f>((L8*100/K8)-100)</f>
        <v>#DIV/0!</v>
      </c>
      <c r="O8" s="146"/>
    </row>
    <row r="9" spans="1:15" x14ac:dyDescent="0.25">
      <c r="A9" s="205"/>
      <c r="B9" s="130" t="s">
        <v>92</v>
      </c>
      <c r="C9" s="131"/>
      <c r="D9" s="129"/>
      <c r="E9" s="100">
        <f>D9-C9</f>
        <v>0</v>
      </c>
      <c r="F9" s="101" t="e">
        <f>((D9*100/C9)-100)</f>
        <v>#DIV/0!</v>
      </c>
      <c r="G9" s="142"/>
      <c r="H9" s="129"/>
      <c r="I9" s="100">
        <f>H9-G9</f>
        <v>0</v>
      </c>
      <c r="J9" s="101" t="e">
        <f>((H9*100/G9)-100)</f>
        <v>#DIV/0!</v>
      </c>
      <c r="K9" s="142"/>
      <c r="L9" s="129"/>
      <c r="M9" s="100">
        <f>L9-K9</f>
        <v>0</v>
      </c>
      <c r="N9" s="103" t="e">
        <f>((L9*100/K9)-100)</f>
        <v>#DIV/0!</v>
      </c>
    </row>
    <row r="10" spans="1:15" x14ac:dyDescent="0.25">
      <c r="A10" s="205"/>
      <c r="B10" s="104" t="s">
        <v>93</v>
      </c>
      <c r="C10" s="107"/>
      <c r="D10" s="108"/>
      <c r="E10" s="100">
        <f t="shared" ref="E10:E15" si="0">D10-C10</f>
        <v>0</v>
      </c>
      <c r="F10" s="101" t="e">
        <f t="shared" ref="F10:F16" si="1">((D10*100/C10)-100)</f>
        <v>#DIV/0!</v>
      </c>
      <c r="G10" s="109"/>
      <c r="H10" s="108"/>
      <c r="I10" s="100">
        <f t="shared" ref="I10:I15" si="2">H10-G10</f>
        <v>0</v>
      </c>
      <c r="J10" s="101" t="e">
        <f t="shared" ref="J10:J16" si="3">((H10*100/G10)-100)</f>
        <v>#DIV/0!</v>
      </c>
      <c r="K10" s="109"/>
      <c r="L10" s="108"/>
      <c r="M10" s="100">
        <f t="shared" ref="M10:M15" si="4">L10-K10</f>
        <v>0</v>
      </c>
      <c r="N10" s="103" t="e">
        <f t="shared" ref="N10:N16" si="5">((L10*100/K10)-100)</f>
        <v>#DIV/0!</v>
      </c>
    </row>
    <row r="11" spans="1:15" x14ac:dyDescent="0.25">
      <c r="A11" s="205"/>
      <c r="B11" s="130" t="s">
        <v>94</v>
      </c>
      <c r="C11" s="131"/>
      <c r="D11" s="129"/>
      <c r="E11" s="100">
        <f t="shared" si="0"/>
        <v>0</v>
      </c>
      <c r="F11" s="101" t="e">
        <f t="shared" si="1"/>
        <v>#DIV/0!</v>
      </c>
      <c r="G11" s="142"/>
      <c r="H11" s="129"/>
      <c r="I11" s="100">
        <f t="shared" si="2"/>
        <v>0</v>
      </c>
      <c r="J11" s="101" t="e">
        <f t="shared" si="3"/>
        <v>#DIV/0!</v>
      </c>
      <c r="K11" s="142"/>
      <c r="L11" s="129"/>
      <c r="M11" s="100">
        <f t="shared" si="4"/>
        <v>0</v>
      </c>
      <c r="N11" s="103" t="e">
        <f t="shared" si="5"/>
        <v>#DIV/0!</v>
      </c>
    </row>
    <row r="12" spans="1:15" x14ac:dyDescent="0.25">
      <c r="A12" s="205"/>
      <c r="B12" s="104" t="s">
        <v>95</v>
      </c>
      <c r="C12" s="107"/>
      <c r="D12" s="108"/>
      <c r="E12" s="100">
        <f t="shared" si="0"/>
        <v>0</v>
      </c>
      <c r="F12" s="101" t="e">
        <f t="shared" si="1"/>
        <v>#DIV/0!</v>
      </c>
      <c r="G12" s="109"/>
      <c r="H12" s="108"/>
      <c r="I12" s="100">
        <f t="shared" si="2"/>
        <v>0</v>
      </c>
      <c r="J12" s="101" t="e">
        <f t="shared" si="3"/>
        <v>#DIV/0!</v>
      </c>
      <c r="K12" s="109"/>
      <c r="L12" s="108"/>
      <c r="M12" s="100">
        <f t="shared" si="4"/>
        <v>0</v>
      </c>
      <c r="N12" s="103" t="e">
        <f t="shared" si="5"/>
        <v>#DIV/0!</v>
      </c>
    </row>
    <row r="13" spans="1:15" x14ac:dyDescent="0.25">
      <c r="A13" s="205"/>
      <c r="B13" s="130" t="s">
        <v>96</v>
      </c>
      <c r="C13" s="131"/>
      <c r="D13" s="129"/>
      <c r="E13" s="100">
        <f t="shared" si="0"/>
        <v>0</v>
      </c>
      <c r="F13" s="101" t="e">
        <f t="shared" si="1"/>
        <v>#DIV/0!</v>
      </c>
      <c r="G13" s="142"/>
      <c r="H13" s="129"/>
      <c r="I13" s="100">
        <f t="shared" si="2"/>
        <v>0</v>
      </c>
      <c r="J13" s="101" t="e">
        <f t="shared" si="3"/>
        <v>#DIV/0!</v>
      </c>
      <c r="K13" s="142"/>
      <c r="L13" s="129"/>
      <c r="M13" s="100">
        <f t="shared" si="4"/>
        <v>0</v>
      </c>
      <c r="N13" s="103" t="e">
        <f t="shared" si="5"/>
        <v>#DIV/0!</v>
      </c>
    </row>
    <row r="14" spans="1:15" x14ac:dyDescent="0.25">
      <c r="A14" s="205"/>
      <c r="B14" s="104" t="s">
        <v>97</v>
      </c>
      <c r="C14" s="107"/>
      <c r="D14" s="108"/>
      <c r="E14" s="100">
        <f t="shared" si="0"/>
        <v>0</v>
      </c>
      <c r="F14" s="101" t="e">
        <f t="shared" si="1"/>
        <v>#DIV/0!</v>
      </c>
      <c r="G14" s="109"/>
      <c r="H14" s="108"/>
      <c r="I14" s="100">
        <f t="shared" si="2"/>
        <v>0</v>
      </c>
      <c r="J14" s="101" t="e">
        <f t="shared" si="3"/>
        <v>#DIV/0!</v>
      </c>
      <c r="K14" s="109"/>
      <c r="L14" s="108"/>
      <c r="M14" s="100">
        <f t="shared" si="4"/>
        <v>0</v>
      </c>
      <c r="N14" s="103" t="e">
        <f t="shared" si="5"/>
        <v>#DIV/0!</v>
      </c>
    </row>
    <row r="15" spans="1:15" x14ac:dyDescent="0.25">
      <c r="A15" s="205"/>
      <c r="B15" s="130" t="s">
        <v>98</v>
      </c>
      <c r="C15" s="131"/>
      <c r="D15" s="129"/>
      <c r="E15" s="100">
        <f t="shared" si="0"/>
        <v>0</v>
      </c>
      <c r="F15" s="101" t="e">
        <f t="shared" si="1"/>
        <v>#DIV/0!</v>
      </c>
      <c r="G15" s="142"/>
      <c r="H15" s="129"/>
      <c r="I15" s="100">
        <f t="shared" si="2"/>
        <v>0</v>
      </c>
      <c r="J15" s="101" t="e">
        <f t="shared" si="3"/>
        <v>#DIV/0!</v>
      </c>
      <c r="K15" s="142"/>
      <c r="L15" s="129"/>
      <c r="M15" s="100">
        <f t="shared" si="4"/>
        <v>0</v>
      </c>
      <c r="N15" s="103" t="e">
        <f t="shared" si="5"/>
        <v>#DIV/0!</v>
      </c>
    </row>
    <row r="16" spans="1:15" x14ac:dyDescent="0.25">
      <c r="A16" s="205"/>
      <c r="B16" s="119" t="s">
        <v>99</v>
      </c>
      <c r="C16" s="120"/>
      <c r="D16" s="111"/>
      <c r="E16" s="114">
        <f>D16-C16</f>
        <v>0</v>
      </c>
      <c r="F16" s="101" t="e">
        <f t="shared" si="1"/>
        <v>#DIV/0!</v>
      </c>
      <c r="G16" s="110"/>
      <c r="H16" s="111"/>
      <c r="I16" s="114">
        <f>H16-G16</f>
        <v>0</v>
      </c>
      <c r="J16" s="101" t="e">
        <f t="shared" si="3"/>
        <v>#DIV/0!</v>
      </c>
      <c r="K16" s="110"/>
      <c r="L16" s="111"/>
      <c r="M16" s="114">
        <f>L16-K16</f>
        <v>0</v>
      </c>
      <c r="N16" s="103" t="e">
        <f t="shared" si="5"/>
        <v>#DIV/0!</v>
      </c>
    </row>
    <row r="17" spans="1:14" x14ac:dyDescent="0.25">
      <c r="A17" s="206" t="s">
        <v>100</v>
      </c>
      <c r="B17" s="132" t="s">
        <v>101</v>
      </c>
      <c r="C17" s="133"/>
      <c r="D17" s="134"/>
      <c r="E17" s="112">
        <f>D17-C17</f>
        <v>0</v>
      </c>
      <c r="F17" s="118" t="e">
        <f>((D17*100/C17)-100)</f>
        <v>#DIV/0!</v>
      </c>
      <c r="G17" s="143"/>
      <c r="H17" s="134"/>
      <c r="I17" s="112">
        <f>H17-G17</f>
        <v>0</v>
      </c>
      <c r="J17" s="118" t="e">
        <f>((H17*100/G17)-100)</f>
        <v>#DIV/0!</v>
      </c>
      <c r="K17" s="143"/>
      <c r="L17" s="134"/>
      <c r="M17" s="112">
        <f>L17-K17</f>
        <v>0</v>
      </c>
      <c r="N17" s="113" t="e">
        <f>((L17*100/K17)-100)</f>
        <v>#DIV/0!</v>
      </c>
    </row>
    <row r="18" spans="1:14" x14ac:dyDescent="0.25">
      <c r="A18" s="206"/>
      <c r="B18" s="104" t="s">
        <v>102</v>
      </c>
      <c r="C18" s="107"/>
      <c r="D18" s="108"/>
      <c r="E18" s="100">
        <f>D18-C18</f>
        <v>0</v>
      </c>
      <c r="F18" s="101" t="e">
        <f>((D18*100/C18)-100)</f>
        <v>#DIV/0!</v>
      </c>
      <c r="G18" s="109"/>
      <c r="H18" s="108"/>
      <c r="I18" s="100">
        <f>H18-G18</f>
        <v>0</v>
      </c>
      <c r="J18" s="101" t="e">
        <f>((H18*100/G18)-100)</f>
        <v>#DIV/0!</v>
      </c>
      <c r="K18" s="109"/>
      <c r="L18" s="108"/>
      <c r="M18" s="100">
        <f>L18-K18</f>
        <v>0</v>
      </c>
      <c r="N18" s="103" t="e">
        <f>((L18*100/K18)-100)</f>
        <v>#DIV/0!</v>
      </c>
    </row>
    <row r="19" spans="1:14" x14ac:dyDescent="0.25">
      <c r="A19" s="206"/>
      <c r="B19" s="130" t="s">
        <v>103</v>
      </c>
      <c r="C19" s="131"/>
      <c r="D19" s="129"/>
      <c r="E19" s="100">
        <f t="shared" ref="E19:E20" si="6">D19-C19</f>
        <v>0</v>
      </c>
      <c r="F19" s="101" t="e">
        <f t="shared" ref="F19:F20" si="7">((D19*100/C19)-100)</f>
        <v>#DIV/0!</v>
      </c>
      <c r="G19" s="142"/>
      <c r="H19" s="129"/>
      <c r="I19" s="100">
        <f t="shared" ref="I19:I20" si="8">H19-G19</f>
        <v>0</v>
      </c>
      <c r="J19" s="101" t="e">
        <f t="shared" ref="J19:J20" si="9">((H19*100/G19)-100)</f>
        <v>#DIV/0!</v>
      </c>
      <c r="K19" s="142"/>
      <c r="L19" s="129"/>
      <c r="M19" s="100">
        <f t="shared" ref="M19:M20" si="10">L19-K19</f>
        <v>0</v>
      </c>
      <c r="N19" s="103" t="e">
        <f t="shared" ref="N19:N20" si="11">((L19*100/K19)-100)</f>
        <v>#DIV/0!</v>
      </c>
    </row>
    <row r="20" spans="1:14" x14ac:dyDescent="0.25">
      <c r="A20" s="206"/>
      <c r="B20" s="104" t="s">
        <v>104</v>
      </c>
      <c r="C20" s="107"/>
      <c r="D20" s="108"/>
      <c r="E20" s="100">
        <f t="shared" si="6"/>
        <v>0</v>
      </c>
      <c r="F20" s="101" t="e">
        <f t="shared" si="7"/>
        <v>#DIV/0!</v>
      </c>
      <c r="G20" s="109"/>
      <c r="H20" s="108"/>
      <c r="I20" s="100">
        <f t="shared" si="8"/>
        <v>0</v>
      </c>
      <c r="J20" s="101" t="e">
        <f t="shared" si="9"/>
        <v>#DIV/0!</v>
      </c>
      <c r="K20" s="109"/>
      <c r="L20" s="108"/>
      <c r="M20" s="100">
        <f t="shared" si="10"/>
        <v>0</v>
      </c>
      <c r="N20" s="103" t="e">
        <f t="shared" si="11"/>
        <v>#DIV/0!</v>
      </c>
    </row>
    <row r="21" spans="1:14" x14ac:dyDescent="0.25">
      <c r="A21" s="206"/>
      <c r="B21" s="135" t="s">
        <v>105</v>
      </c>
      <c r="C21" s="136"/>
      <c r="D21" s="137"/>
      <c r="E21" s="114">
        <f t="shared" ref="E21:E32" si="12">D21-C21</f>
        <v>0</v>
      </c>
      <c r="F21" s="101" t="e">
        <f t="shared" ref="F21:F32" si="13">((D21*100/C21)-100)</f>
        <v>#DIV/0!</v>
      </c>
      <c r="G21" s="144"/>
      <c r="H21" s="137"/>
      <c r="I21" s="114">
        <f t="shared" ref="I21:I32" si="14">H21-G21</f>
        <v>0</v>
      </c>
      <c r="J21" s="101" t="e">
        <f t="shared" ref="J21:J32" si="15">((H21*100/G21)-100)</f>
        <v>#DIV/0!</v>
      </c>
      <c r="K21" s="144"/>
      <c r="L21" s="137"/>
      <c r="M21" s="114">
        <f t="shared" ref="M21:M32" si="16">L21-K21</f>
        <v>0</v>
      </c>
      <c r="N21" s="103" t="e">
        <f t="shared" ref="N21:N32" si="17">((L21*100/K21)-100)</f>
        <v>#DIV/0!</v>
      </c>
    </row>
    <row r="22" spans="1:14" x14ac:dyDescent="0.25">
      <c r="A22" s="206" t="s">
        <v>106</v>
      </c>
      <c r="B22" s="116" t="s">
        <v>107</v>
      </c>
      <c r="C22" s="117"/>
      <c r="D22" s="106"/>
      <c r="E22" s="112">
        <f t="shared" si="12"/>
        <v>0</v>
      </c>
      <c r="F22" s="118" t="e">
        <f t="shared" si="13"/>
        <v>#DIV/0!</v>
      </c>
      <c r="G22" s="105"/>
      <c r="H22" s="106"/>
      <c r="I22" s="112">
        <f t="shared" si="14"/>
        <v>0</v>
      </c>
      <c r="J22" s="118" t="e">
        <f t="shared" si="15"/>
        <v>#DIV/0!</v>
      </c>
      <c r="K22" s="105"/>
      <c r="L22" s="106"/>
      <c r="M22" s="112">
        <f t="shared" si="16"/>
        <v>0</v>
      </c>
      <c r="N22" s="113" t="e">
        <f t="shared" si="17"/>
        <v>#DIV/0!</v>
      </c>
    </row>
    <row r="23" spans="1:14" x14ac:dyDescent="0.25">
      <c r="A23" s="206"/>
      <c r="B23" s="135" t="s">
        <v>108</v>
      </c>
      <c r="C23" s="136"/>
      <c r="D23" s="137"/>
      <c r="E23" s="114">
        <f t="shared" si="12"/>
        <v>0</v>
      </c>
      <c r="F23" s="121" t="e">
        <f t="shared" si="13"/>
        <v>#DIV/0!</v>
      </c>
      <c r="G23" s="144"/>
      <c r="H23" s="137"/>
      <c r="I23" s="114">
        <f t="shared" si="14"/>
        <v>0</v>
      </c>
      <c r="J23" s="121" t="e">
        <f t="shared" si="15"/>
        <v>#DIV/0!</v>
      </c>
      <c r="K23" s="144"/>
      <c r="L23" s="137"/>
      <c r="M23" s="114">
        <f t="shared" si="16"/>
        <v>0</v>
      </c>
      <c r="N23" s="115" t="e">
        <f t="shared" si="17"/>
        <v>#DIV/0!</v>
      </c>
    </row>
    <row r="24" spans="1:14" x14ac:dyDescent="0.25">
      <c r="A24" s="206" t="s">
        <v>109</v>
      </c>
      <c r="B24" s="116" t="s">
        <v>110</v>
      </c>
      <c r="C24" s="117"/>
      <c r="D24" s="106"/>
      <c r="E24" s="112">
        <f t="shared" si="12"/>
        <v>0</v>
      </c>
      <c r="F24" s="118" t="e">
        <f t="shared" si="13"/>
        <v>#DIV/0!</v>
      </c>
      <c r="G24" s="105"/>
      <c r="H24" s="106"/>
      <c r="I24" s="112">
        <f t="shared" si="14"/>
        <v>0</v>
      </c>
      <c r="J24" s="118" t="e">
        <f t="shared" si="15"/>
        <v>#DIV/0!</v>
      </c>
      <c r="K24" s="105"/>
      <c r="L24" s="106"/>
      <c r="M24" s="112">
        <f t="shared" si="16"/>
        <v>0</v>
      </c>
      <c r="N24" s="113" t="e">
        <f t="shared" si="17"/>
        <v>#DIV/0!</v>
      </c>
    </row>
    <row r="25" spans="1:14" x14ac:dyDescent="0.25">
      <c r="A25" s="206"/>
      <c r="B25" s="130" t="s">
        <v>111</v>
      </c>
      <c r="C25" s="131"/>
      <c r="D25" s="129"/>
      <c r="E25" s="100">
        <f t="shared" si="12"/>
        <v>0</v>
      </c>
      <c r="F25" s="101" t="e">
        <f t="shared" si="13"/>
        <v>#DIV/0!</v>
      </c>
      <c r="G25" s="142"/>
      <c r="H25" s="129"/>
      <c r="I25" s="100">
        <f t="shared" si="14"/>
        <v>0</v>
      </c>
      <c r="J25" s="101" t="e">
        <f t="shared" si="15"/>
        <v>#DIV/0!</v>
      </c>
      <c r="K25" s="142"/>
      <c r="L25" s="129"/>
      <c r="M25" s="100">
        <f t="shared" si="16"/>
        <v>0</v>
      </c>
      <c r="N25" s="103" t="e">
        <f t="shared" si="17"/>
        <v>#DIV/0!</v>
      </c>
    </row>
    <row r="26" spans="1:14" x14ac:dyDescent="0.25">
      <c r="A26" s="206"/>
      <c r="B26" s="122" t="s">
        <v>112</v>
      </c>
      <c r="C26" s="120"/>
      <c r="D26" s="111"/>
      <c r="E26" s="114">
        <f t="shared" si="12"/>
        <v>0</v>
      </c>
      <c r="F26" s="101" t="e">
        <f t="shared" si="13"/>
        <v>#DIV/0!</v>
      </c>
      <c r="G26" s="110"/>
      <c r="H26" s="111"/>
      <c r="I26" s="114">
        <f t="shared" si="14"/>
        <v>0</v>
      </c>
      <c r="J26" s="101" t="e">
        <f t="shared" si="15"/>
        <v>#DIV/0!</v>
      </c>
      <c r="K26" s="110"/>
      <c r="L26" s="111"/>
      <c r="M26" s="114">
        <f t="shared" si="16"/>
        <v>0</v>
      </c>
      <c r="N26" s="103" t="e">
        <f t="shared" si="17"/>
        <v>#DIV/0!</v>
      </c>
    </row>
    <row r="27" spans="1:14" ht="25.5" x14ac:dyDescent="0.25">
      <c r="A27" s="126" t="s">
        <v>113</v>
      </c>
      <c r="B27" s="138" t="s">
        <v>114</v>
      </c>
      <c r="C27" s="139"/>
      <c r="D27" s="140"/>
      <c r="E27" s="123">
        <f t="shared" si="12"/>
        <v>0</v>
      </c>
      <c r="F27" s="124" t="e">
        <f t="shared" si="13"/>
        <v>#DIV/0!</v>
      </c>
      <c r="G27" s="145"/>
      <c r="H27" s="140"/>
      <c r="I27" s="123">
        <f t="shared" si="14"/>
        <v>0</v>
      </c>
      <c r="J27" s="124" t="e">
        <f t="shared" si="15"/>
        <v>#DIV/0!</v>
      </c>
      <c r="K27" s="145"/>
      <c r="L27" s="140"/>
      <c r="M27" s="123">
        <f t="shared" si="16"/>
        <v>0</v>
      </c>
      <c r="N27" s="125" t="e">
        <f t="shared" si="17"/>
        <v>#DIV/0!</v>
      </c>
    </row>
    <row r="28" spans="1:14" x14ac:dyDescent="0.25">
      <c r="A28" s="206" t="s">
        <v>115</v>
      </c>
      <c r="B28" s="116" t="s">
        <v>116</v>
      </c>
      <c r="C28" s="117"/>
      <c r="D28" s="106"/>
      <c r="E28" s="100">
        <f t="shared" si="12"/>
        <v>0</v>
      </c>
      <c r="F28" s="118" t="e">
        <f t="shared" si="13"/>
        <v>#DIV/0!</v>
      </c>
      <c r="G28" s="105"/>
      <c r="H28" s="106"/>
      <c r="I28" s="100">
        <f t="shared" si="14"/>
        <v>0</v>
      </c>
      <c r="J28" s="118" t="e">
        <f t="shared" si="15"/>
        <v>#DIV/0!</v>
      </c>
      <c r="K28" s="105"/>
      <c r="L28" s="106"/>
      <c r="M28" s="100">
        <f t="shared" si="16"/>
        <v>0</v>
      </c>
      <c r="N28" s="113" t="e">
        <f t="shared" si="17"/>
        <v>#DIV/0!</v>
      </c>
    </row>
    <row r="29" spans="1:14" x14ac:dyDescent="0.25">
      <c r="A29" s="206"/>
      <c r="B29" s="130" t="s">
        <v>117</v>
      </c>
      <c r="C29" s="131"/>
      <c r="D29" s="129"/>
      <c r="E29" s="100">
        <f t="shared" si="12"/>
        <v>0</v>
      </c>
      <c r="F29" s="101" t="e">
        <f t="shared" si="13"/>
        <v>#DIV/0!</v>
      </c>
      <c r="G29" s="142"/>
      <c r="H29" s="129"/>
      <c r="I29" s="100">
        <f t="shared" si="14"/>
        <v>0</v>
      </c>
      <c r="J29" s="101" t="e">
        <f t="shared" si="15"/>
        <v>#DIV/0!</v>
      </c>
      <c r="K29" s="142"/>
      <c r="L29" s="129"/>
      <c r="M29" s="100">
        <f t="shared" si="16"/>
        <v>0</v>
      </c>
      <c r="N29" s="103" t="e">
        <f t="shared" si="17"/>
        <v>#DIV/0!</v>
      </c>
    </row>
    <row r="30" spans="1:14" x14ac:dyDescent="0.25">
      <c r="A30" s="206"/>
      <c r="B30" s="119" t="s">
        <v>118</v>
      </c>
      <c r="C30" s="120"/>
      <c r="D30" s="111"/>
      <c r="E30" s="114">
        <f t="shared" si="12"/>
        <v>0</v>
      </c>
      <c r="F30" s="121" t="e">
        <f t="shared" si="13"/>
        <v>#DIV/0!</v>
      </c>
      <c r="G30" s="110"/>
      <c r="H30" s="111"/>
      <c r="I30" s="114">
        <f t="shared" si="14"/>
        <v>0</v>
      </c>
      <c r="J30" s="121" t="e">
        <f t="shared" si="15"/>
        <v>#DIV/0!</v>
      </c>
      <c r="K30" s="110"/>
      <c r="L30" s="111"/>
      <c r="M30" s="114">
        <f t="shared" si="16"/>
        <v>0</v>
      </c>
      <c r="N30" s="115" t="e">
        <f t="shared" si="17"/>
        <v>#DIV/0!</v>
      </c>
    </row>
    <row r="31" spans="1:14" x14ac:dyDescent="0.25">
      <c r="A31" s="206" t="s">
        <v>119</v>
      </c>
      <c r="B31" s="132" t="s">
        <v>120</v>
      </c>
      <c r="C31" s="133"/>
      <c r="D31" s="134"/>
      <c r="E31" s="100">
        <f t="shared" si="12"/>
        <v>0</v>
      </c>
      <c r="F31" s="118" t="e">
        <f t="shared" si="13"/>
        <v>#DIV/0!</v>
      </c>
      <c r="G31" s="143"/>
      <c r="H31" s="134"/>
      <c r="I31" s="100">
        <f t="shared" si="14"/>
        <v>0</v>
      </c>
      <c r="J31" s="118" t="e">
        <f t="shared" si="15"/>
        <v>#DIV/0!</v>
      </c>
      <c r="K31" s="143"/>
      <c r="L31" s="134"/>
      <c r="M31" s="100">
        <f t="shared" si="16"/>
        <v>0</v>
      </c>
      <c r="N31" s="113" t="e">
        <f t="shared" si="17"/>
        <v>#DIV/0!</v>
      </c>
    </row>
    <row r="32" spans="1:14" x14ac:dyDescent="0.25">
      <c r="A32" s="206"/>
      <c r="B32" s="104" t="s">
        <v>121</v>
      </c>
      <c r="C32" s="107"/>
      <c r="D32" s="108"/>
      <c r="E32" s="100">
        <f t="shared" si="12"/>
        <v>0</v>
      </c>
      <c r="F32" s="101" t="e">
        <f t="shared" si="13"/>
        <v>#DIV/0!</v>
      </c>
      <c r="G32" s="109"/>
      <c r="H32" s="108"/>
      <c r="I32" s="100">
        <f t="shared" si="14"/>
        <v>0</v>
      </c>
      <c r="J32" s="101" t="e">
        <f t="shared" si="15"/>
        <v>#DIV/0!</v>
      </c>
      <c r="K32" s="109"/>
      <c r="L32" s="108"/>
      <c r="M32" s="100">
        <f t="shared" si="16"/>
        <v>0</v>
      </c>
      <c r="N32" s="103" t="e">
        <f t="shared" si="17"/>
        <v>#DIV/0!</v>
      </c>
    </row>
    <row r="33" spans="1:14" x14ac:dyDescent="0.25">
      <c r="A33" s="206"/>
      <c r="B33" s="130" t="s">
        <v>122</v>
      </c>
      <c r="C33" s="131"/>
      <c r="D33" s="129"/>
      <c r="E33" s="100">
        <f t="shared" ref="E33:E39" si="18">D33-C33</f>
        <v>0</v>
      </c>
      <c r="F33" s="101" t="e">
        <f t="shared" ref="F33:F40" si="19">((D33*100/C33)-100)</f>
        <v>#DIV/0!</v>
      </c>
      <c r="G33" s="142"/>
      <c r="H33" s="129"/>
      <c r="I33" s="100">
        <f t="shared" ref="I33:I39" si="20">H33-G33</f>
        <v>0</v>
      </c>
      <c r="J33" s="101" t="e">
        <f t="shared" ref="J33:J40" si="21">((H33*100/G33)-100)</f>
        <v>#DIV/0!</v>
      </c>
      <c r="K33" s="142"/>
      <c r="L33" s="129"/>
      <c r="M33" s="100">
        <f t="shared" ref="M33:M39" si="22">L33-K33</f>
        <v>0</v>
      </c>
      <c r="N33" s="103" t="e">
        <f t="shared" ref="N33:N40" si="23">((L33*100/K33)-100)</f>
        <v>#DIV/0!</v>
      </c>
    </row>
    <row r="34" spans="1:14" x14ac:dyDescent="0.25">
      <c r="A34" s="206"/>
      <c r="B34" s="104" t="s">
        <v>123</v>
      </c>
      <c r="C34" s="107"/>
      <c r="D34" s="108"/>
      <c r="E34" s="100">
        <f t="shared" si="18"/>
        <v>0</v>
      </c>
      <c r="F34" s="101" t="e">
        <f>((D34*100/C34)-100)</f>
        <v>#DIV/0!</v>
      </c>
      <c r="G34" s="109"/>
      <c r="H34" s="108"/>
      <c r="I34" s="100">
        <f t="shared" si="20"/>
        <v>0</v>
      </c>
      <c r="J34" s="101" t="e">
        <f>((H34*100/G34)-100)</f>
        <v>#DIV/0!</v>
      </c>
      <c r="K34" s="109"/>
      <c r="L34" s="108"/>
      <c r="M34" s="100">
        <f t="shared" si="22"/>
        <v>0</v>
      </c>
      <c r="N34" s="103" t="e">
        <f>((L34*100/K34)-100)</f>
        <v>#DIV/0!</v>
      </c>
    </row>
    <row r="35" spans="1:14" x14ac:dyDescent="0.25">
      <c r="A35" s="206"/>
      <c r="B35" s="130" t="s">
        <v>124</v>
      </c>
      <c r="C35" s="131"/>
      <c r="D35" s="129"/>
      <c r="E35" s="100">
        <f t="shared" si="18"/>
        <v>0</v>
      </c>
      <c r="F35" s="101" t="e">
        <f t="shared" si="19"/>
        <v>#DIV/0!</v>
      </c>
      <c r="G35" s="142"/>
      <c r="H35" s="129"/>
      <c r="I35" s="100">
        <f t="shared" si="20"/>
        <v>0</v>
      </c>
      <c r="J35" s="101" t="e">
        <f t="shared" si="21"/>
        <v>#DIV/0!</v>
      </c>
      <c r="K35" s="142"/>
      <c r="L35" s="129"/>
      <c r="M35" s="100">
        <f t="shared" si="22"/>
        <v>0</v>
      </c>
      <c r="N35" s="103" t="e">
        <f t="shared" si="23"/>
        <v>#DIV/0!</v>
      </c>
    </row>
    <row r="36" spans="1:14" x14ac:dyDescent="0.25">
      <c r="A36" s="206"/>
      <c r="B36" s="104" t="s">
        <v>125</v>
      </c>
      <c r="C36" s="107"/>
      <c r="D36" s="108"/>
      <c r="E36" s="100">
        <f t="shared" si="18"/>
        <v>0</v>
      </c>
      <c r="F36" s="101" t="e">
        <f t="shared" si="19"/>
        <v>#DIV/0!</v>
      </c>
      <c r="G36" s="109"/>
      <c r="H36" s="108"/>
      <c r="I36" s="100">
        <f t="shared" si="20"/>
        <v>0</v>
      </c>
      <c r="J36" s="101" t="e">
        <f t="shared" si="21"/>
        <v>#DIV/0!</v>
      </c>
      <c r="K36" s="109"/>
      <c r="L36" s="108"/>
      <c r="M36" s="100">
        <f t="shared" si="22"/>
        <v>0</v>
      </c>
      <c r="N36" s="103" t="e">
        <f t="shared" si="23"/>
        <v>#DIV/0!</v>
      </c>
    </row>
    <row r="37" spans="1:14" x14ac:dyDescent="0.25">
      <c r="A37" s="206"/>
      <c r="B37" s="141" t="s">
        <v>126</v>
      </c>
      <c r="C37" s="131"/>
      <c r="D37" s="129"/>
      <c r="E37" s="100">
        <f t="shared" si="18"/>
        <v>0</v>
      </c>
      <c r="F37" s="101" t="e">
        <f t="shared" si="19"/>
        <v>#DIV/0!</v>
      </c>
      <c r="G37" s="142"/>
      <c r="H37" s="129"/>
      <c r="I37" s="100">
        <f t="shared" si="20"/>
        <v>0</v>
      </c>
      <c r="J37" s="101" t="e">
        <f t="shared" si="21"/>
        <v>#DIV/0!</v>
      </c>
      <c r="K37" s="142"/>
      <c r="L37" s="129"/>
      <c r="M37" s="100">
        <f t="shared" si="22"/>
        <v>0</v>
      </c>
      <c r="N37" s="103" t="e">
        <f t="shared" si="23"/>
        <v>#DIV/0!</v>
      </c>
    </row>
    <row r="38" spans="1:14" x14ac:dyDescent="0.25">
      <c r="A38" s="206"/>
      <c r="B38" s="104" t="s">
        <v>127</v>
      </c>
      <c r="C38" s="107"/>
      <c r="D38" s="108"/>
      <c r="E38" s="100">
        <f t="shared" si="18"/>
        <v>0</v>
      </c>
      <c r="F38" s="101" t="e">
        <f t="shared" si="19"/>
        <v>#DIV/0!</v>
      </c>
      <c r="G38" s="109"/>
      <c r="H38" s="108"/>
      <c r="I38" s="100">
        <f t="shared" si="20"/>
        <v>0</v>
      </c>
      <c r="J38" s="101" t="e">
        <f t="shared" si="21"/>
        <v>#DIV/0!</v>
      </c>
      <c r="K38" s="109"/>
      <c r="L38" s="108"/>
      <c r="M38" s="100">
        <f t="shared" si="22"/>
        <v>0</v>
      </c>
      <c r="N38" s="103" t="e">
        <f t="shared" si="23"/>
        <v>#DIV/0!</v>
      </c>
    </row>
    <row r="39" spans="1:14" x14ac:dyDescent="0.25">
      <c r="A39" s="206"/>
      <c r="B39" s="130" t="s">
        <v>128</v>
      </c>
      <c r="C39" s="131"/>
      <c r="D39" s="129"/>
      <c r="E39" s="100">
        <f t="shared" si="18"/>
        <v>0</v>
      </c>
      <c r="F39" s="101" t="e">
        <f t="shared" si="19"/>
        <v>#DIV/0!</v>
      </c>
      <c r="G39" s="142"/>
      <c r="H39" s="129"/>
      <c r="I39" s="100">
        <f t="shared" si="20"/>
        <v>0</v>
      </c>
      <c r="J39" s="101" t="e">
        <f t="shared" si="21"/>
        <v>#DIV/0!</v>
      </c>
      <c r="K39" s="142"/>
      <c r="L39" s="129"/>
      <c r="M39" s="100">
        <f t="shared" si="22"/>
        <v>0</v>
      </c>
      <c r="N39" s="103" t="e">
        <f t="shared" si="23"/>
        <v>#DIV/0!</v>
      </c>
    </row>
    <row r="40" spans="1:14" x14ac:dyDescent="0.25">
      <c r="A40" s="206"/>
      <c r="B40" s="119" t="s">
        <v>129</v>
      </c>
      <c r="C40" s="120"/>
      <c r="D40" s="111"/>
      <c r="E40" s="114">
        <f>D40-C40</f>
        <v>0</v>
      </c>
      <c r="F40" s="101" t="e">
        <f t="shared" si="19"/>
        <v>#DIV/0!</v>
      </c>
      <c r="G40" s="110"/>
      <c r="H40" s="111"/>
      <c r="I40" s="114">
        <f>H40-G40</f>
        <v>0</v>
      </c>
      <c r="J40" s="101" t="e">
        <f t="shared" si="21"/>
        <v>#DIV/0!</v>
      </c>
      <c r="K40" s="110"/>
      <c r="L40" s="111"/>
      <c r="M40" s="114">
        <f>L40-K40</f>
        <v>0</v>
      </c>
      <c r="N40" s="103" t="e">
        <f t="shared" si="23"/>
        <v>#DIV/0!</v>
      </c>
    </row>
    <row r="41" spans="1:14" x14ac:dyDescent="0.25">
      <c r="A41" s="206" t="s">
        <v>130</v>
      </c>
      <c r="B41" s="132" t="s">
        <v>131</v>
      </c>
      <c r="C41" s="133"/>
      <c r="D41" s="134"/>
      <c r="E41" s="112">
        <f>D41-C41</f>
        <v>0</v>
      </c>
      <c r="F41" s="118" t="e">
        <f t="shared" ref="F41:F48" si="24">((D41*100/C41)-100)</f>
        <v>#DIV/0!</v>
      </c>
      <c r="G41" s="143"/>
      <c r="H41" s="134"/>
      <c r="I41" s="112">
        <f>H41-G41</f>
        <v>0</v>
      </c>
      <c r="J41" s="118" t="e">
        <f t="shared" ref="J41:J48" si="25">((H41*100/G41)-100)</f>
        <v>#DIV/0!</v>
      </c>
      <c r="K41" s="143"/>
      <c r="L41" s="134"/>
      <c r="M41" s="112">
        <f>L41-K41</f>
        <v>0</v>
      </c>
      <c r="N41" s="113" t="e">
        <f t="shared" ref="N41:N48" si="26">((L41*100/K41)-100)</f>
        <v>#DIV/0!</v>
      </c>
    </row>
    <row r="42" spans="1:14" x14ac:dyDescent="0.25">
      <c r="A42" s="206"/>
      <c r="B42" s="104" t="s">
        <v>132</v>
      </c>
      <c r="C42" s="107"/>
      <c r="D42" s="108"/>
      <c r="E42" s="100">
        <f>D42-C42</f>
        <v>0</v>
      </c>
      <c r="F42" s="101" t="e">
        <f t="shared" si="24"/>
        <v>#DIV/0!</v>
      </c>
      <c r="G42" s="109"/>
      <c r="H42" s="108"/>
      <c r="I42" s="100">
        <f>H42-G42</f>
        <v>0</v>
      </c>
      <c r="J42" s="101" t="e">
        <f t="shared" si="25"/>
        <v>#DIV/0!</v>
      </c>
      <c r="K42" s="109"/>
      <c r="L42" s="108"/>
      <c r="M42" s="100">
        <f>L42-K42</f>
        <v>0</v>
      </c>
      <c r="N42" s="103" t="e">
        <f t="shared" si="26"/>
        <v>#DIV/0!</v>
      </c>
    </row>
    <row r="43" spans="1:14" x14ac:dyDescent="0.25">
      <c r="A43" s="206"/>
      <c r="B43" s="130" t="s">
        <v>133</v>
      </c>
      <c r="C43" s="131"/>
      <c r="D43" s="129"/>
      <c r="E43" s="100">
        <f t="shared" ref="E43:E44" si="27">D43-C43</f>
        <v>0</v>
      </c>
      <c r="F43" s="101" t="e">
        <f t="shared" si="24"/>
        <v>#DIV/0!</v>
      </c>
      <c r="G43" s="142"/>
      <c r="H43" s="129"/>
      <c r="I43" s="100">
        <f t="shared" ref="I43:I44" si="28">H43-G43</f>
        <v>0</v>
      </c>
      <c r="J43" s="101" t="e">
        <f t="shared" si="25"/>
        <v>#DIV/0!</v>
      </c>
      <c r="K43" s="142"/>
      <c r="L43" s="129"/>
      <c r="M43" s="100">
        <f t="shared" ref="M43:M44" si="29">L43-K43</f>
        <v>0</v>
      </c>
      <c r="N43" s="103" t="e">
        <f t="shared" si="26"/>
        <v>#DIV/0!</v>
      </c>
    </row>
    <row r="44" spans="1:14" x14ac:dyDescent="0.25">
      <c r="A44" s="206"/>
      <c r="B44" s="119" t="s">
        <v>134</v>
      </c>
      <c r="C44" s="120"/>
      <c r="D44" s="111"/>
      <c r="E44" s="100">
        <f t="shared" si="27"/>
        <v>0</v>
      </c>
      <c r="F44" s="121" t="e">
        <f t="shared" si="24"/>
        <v>#DIV/0!</v>
      </c>
      <c r="G44" s="110"/>
      <c r="H44" s="111"/>
      <c r="I44" s="100">
        <f t="shared" si="28"/>
        <v>0</v>
      </c>
      <c r="J44" s="121" t="e">
        <f t="shared" si="25"/>
        <v>#DIV/0!</v>
      </c>
      <c r="K44" s="110"/>
      <c r="L44" s="111"/>
      <c r="M44" s="100">
        <f t="shared" si="29"/>
        <v>0</v>
      </c>
      <c r="N44" s="115" t="e">
        <f t="shared" si="26"/>
        <v>#DIV/0!</v>
      </c>
    </row>
    <row r="45" spans="1:14" x14ac:dyDescent="0.25">
      <c r="A45" s="207" t="s">
        <v>135</v>
      </c>
      <c r="B45" s="132" t="s">
        <v>136</v>
      </c>
      <c r="C45" s="133"/>
      <c r="D45" s="134"/>
      <c r="E45" s="112">
        <f>D45-C45</f>
        <v>0</v>
      </c>
      <c r="F45" s="118" t="e">
        <f t="shared" si="24"/>
        <v>#DIV/0!</v>
      </c>
      <c r="G45" s="143"/>
      <c r="H45" s="134"/>
      <c r="I45" s="112">
        <f>H45-G45</f>
        <v>0</v>
      </c>
      <c r="J45" s="118" t="e">
        <f t="shared" si="25"/>
        <v>#DIV/0!</v>
      </c>
      <c r="K45" s="143"/>
      <c r="L45" s="134"/>
      <c r="M45" s="112">
        <f>L45-K45</f>
        <v>0</v>
      </c>
      <c r="N45" s="113" t="e">
        <f t="shared" si="26"/>
        <v>#DIV/0!</v>
      </c>
    </row>
    <row r="46" spans="1:14" x14ac:dyDescent="0.25">
      <c r="A46" s="207"/>
      <c r="B46" s="104" t="s">
        <v>137</v>
      </c>
      <c r="C46" s="107"/>
      <c r="D46" s="108"/>
      <c r="E46" s="100">
        <f>D46-C46</f>
        <v>0</v>
      </c>
      <c r="F46" s="101" t="e">
        <f t="shared" si="24"/>
        <v>#DIV/0!</v>
      </c>
      <c r="G46" s="109"/>
      <c r="H46" s="108"/>
      <c r="I46" s="100">
        <f>H46-G46</f>
        <v>0</v>
      </c>
      <c r="J46" s="101" t="e">
        <f t="shared" si="25"/>
        <v>#DIV/0!</v>
      </c>
      <c r="K46" s="109"/>
      <c r="L46" s="108"/>
      <c r="M46" s="100">
        <f>L46-K46</f>
        <v>0</v>
      </c>
      <c r="N46" s="103" t="e">
        <f t="shared" si="26"/>
        <v>#DIV/0!</v>
      </c>
    </row>
    <row r="47" spans="1:14" x14ac:dyDescent="0.25">
      <c r="A47" s="207"/>
      <c r="B47" s="135" t="s">
        <v>138</v>
      </c>
      <c r="C47" s="136"/>
      <c r="D47" s="137"/>
      <c r="E47" s="114">
        <f>D47-C47</f>
        <v>0</v>
      </c>
      <c r="F47" s="121" t="e">
        <f t="shared" si="24"/>
        <v>#DIV/0!</v>
      </c>
      <c r="G47" s="144"/>
      <c r="H47" s="137"/>
      <c r="I47" s="114">
        <f>H47-G47</f>
        <v>0</v>
      </c>
      <c r="J47" s="121" t="e">
        <f t="shared" si="25"/>
        <v>#DIV/0!</v>
      </c>
      <c r="K47" s="144"/>
      <c r="L47" s="137"/>
      <c r="M47" s="114">
        <f>L47-K47</f>
        <v>0</v>
      </c>
      <c r="N47" s="115" t="e">
        <f t="shared" si="26"/>
        <v>#DIV/0!</v>
      </c>
    </row>
    <row r="48" spans="1:14" x14ac:dyDescent="0.25">
      <c r="A48" s="208" t="s">
        <v>139</v>
      </c>
      <c r="B48" s="208"/>
      <c r="C48" s="98">
        <f>SUM(C8:C47)</f>
        <v>0</v>
      </c>
      <c r="D48" s="98">
        <f>SUM(D8:D47)</f>
        <v>0</v>
      </c>
      <c r="E48" s="98">
        <f>D48-C48</f>
        <v>0</v>
      </c>
      <c r="F48" s="99" t="e">
        <f t="shared" si="24"/>
        <v>#DIV/0!</v>
      </c>
      <c r="G48" s="98">
        <f>SUM(G8:G47)</f>
        <v>0</v>
      </c>
      <c r="H48" s="98">
        <f>SUM(H8:H47)</f>
        <v>0</v>
      </c>
      <c r="I48" s="98">
        <f>H48-G48</f>
        <v>0</v>
      </c>
      <c r="J48" s="99" t="e">
        <f t="shared" si="25"/>
        <v>#DIV/0!</v>
      </c>
      <c r="K48" s="98">
        <f>SUM(K8:K47)</f>
        <v>0</v>
      </c>
      <c r="L48" s="98">
        <f>SUM(L8:L47)</f>
        <v>0</v>
      </c>
      <c r="M48" s="98">
        <f>L48-K48</f>
        <v>0</v>
      </c>
      <c r="N48" s="99" t="e">
        <f t="shared" si="26"/>
        <v>#DIV/0!</v>
      </c>
    </row>
    <row r="49" spans="1:14" x14ac:dyDescent="0.25">
      <c r="A49" s="128" t="s">
        <v>49</v>
      </c>
      <c r="B49" s="95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</row>
  </sheetData>
  <mergeCells count="19">
    <mergeCell ref="A28:A30"/>
    <mergeCell ref="A31:A40"/>
    <mergeCell ref="A41:A44"/>
    <mergeCell ref="A45:A47"/>
    <mergeCell ref="A48:B48"/>
    <mergeCell ref="A6:B7"/>
    <mergeCell ref="A8:A16"/>
    <mergeCell ref="A17:A21"/>
    <mergeCell ref="A22:A23"/>
    <mergeCell ref="A24:A26"/>
    <mergeCell ref="C5:F5"/>
    <mergeCell ref="G5:J5"/>
    <mergeCell ref="K5:N5"/>
    <mergeCell ref="C6:D6"/>
    <mergeCell ref="E6:F6"/>
    <mergeCell ref="G6:H6"/>
    <mergeCell ref="I6:J6"/>
    <mergeCell ref="K6:L6"/>
    <mergeCell ref="M6:N6"/>
  </mergeCells>
  <conditionalFormatting sqref="E8:E47">
    <cfRule type="dataBar" priority="3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{28EAD48D-4ED3-44E6-8D7B-B45CF261476F}</x14:id>
        </ext>
      </extLst>
    </cfRule>
  </conditionalFormatting>
  <conditionalFormatting sqref="E8:F48">
    <cfRule type="expression" dxfId="72" priority="8">
      <formula>E8&lt;0</formula>
    </cfRule>
  </conditionalFormatting>
  <conditionalFormatting sqref="I8:I47">
    <cfRule type="dataBar" priority="2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{DCB8A62D-9270-4BCF-A841-A4721CA02C8D}</x14:id>
        </ext>
      </extLst>
    </cfRule>
  </conditionalFormatting>
  <conditionalFormatting sqref="I8:J48">
    <cfRule type="expression" dxfId="71" priority="6">
      <formula>I8&lt;0</formula>
    </cfRule>
  </conditionalFormatting>
  <conditionalFormatting sqref="M8:M47">
    <cfRule type="dataBar" priority="1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{7D982779-69C9-49CE-8E61-72A357EFC91F}</x14:id>
        </ext>
      </extLst>
    </cfRule>
  </conditionalFormatting>
  <conditionalFormatting sqref="M8:N48">
    <cfRule type="expression" dxfId="70" priority="4">
      <formula>M8&lt;0</formula>
    </cfRule>
  </conditionalFormatting>
  <pageMargins left="0.70866141732283505" right="0.70866141732283505" top="0.74803149606299202" bottom="0.74803149606299202" header="0.31496062992126" footer="0.31496062992126"/>
  <pageSetup paperSize="9" scale="55" orientation="landscape" r:id="rId1"/>
  <ignoredErrors>
    <ignoredError sqref="E8" evalError="1" listDataValidation="1" calculatedColumn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8EAD48D-4ED3-44E6-8D7B-B45CF261476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E8:E47</xm:sqref>
        </x14:conditionalFormatting>
        <x14:conditionalFormatting xmlns:xm="http://schemas.microsoft.com/office/excel/2006/main">
          <x14:cfRule type="dataBar" id="{DCB8A62D-9270-4BCF-A841-A4721CA02C8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I8:I47</xm:sqref>
        </x14:conditionalFormatting>
        <x14:conditionalFormatting xmlns:xm="http://schemas.microsoft.com/office/excel/2006/main">
          <x14:cfRule type="dataBar" id="{7D982779-69C9-49CE-8E61-72A357EFC91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M8:M47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EEF2E-2866-4E18-8A76-60B71BB03C67}">
  <sheetPr>
    <pageSetUpPr fitToPage="1"/>
  </sheetPr>
  <dimension ref="A1:N36"/>
  <sheetViews>
    <sheetView workbookViewId="0"/>
  </sheetViews>
  <sheetFormatPr baseColWidth="10" defaultColWidth="8.85546875" defaultRowHeight="15.6" customHeight="1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196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33" t="s">
        <v>1</v>
      </c>
      <c r="B5" s="234" t="s">
        <v>176</v>
      </c>
      <c r="C5" s="234"/>
      <c r="D5" s="234" t="s">
        <v>0</v>
      </c>
      <c r="E5" s="234"/>
      <c r="F5" s="234"/>
      <c r="N5" s="88" t="s">
        <v>185</v>
      </c>
    </row>
    <row r="6" spans="1:14" ht="15.6" customHeight="1" x14ac:dyDescent="0.25">
      <c r="A6" s="233"/>
      <c r="B6" s="235">
        <v>2025</v>
      </c>
      <c r="C6" s="235">
        <v>2026</v>
      </c>
      <c r="D6" s="235">
        <v>2025</v>
      </c>
      <c r="E6" s="235">
        <v>2026</v>
      </c>
      <c r="F6" s="168" t="s">
        <v>186</v>
      </c>
    </row>
    <row r="7" spans="1:14" ht="15.6" customHeight="1" x14ac:dyDescent="0.25">
      <c r="A7" s="236" t="s">
        <v>18</v>
      </c>
      <c r="B7" s="237">
        <v>9348</v>
      </c>
      <c r="C7" s="237">
        <v>3122</v>
      </c>
      <c r="D7" s="237">
        <v>37095</v>
      </c>
      <c r="E7" s="237">
        <v>47667</v>
      </c>
      <c r="F7" s="238">
        <v>28.499797816417299</v>
      </c>
      <c r="G7" s="20"/>
    </row>
    <row r="8" spans="1:14" s="47" customFormat="1" ht="15.6" customHeight="1" x14ac:dyDescent="0.2">
      <c r="A8" s="236" t="s">
        <v>11</v>
      </c>
      <c r="B8" s="237">
        <v>11669</v>
      </c>
      <c r="C8" s="237">
        <v>12851</v>
      </c>
      <c r="D8" s="237">
        <v>47076</v>
      </c>
      <c r="E8" s="237">
        <v>47346</v>
      </c>
      <c r="F8" s="238">
        <v>0.57354065765994733</v>
      </c>
    </row>
    <row r="9" spans="1:14" ht="15.6" customHeight="1" x14ac:dyDescent="0.25">
      <c r="A9" s="236" t="s">
        <v>8</v>
      </c>
      <c r="B9" s="237">
        <v>44172</v>
      </c>
      <c r="C9" s="237">
        <v>40145</v>
      </c>
      <c r="D9" s="237">
        <v>202050</v>
      </c>
      <c r="E9" s="237">
        <v>165184</v>
      </c>
      <c r="F9" s="238">
        <v>-18.245978718139071</v>
      </c>
      <c r="G9" s="20"/>
    </row>
    <row r="10" spans="1:14" ht="15.6" customHeight="1" x14ac:dyDescent="0.25">
      <c r="A10" s="236" t="s">
        <v>10</v>
      </c>
      <c r="B10" s="237">
        <v>96337</v>
      </c>
      <c r="C10" s="237">
        <v>43603</v>
      </c>
      <c r="D10" s="237">
        <v>498317</v>
      </c>
      <c r="E10" s="237">
        <v>171851</v>
      </c>
      <c r="F10" s="238">
        <v>-65.513719178755693</v>
      </c>
    </row>
    <row r="11" spans="1:14" ht="15.6" customHeight="1" x14ac:dyDescent="0.25">
      <c r="A11" s="236" t="s">
        <v>9</v>
      </c>
      <c r="B11" s="237">
        <v>499223</v>
      </c>
      <c r="C11" s="237">
        <v>497141</v>
      </c>
      <c r="D11" s="237">
        <v>2393247</v>
      </c>
      <c r="E11" s="237">
        <v>2309710</v>
      </c>
      <c r="F11" s="238">
        <v>-3.4905298115906902</v>
      </c>
    </row>
    <row r="12" spans="1:14" ht="15.6" customHeight="1" x14ac:dyDescent="0.25">
      <c r="A12" s="236" t="s">
        <v>6</v>
      </c>
      <c r="B12" s="237">
        <v>21110</v>
      </c>
      <c r="C12" s="237">
        <v>39161</v>
      </c>
      <c r="D12" s="237">
        <v>136126</v>
      </c>
      <c r="E12" s="237">
        <v>106545</v>
      </c>
      <c r="F12" s="238">
        <v>-21.730602530008969</v>
      </c>
    </row>
    <row r="13" spans="1:14" ht="15.6" customHeight="1" x14ac:dyDescent="0.25">
      <c r="A13" s="236" t="s">
        <v>175</v>
      </c>
      <c r="B13" s="237">
        <v>703</v>
      </c>
      <c r="C13" s="237">
        <v>327</v>
      </c>
      <c r="D13" s="237">
        <v>2423</v>
      </c>
      <c r="E13" s="237">
        <v>894</v>
      </c>
      <c r="F13" s="238">
        <v>-63.103590590177483</v>
      </c>
    </row>
    <row r="14" spans="1:14" ht="15.6" customHeight="1" x14ac:dyDescent="0.25">
      <c r="A14" s="236" t="s">
        <v>148</v>
      </c>
      <c r="B14" s="237">
        <v>796370</v>
      </c>
      <c r="C14" s="237">
        <v>820675</v>
      </c>
      <c r="D14" s="237">
        <v>4142700</v>
      </c>
      <c r="E14" s="237">
        <v>3844621</v>
      </c>
      <c r="F14" s="238">
        <v>-7.1952832693653903</v>
      </c>
    </row>
    <row r="15" spans="1:14" ht="15.6" customHeight="1" x14ac:dyDescent="0.25">
      <c r="A15" s="236" t="s">
        <v>145</v>
      </c>
      <c r="B15" s="237">
        <v>287995</v>
      </c>
      <c r="C15" s="237">
        <v>264011</v>
      </c>
      <c r="D15" s="237">
        <v>1281719</v>
      </c>
      <c r="E15" s="237">
        <v>1200861</v>
      </c>
      <c r="F15" s="238">
        <v>-6.3085590523351831</v>
      </c>
    </row>
    <row r="16" spans="1:14" ht="15.6" customHeight="1" x14ac:dyDescent="0.5">
      <c r="A16" s="236" t="s">
        <v>144</v>
      </c>
      <c r="B16" s="237">
        <v>35081</v>
      </c>
      <c r="C16" s="237">
        <v>24756</v>
      </c>
      <c r="D16" s="237">
        <v>148073</v>
      </c>
      <c r="E16" s="237">
        <v>103547</v>
      </c>
      <c r="F16" s="238">
        <v>-30.070303161278559</v>
      </c>
      <c r="G16" s="15"/>
    </row>
    <row r="17" spans="1:8" ht="15.6" customHeight="1" x14ac:dyDescent="0.35">
      <c r="A17" s="236" t="s">
        <v>150</v>
      </c>
      <c r="B17" s="237">
        <v>65427</v>
      </c>
      <c r="C17" s="237">
        <v>71319</v>
      </c>
      <c r="D17" s="237">
        <v>328454</v>
      </c>
      <c r="E17" s="237">
        <v>326825</v>
      </c>
      <c r="F17" s="238">
        <v>-0.49595986043708251</v>
      </c>
      <c r="G17" s="16"/>
    </row>
    <row r="18" spans="1:8" ht="15.6" customHeight="1" x14ac:dyDescent="0.25">
      <c r="A18" s="236" t="s">
        <v>147</v>
      </c>
      <c r="B18" s="237">
        <v>0</v>
      </c>
      <c r="C18" s="237">
        <v>0</v>
      </c>
      <c r="D18" s="237">
        <v>0</v>
      </c>
      <c r="E18" s="237">
        <v>0</v>
      </c>
      <c r="F18" s="238"/>
    </row>
    <row r="19" spans="1:8" ht="15.6" customHeight="1" x14ac:dyDescent="0.25">
      <c r="A19" s="236" t="s">
        <v>143</v>
      </c>
      <c r="B19" s="237">
        <v>69124</v>
      </c>
      <c r="C19" s="237">
        <v>76506</v>
      </c>
      <c r="D19" s="237">
        <v>263924</v>
      </c>
      <c r="E19" s="237">
        <v>279444</v>
      </c>
      <c r="F19" s="238">
        <v>5.8804807444567331</v>
      </c>
      <c r="H19" s="248"/>
    </row>
    <row r="20" spans="1:8" ht="15.6" customHeight="1" x14ac:dyDescent="0.25">
      <c r="A20" s="236" t="s">
        <v>142</v>
      </c>
      <c r="B20" s="237">
        <v>90146</v>
      </c>
      <c r="C20" s="237">
        <v>85996</v>
      </c>
      <c r="D20" s="237">
        <v>373601</v>
      </c>
      <c r="E20" s="237">
        <v>363145</v>
      </c>
      <c r="F20" s="238">
        <v>-2.7987077122384529</v>
      </c>
    </row>
    <row r="21" spans="1:8" ht="15.6" customHeight="1" x14ac:dyDescent="0.25">
      <c r="A21" s="236" t="s">
        <v>149</v>
      </c>
      <c r="B21" s="237">
        <v>22756</v>
      </c>
      <c r="C21" s="237">
        <v>6901</v>
      </c>
      <c r="D21" s="237">
        <v>97016</v>
      </c>
      <c r="E21" s="237">
        <v>36354</v>
      </c>
      <c r="F21" s="238">
        <v>-62.527830460954902</v>
      </c>
    </row>
    <row r="22" spans="1:8" ht="15.6" customHeight="1" x14ac:dyDescent="0.25">
      <c r="A22" s="236" t="s">
        <v>146</v>
      </c>
      <c r="B22" s="237">
        <v>18414</v>
      </c>
      <c r="C22" s="237">
        <v>21513</v>
      </c>
      <c r="D22" s="237">
        <v>80186</v>
      </c>
      <c r="E22" s="237">
        <v>92121</v>
      </c>
      <c r="F22" s="238">
        <v>14.884144364352879</v>
      </c>
    </row>
    <row r="23" spans="1:8" ht="15.6" customHeight="1" x14ac:dyDescent="0.25">
      <c r="A23" s="236" t="s">
        <v>165</v>
      </c>
      <c r="B23" s="237">
        <v>11421</v>
      </c>
      <c r="C23" s="237">
        <v>40179</v>
      </c>
      <c r="D23" s="237">
        <v>57041</v>
      </c>
      <c r="E23" s="237">
        <v>187575</v>
      </c>
      <c r="F23" s="238">
        <v>228.8424115986746</v>
      </c>
    </row>
    <row r="24" spans="1:8" ht="15.6" customHeight="1" x14ac:dyDescent="0.25">
      <c r="A24" s="236" t="s">
        <v>141</v>
      </c>
      <c r="B24" s="237">
        <v>66030</v>
      </c>
      <c r="C24" s="237">
        <v>58465</v>
      </c>
      <c r="D24" s="237">
        <v>253256</v>
      </c>
      <c r="E24" s="237">
        <v>253962</v>
      </c>
      <c r="F24" s="238">
        <v>0.2787693085257672</v>
      </c>
    </row>
    <row r="25" spans="1:8" ht="15.6" customHeight="1" x14ac:dyDescent="0.25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8" ht="15.6" customHeight="1" x14ac:dyDescent="0.25">
      <c r="A26" s="236" t="s">
        <v>152</v>
      </c>
      <c r="B26" s="237">
        <v>9361</v>
      </c>
      <c r="C26" s="237">
        <v>3224</v>
      </c>
      <c r="D26" s="237">
        <v>38676</v>
      </c>
      <c r="E26" s="237">
        <v>7704</v>
      </c>
      <c r="F26" s="238">
        <v>-80.080670183059254</v>
      </c>
    </row>
    <row r="27" spans="1:8" ht="15.6" customHeight="1" x14ac:dyDescent="0.25">
      <c r="A27" s="236" t="s">
        <v>173</v>
      </c>
      <c r="B27" s="237">
        <v>75983</v>
      </c>
      <c r="C27" s="237">
        <v>87470</v>
      </c>
      <c r="D27" s="237">
        <v>387674</v>
      </c>
      <c r="E27" s="237">
        <v>398307</v>
      </c>
      <c r="F27" s="238">
        <v>2.742768408508184</v>
      </c>
    </row>
    <row r="28" spans="1:8" ht="15.6" customHeight="1" x14ac:dyDescent="0.25">
      <c r="A28" s="236" t="s">
        <v>177</v>
      </c>
      <c r="B28" s="237">
        <v>10301</v>
      </c>
      <c r="C28" s="237">
        <v>16123</v>
      </c>
      <c r="D28" s="237">
        <v>31479</v>
      </c>
      <c r="E28" s="237">
        <v>38171</v>
      </c>
      <c r="F28" s="238">
        <v>21.25861685568157</v>
      </c>
    </row>
    <row r="29" spans="1:8" ht="15.6" customHeight="1" x14ac:dyDescent="0.25">
      <c r="A29" s="236" t="s">
        <v>178</v>
      </c>
      <c r="B29" s="237">
        <v>161331</v>
      </c>
      <c r="C29" s="237">
        <v>155806</v>
      </c>
      <c r="D29" s="237">
        <v>708241</v>
      </c>
      <c r="E29" s="237">
        <v>675584</v>
      </c>
      <c r="F29" s="238">
        <v>-4.6110010575496148</v>
      </c>
    </row>
    <row r="30" spans="1:8" ht="15.6" customHeight="1" x14ac:dyDescent="0.25">
      <c r="A30" s="236" t="s">
        <v>179</v>
      </c>
      <c r="B30" s="237">
        <v>16916</v>
      </c>
      <c r="C30" s="237">
        <v>21782</v>
      </c>
      <c r="D30" s="237">
        <v>112304</v>
      </c>
      <c r="E30" s="237">
        <v>141437</v>
      </c>
      <c r="F30" s="238">
        <v>25.941195326969648</v>
      </c>
    </row>
    <row r="31" spans="1:8" ht="15.6" customHeight="1" x14ac:dyDescent="0.25">
      <c r="A31" s="236" t="s">
        <v>180</v>
      </c>
      <c r="B31" s="237">
        <v>46179</v>
      </c>
      <c r="C31" s="237">
        <v>61460</v>
      </c>
      <c r="D31" s="237">
        <v>290904</v>
      </c>
      <c r="E31" s="237">
        <v>221360</v>
      </c>
      <c r="F31" s="238">
        <v>-23.906168357946271</v>
      </c>
    </row>
    <row r="32" spans="1:8" ht="15.6" customHeight="1" x14ac:dyDescent="0.25">
      <c r="A32" s="236" t="s">
        <v>181</v>
      </c>
      <c r="B32" s="237">
        <v>1227876</v>
      </c>
      <c r="C32" s="237">
        <v>1225385</v>
      </c>
      <c r="D32" s="237">
        <v>5897103</v>
      </c>
      <c r="E32" s="237">
        <v>5464766</v>
      </c>
      <c r="F32" s="238">
        <v>-7.3313455776505796</v>
      </c>
    </row>
    <row r="33" spans="1:6" ht="15.6" customHeight="1" x14ac:dyDescent="0.25">
      <c r="A33" s="236" t="s">
        <v>182</v>
      </c>
      <c r="B33" s="237">
        <v>181441</v>
      </c>
      <c r="C33" s="237">
        <v>171626</v>
      </c>
      <c r="D33" s="237">
        <v>802493</v>
      </c>
      <c r="E33" s="237">
        <v>784889</v>
      </c>
      <c r="F33" s="238">
        <v>-2.193663994576895</v>
      </c>
    </row>
    <row r="34" spans="1:6" ht="15.6" customHeight="1" x14ac:dyDescent="0.25">
      <c r="A34" s="236" t="s">
        <v>183</v>
      </c>
      <c r="B34" s="237">
        <v>24847</v>
      </c>
      <c r="C34" s="237">
        <v>20624</v>
      </c>
      <c r="D34" s="237">
        <v>112037</v>
      </c>
      <c r="E34" s="237">
        <v>121911</v>
      </c>
      <c r="F34" s="238">
        <v>8.8131599382346906</v>
      </c>
    </row>
    <row r="35" spans="1:6" ht="15.6" customHeight="1" x14ac:dyDescent="0.25">
      <c r="A35" s="240" t="s">
        <v>153</v>
      </c>
      <c r="B35" s="241">
        <f>SUM(B7:B34)</f>
        <v>3899561</v>
      </c>
      <c r="C35" s="241">
        <f>SUM(C7:C34)</f>
        <v>3870171</v>
      </c>
      <c r="D35" s="241">
        <f>SUM(D7:D34)</f>
        <v>18723215</v>
      </c>
      <c r="E35" s="241">
        <f>SUM(E7:E34)</f>
        <v>17391781</v>
      </c>
      <c r="F35" s="242">
        <f>E35*100/D35-100</f>
        <v>-7.1111398336236533</v>
      </c>
    </row>
    <row r="36" spans="1:6" ht="15.6" customHeight="1" x14ac:dyDescent="0.25">
      <c r="A36" s="60" t="s">
        <v>193</v>
      </c>
    </row>
  </sheetData>
  <mergeCells count="3">
    <mergeCell ref="A5:A6"/>
    <mergeCell ref="B5:C5"/>
    <mergeCell ref="D5:F5"/>
  </mergeCells>
  <conditionalFormatting sqref="A7:F34">
    <cfRule type="expression" dxfId="1" priority="2">
      <formula>MOD(ROW(),2)=0</formula>
    </cfRule>
  </conditionalFormatting>
  <conditionalFormatting sqref="F7:F35">
    <cfRule type="expression" dxfId="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8FBCE-AEF2-4B8B-BA21-E060C7255CDD}">
  <sheetPr>
    <pageSetUpPr fitToPage="1"/>
  </sheetPr>
  <dimension ref="A1:K51"/>
  <sheetViews>
    <sheetView zoomScale="80" zoomScaleNormal="80" workbookViewId="0"/>
  </sheetViews>
  <sheetFormatPr baseColWidth="10" defaultColWidth="11.42578125" defaultRowHeight="15" x14ac:dyDescent="0.25"/>
  <cols>
    <col min="1" max="1" width="32.85546875" customWidth="1"/>
    <col min="2" max="2" width="18.7109375" customWidth="1"/>
    <col min="3" max="3" width="22.5703125" customWidth="1"/>
    <col min="4" max="5" width="15.42578125" customWidth="1"/>
    <col min="6" max="6" width="15.5703125" customWidth="1"/>
    <col min="7" max="10" width="15.42578125" customWidth="1"/>
    <col min="11" max="11" width="11.85546875" customWidth="1"/>
  </cols>
  <sheetData>
    <row r="1" spans="1:11" x14ac:dyDescent="0.25">
      <c r="A1" s="29"/>
      <c r="B1" s="30"/>
      <c r="C1" s="30"/>
      <c r="D1" s="31"/>
      <c r="E1" s="32"/>
      <c r="F1" s="31"/>
      <c r="H1" s="33"/>
      <c r="J1" s="33"/>
      <c r="K1" s="33"/>
    </row>
    <row r="2" spans="1:11" x14ac:dyDescent="0.25">
      <c r="A2" s="34"/>
      <c r="B2" s="31"/>
      <c r="C2" s="35"/>
      <c r="D2" s="31"/>
      <c r="E2" s="34"/>
      <c r="F2" s="31"/>
      <c r="G2" s="36"/>
      <c r="H2" s="31"/>
      <c r="I2" s="36"/>
      <c r="J2" s="31"/>
      <c r="K2" s="31"/>
    </row>
    <row r="3" spans="1:11" x14ac:dyDescent="0.25">
      <c r="A3" s="34"/>
      <c r="B3" s="30"/>
      <c r="C3" s="35"/>
      <c r="D3" s="31"/>
      <c r="E3" s="36"/>
      <c r="F3" s="31"/>
      <c r="G3" s="36"/>
      <c r="H3" s="31"/>
      <c r="I3" s="36"/>
      <c r="J3" s="31"/>
      <c r="K3" s="31"/>
    </row>
    <row r="4" spans="1:11" x14ac:dyDescent="0.25">
      <c r="A4" s="34"/>
      <c r="B4" s="31"/>
      <c r="C4" s="35"/>
      <c r="D4" s="33"/>
      <c r="E4" s="37"/>
      <c r="F4" s="31"/>
      <c r="G4" s="37"/>
      <c r="H4" s="33"/>
      <c r="I4" s="37"/>
      <c r="J4" s="33"/>
      <c r="K4" s="33"/>
    </row>
    <row r="5" spans="1:11" x14ac:dyDescent="0.25">
      <c r="A5" s="34"/>
      <c r="B5" s="31"/>
      <c r="C5" s="38"/>
      <c r="D5" s="31"/>
      <c r="E5" s="36"/>
      <c r="F5" s="31"/>
      <c r="G5" s="36"/>
      <c r="H5" s="31"/>
      <c r="I5" s="36"/>
      <c r="J5" s="31"/>
      <c r="K5" s="31"/>
    </row>
    <row r="6" spans="1:11" x14ac:dyDescent="0.25">
      <c r="A6" s="34"/>
      <c r="B6" s="31"/>
      <c r="C6" s="20"/>
      <c r="D6" s="31"/>
      <c r="E6" s="36"/>
      <c r="F6" s="31"/>
      <c r="G6" s="36"/>
      <c r="H6" s="31"/>
      <c r="I6" s="36"/>
      <c r="J6" s="31"/>
      <c r="K6" s="31"/>
    </row>
    <row r="7" spans="1:11" x14ac:dyDescent="0.25">
      <c r="A7" s="34"/>
      <c r="B7" s="31"/>
      <c r="C7" s="35"/>
      <c r="D7" s="31"/>
      <c r="E7" s="35"/>
      <c r="F7" s="31"/>
      <c r="G7" s="36"/>
      <c r="H7" s="31"/>
      <c r="I7" s="36"/>
      <c r="J7" s="31"/>
      <c r="K7" s="31"/>
    </row>
    <row r="8" spans="1:11" x14ac:dyDescent="0.25">
      <c r="A8" s="34"/>
      <c r="B8" s="31"/>
      <c r="C8" s="35"/>
      <c r="D8" s="33"/>
      <c r="E8" s="39"/>
      <c r="F8" s="31"/>
      <c r="G8" s="37"/>
      <c r="H8" s="33"/>
      <c r="I8" s="37"/>
      <c r="J8" s="33"/>
      <c r="K8" s="33"/>
    </row>
    <row r="9" spans="1:11" x14ac:dyDescent="0.25">
      <c r="A9" s="34"/>
      <c r="B9" s="31"/>
      <c r="C9" s="38"/>
      <c r="D9" s="31"/>
      <c r="E9" s="35"/>
      <c r="F9" s="31"/>
      <c r="G9" s="36"/>
      <c r="H9" s="31"/>
      <c r="I9" s="36"/>
      <c r="J9" s="31"/>
      <c r="K9" s="31"/>
    </row>
    <row r="10" spans="1:11" x14ac:dyDescent="0.25">
      <c r="A10" s="34"/>
      <c r="B10" s="31"/>
      <c r="C10" s="39"/>
      <c r="D10" s="33"/>
      <c r="E10" s="39"/>
      <c r="F10" s="31"/>
      <c r="G10" s="37"/>
      <c r="H10" s="33"/>
      <c r="I10" s="37"/>
      <c r="J10" s="33"/>
      <c r="K10" s="33"/>
    </row>
    <row r="11" spans="1:11" x14ac:dyDescent="0.25">
      <c r="A11" s="31"/>
      <c r="B11" s="31"/>
      <c r="C11" s="35"/>
      <c r="D11" s="31"/>
      <c r="E11" s="35"/>
      <c r="F11" s="31"/>
      <c r="G11" s="34"/>
      <c r="H11" s="31"/>
      <c r="I11" s="36"/>
      <c r="J11" s="31"/>
      <c r="K11" s="31"/>
    </row>
    <row r="12" spans="1:11" x14ac:dyDescent="0.25">
      <c r="A12" s="29"/>
      <c r="B12" s="30"/>
      <c r="C12" s="38"/>
      <c r="D12" s="30"/>
      <c r="E12" s="38"/>
      <c r="F12" s="30"/>
      <c r="G12" s="29"/>
      <c r="H12" s="30"/>
      <c r="I12" s="40"/>
      <c r="J12" s="30"/>
      <c r="K12" s="30"/>
    </row>
    <row r="13" spans="1:11" x14ac:dyDescent="0.25">
      <c r="A13" s="34"/>
      <c r="B13" s="31"/>
      <c r="C13" s="20"/>
      <c r="D13" s="41"/>
      <c r="E13" s="20"/>
      <c r="F13" s="31"/>
      <c r="G13" s="42"/>
      <c r="H13" s="41"/>
      <c r="J13" s="41"/>
      <c r="K13" s="41"/>
    </row>
    <row r="14" spans="1:11" x14ac:dyDescent="0.25">
      <c r="A14" s="34"/>
      <c r="B14" s="31"/>
      <c r="C14" s="35"/>
      <c r="D14" s="33"/>
      <c r="E14" s="39"/>
      <c r="F14" s="31"/>
      <c r="G14" s="32"/>
      <c r="H14" s="33"/>
      <c r="I14" s="37"/>
      <c r="J14" s="33"/>
      <c r="K14" s="33"/>
    </row>
    <row r="15" spans="1:11" x14ac:dyDescent="0.25">
      <c r="A15" s="34"/>
      <c r="B15" s="31"/>
      <c r="C15" s="35"/>
      <c r="D15" s="31"/>
      <c r="E15" s="35"/>
      <c r="F15" s="31"/>
      <c r="G15" s="34"/>
      <c r="H15" s="31"/>
      <c r="I15" s="36"/>
      <c r="J15" s="31"/>
      <c r="K15" s="31"/>
    </row>
    <row r="16" spans="1:11" x14ac:dyDescent="0.25">
      <c r="A16" s="34"/>
      <c r="B16" s="31"/>
      <c r="C16" s="38"/>
      <c r="D16" s="41"/>
      <c r="E16" s="20"/>
      <c r="F16" s="31"/>
      <c r="H16" s="41"/>
      <c r="J16" s="41"/>
      <c r="K16" s="41"/>
    </row>
    <row r="17" spans="1:11" x14ac:dyDescent="0.25">
      <c r="A17" s="34"/>
      <c r="B17" s="31"/>
      <c r="C17" s="35"/>
      <c r="D17" s="33"/>
      <c r="E17" s="39"/>
      <c r="F17" s="31"/>
      <c r="G17" s="37"/>
      <c r="H17" s="33"/>
      <c r="I17" s="37"/>
      <c r="J17" s="33"/>
      <c r="K17" s="33"/>
    </row>
    <row r="18" spans="1:11" x14ac:dyDescent="0.25">
      <c r="A18" s="34"/>
      <c r="B18" s="31"/>
      <c r="C18" s="35"/>
      <c r="D18" s="31"/>
      <c r="E18" s="31"/>
      <c r="F18" s="31"/>
      <c r="G18" s="36"/>
      <c r="H18" s="31"/>
      <c r="I18" s="36"/>
      <c r="J18" s="31"/>
      <c r="K18" s="31"/>
    </row>
    <row r="19" spans="1:11" x14ac:dyDescent="0.25">
      <c r="A19" s="34"/>
      <c r="B19" s="31"/>
      <c r="C19" s="35"/>
      <c r="D19" s="30"/>
      <c r="E19" s="30"/>
      <c r="F19" s="41"/>
      <c r="H19" s="41"/>
      <c r="J19" s="41"/>
      <c r="K19" s="41"/>
    </row>
    <row r="20" spans="1:11" x14ac:dyDescent="0.25">
      <c r="A20" s="34"/>
      <c r="B20" s="31"/>
      <c r="C20" s="35"/>
      <c r="D20" s="31"/>
      <c r="E20" s="35"/>
      <c r="F20" s="31"/>
      <c r="G20" s="36"/>
      <c r="H20" s="31"/>
      <c r="I20" s="36"/>
      <c r="J20" s="31"/>
      <c r="K20" s="31"/>
    </row>
    <row r="21" spans="1:11" x14ac:dyDescent="0.25">
      <c r="A21" s="34"/>
      <c r="B21" s="31"/>
      <c r="C21" s="40"/>
      <c r="D21" s="41"/>
      <c r="E21" s="20"/>
      <c r="F21" s="41"/>
      <c r="H21" s="41"/>
      <c r="J21" s="41"/>
      <c r="K21" s="41"/>
    </row>
    <row r="22" spans="1:11" x14ac:dyDescent="0.25">
      <c r="A22" s="34"/>
      <c r="B22" s="31"/>
      <c r="C22" s="35"/>
      <c r="D22" s="31"/>
      <c r="E22" s="35"/>
      <c r="F22" s="31"/>
      <c r="G22" s="36"/>
      <c r="H22" s="31"/>
      <c r="I22" s="36"/>
      <c r="J22" s="31"/>
      <c r="K22" s="31"/>
    </row>
    <row r="23" spans="1:11" x14ac:dyDescent="0.25">
      <c r="A23" s="34"/>
      <c r="B23" s="31"/>
      <c r="C23" s="35"/>
      <c r="D23" s="41"/>
      <c r="E23" s="20"/>
      <c r="F23" s="41"/>
      <c r="H23" s="41"/>
      <c r="J23" s="41"/>
      <c r="K23" s="41"/>
    </row>
    <row r="24" spans="1:11" x14ac:dyDescent="0.25">
      <c r="A24" s="34"/>
      <c r="B24" s="31"/>
      <c r="C24" s="35"/>
      <c r="D24" s="31"/>
      <c r="E24" s="35"/>
      <c r="F24" s="31"/>
      <c r="G24" s="36"/>
      <c r="H24" s="31"/>
      <c r="I24" s="36"/>
      <c r="J24" s="31"/>
      <c r="K24" s="31"/>
    </row>
    <row r="25" spans="1:11" x14ac:dyDescent="0.25">
      <c r="A25" s="34"/>
      <c r="B25" s="31"/>
      <c r="C25" s="35"/>
      <c r="D25" s="41"/>
      <c r="E25" s="20"/>
      <c r="F25" s="41"/>
      <c r="H25" s="41"/>
      <c r="J25" s="41"/>
      <c r="K25" s="41"/>
    </row>
    <row r="26" spans="1:11" x14ac:dyDescent="0.25">
      <c r="A26" s="34"/>
      <c r="B26" s="31"/>
      <c r="C26" s="40"/>
      <c r="D26" s="33"/>
      <c r="E26" s="39"/>
      <c r="F26" s="33"/>
      <c r="G26" s="37"/>
      <c r="H26" s="33"/>
      <c r="I26" s="37"/>
      <c r="J26" s="33"/>
      <c r="K26" s="33"/>
    </row>
    <row r="27" spans="1:11" x14ac:dyDescent="0.25">
      <c r="A27" s="34"/>
      <c r="B27" s="31"/>
      <c r="C27" s="39"/>
      <c r="D27" s="31"/>
      <c r="E27" s="35"/>
      <c r="F27" s="31"/>
      <c r="G27" s="36"/>
      <c r="H27" s="31"/>
      <c r="I27" s="36"/>
      <c r="J27" s="31"/>
      <c r="K27" s="31"/>
    </row>
    <row r="28" spans="1:11" ht="39" x14ac:dyDescent="0.7">
      <c r="A28" s="43" t="s">
        <v>163</v>
      </c>
      <c r="B28" s="31"/>
      <c r="C28" s="35"/>
      <c r="D28" s="33"/>
      <c r="E28" s="39"/>
      <c r="F28" s="33"/>
      <c r="G28" s="37"/>
      <c r="H28" s="33"/>
      <c r="I28" s="37"/>
      <c r="J28" s="33"/>
      <c r="K28" s="33"/>
    </row>
    <row r="29" spans="1:11" ht="17.25" x14ac:dyDescent="0.35">
      <c r="A29" s="44"/>
      <c r="B29" s="31"/>
      <c r="C29" s="35"/>
      <c r="D29" s="31"/>
      <c r="E29" s="35"/>
      <c r="F29" s="31"/>
      <c r="G29" s="34"/>
      <c r="H29" s="31"/>
      <c r="I29" s="36"/>
      <c r="J29" s="31"/>
      <c r="K29" s="31"/>
    </row>
    <row r="30" spans="1:11" x14ac:dyDescent="0.25">
      <c r="A30" s="34"/>
      <c r="B30" s="31"/>
      <c r="C30" s="38"/>
      <c r="D30" s="30"/>
      <c r="E30" s="38"/>
      <c r="F30" s="30"/>
      <c r="G30" s="29"/>
      <c r="H30" s="30"/>
      <c r="I30" s="40"/>
      <c r="J30" s="30"/>
      <c r="K30" s="30"/>
    </row>
    <row r="31" spans="1:11" x14ac:dyDescent="0.25">
      <c r="A31" s="34"/>
      <c r="B31" s="31"/>
      <c r="C31" s="35"/>
      <c r="D31" s="41"/>
      <c r="E31" s="20"/>
      <c r="F31" s="41"/>
      <c r="G31" s="42"/>
      <c r="H31" s="41"/>
      <c r="J31" s="41"/>
      <c r="K31" s="41"/>
    </row>
    <row r="32" spans="1:11" x14ac:dyDescent="0.25">
      <c r="A32" s="34"/>
      <c r="B32" s="31"/>
      <c r="C32" s="40"/>
      <c r="D32" s="33"/>
      <c r="E32" s="39"/>
      <c r="F32" s="33"/>
      <c r="G32" s="32"/>
      <c r="H32" s="33"/>
      <c r="I32" s="37"/>
      <c r="J32" s="33"/>
      <c r="K32" s="33"/>
    </row>
    <row r="33" spans="1:11" x14ac:dyDescent="0.25">
      <c r="A33" s="34"/>
      <c r="B33" s="31"/>
      <c r="C33" s="39"/>
      <c r="D33" s="31"/>
      <c r="E33" s="35"/>
      <c r="F33" s="31"/>
      <c r="G33" s="34"/>
      <c r="H33" s="31"/>
      <c r="I33" s="36"/>
      <c r="J33" s="31"/>
      <c r="K33" s="31"/>
    </row>
    <row r="34" spans="1:11" x14ac:dyDescent="0.25">
      <c r="A34" s="34"/>
      <c r="B34" s="31"/>
      <c r="C34" s="35"/>
      <c r="D34" s="31"/>
      <c r="E34" s="35"/>
      <c r="F34" s="31"/>
      <c r="G34" s="34"/>
      <c r="H34" s="31"/>
      <c r="I34" s="36"/>
      <c r="J34" s="31"/>
      <c r="K34" s="31"/>
    </row>
    <row r="35" spans="1:11" x14ac:dyDescent="0.25">
      <c r="A35" s="34"/>
      <c r="B35" s="31"/>
      <c r="D35" s="30"/>
      <c r="E35" s="38"/>
      <c r="F35" s="30"/>
      <c r="G35" s="29"/>
      <c r="H35" s="30"/>
      <c r="I35" s="40"/>
      <c r="J35" s="30"/>
      <c r="K35" s="30"/>
    </row>
    <row r="36" spans="1:11" x14ac:dyDescent="0.25">
      <c r="A36" s="34"/>
      <c r="B36" s="31"/>
      <c r="C36" s="35"/>
      <c r="D36" s="30"/>
      <c r="E36" s="38"/>
      <c r="F36" s="31"/>
      <c r="G36" s="34"/>
      <c r="H36" s="31"/>
      <c r="I36" s="34"/>
      <c r="J36" s="31"/>
      <c r="K36" s="31"/>
    </row>
    <row r="37" spans="1:11" x14ac:dyDescent="0.25">
      <c r="A37" s="34"/>
      <c r="B37" s="31"/>
      <c r="C37" s="35"/>
      <c r="D37" s="30"/>
      <c r="E37" s="38"/>
      <c r="F37" s="30"/>
      <c r="G37" s="29"/>
      <c r="H37" s="41"/>
      <c r="I37" s="42"/>
      <c r="J37" s="41"/>
      <c r="K37" s="41"/>
    </row>
    <row r="38" spans="1:11" x14ac:dyDescent="0.25">
      <c r="A38" s="34"/>
      <c r="B38" s="31"/>
      <c r="C38" s="20"/>
      <c r="D38" s="41"/>
      <c r="E38" s="20"/>
      <c r="F38" s="41"/>
      <c r="G38" s="42"/>
      <c r="H38" s="33"/>
      <c r="I38" s="31"/>
      <c r="J38" s="31"/>
      <c r="K38" s="31"/>
    </row>
    <row r="39" spans="1:11" x14ac:dyDescent="0.25">
      <c r="A39" s="34"/>
      <c r="B39" s="31"/>
      <c r="C39" s="31"/>
      <c r="D39" s="33"/>
      <c r="E39" s="31"/>
      <c r="F39" s="31"/>
      <c r="G39" s="34"/>
      <c r="H39" s="31"/>
      <c r="I39" s="40"/>
      <c r="J39" s="30"/>
      <c r="K39" s="30"/>
    </row>
    <row r="40" spans="1:11" x14ac:dyDescent="0.25">
      <c r="A40" s="34"/>
      <c r="B40" s="31"/>
      <c r="C40" s="31"/>
      <c r="D40" s="31"/>
      <c r="E40" s="30"/>
      <c r="F40" s="30"/>
      <c r="G40" s="29"/>
      <c r="H40" s="41"/>
      <c r="J40" s="41"/>
      <c r="K40" s="41"/>
    </row>
    <row r="41" spans="1:11" x14ac:dyDescent="0.25">
      <c r="A41" s="34"/>
      <c r="B41" s="31"/>
      <c r="C41" s="41"/>
      <c r="D41" s="30"/>
      <c r="F41" s="41"/>
      <c r="G41" s="42"/>
      <c r="H41" s="31"/>
      <c r="I41" s="36"/>
      <c r="J41" s="31"/>
      <c r="K41" s="31"/>
    </row>
    <row r="42" spans="1:11" x14ac:dyDescent="0.25">
      <c r="A42" s="34"/>
      <c r="B42" s="31"/>
      <c r="C42" s="31"/>
      <c r="D42" s="31"/>
      <c r="E42" s="35"/>
      <c r="F42" s="31"/>
      <c r="G42" s="34"/>
      <c r="H42" s="31"/>
      <c r="I42" s="36"/>
      <c r="J42" s="31"/>
      <c r="K42" s="31"/>
    </row>
    <row r="43" spans="1:11" x14ac:dyDescent="0.25">
      <c r="A43" s="29"/>
      <c r="B43" s="31"/>
      <c r="C43" s="33"/>
      <c r="D43" s="39"/>
      <c r="E43" s="41"/>
      <c r="F43" s="41"/>
      <c r="G43" s="34"/>
      <c r="H43" s="31"/>
      <c r="I43" s="36"/>
      <c r="J43" s="31"/>
      <c r="K43" s="31"/>
    </row>
    <row r="44" spans="1:11" x14ac:dyDescent="0.25">
      <c r="A44" s="34"/>
      <c r="B44" s="31"/>
      <c r="C44" s="31"/>
      <c r="D44" s="35"/>
      <c r="E44" s="31"/>
      <c r="F44" s="31"/>
      <c r="G44" s="29"/>
      <c r="H44" s="30"/>
      <c r="I44" s="40"/>
      <c r="J44" s="30"/>
      <c r="K44" s="30"/>
    </row>
    <row r="45" spans="1:11" x14ac:dyDescent="0.25">
      <c r="A45" s="34"/>
      <c r="B45" s="31"/>
      <c r="C45" s="30"/>
      <c r="D45" s="38"/>
      <c r="E45" s="30"/>
      <c r="F45" s="30"/>
      <c r="G45" s="29"/>
      <c r="H45" s="31"/>
      <c r="I45" s="31"/>
      <c r="J45" s="31"/>
      <c r="K45" s="31"/>
    </row>
    <row r="46" spans="1:11" x14ac:dyDescent="0.25">
      <c r="A46" s="32"/>
      <c r="B46" s="33"/>
      <c r="C46" s="33"/>
      <c r="D46" s="39"/>
      <c r="E46" s="33"/>
      <c r="F46" s="33"/>
      <c r="G46" s="32"/>
      <c r="H46" s="33"/>
      <c r="I46" s="37"/>
      <c r="J46" s="33"/>
      <c r="K46" s="33"/>
    </row>
    <row r="47" spans="1:11" x14ac:dyDescent="0.25">
      <c r="A47" s="31"/>
      <c r="B47" s="31"/>
      <c r="C47" s="31"/>
      <c r="D47" s="35"/>
      <c r="E47" s="31"/>
      <c r="F47" s="31"/>
      <c r="G47" s="36"/>
      <c r="H47" s="31"/>
      <c r="I47" s="36"/>
      <c r="J47" s="31"/>
      <c r="K47" s="31"/>
    </row>
    <row r="48" spans="1:11" x14ac:dyDescent="0.25">
      <c r="A48" s="249"/>
      <c r="B48" s="250"/>
      <c r="C48" s="250"/>
      <c r="D48" s="39"/>
      <c r="E48" s="33"/>
      <c r="F48" s="33"/>
      <c r="G48" s="250"/>
      <c r="H48" s="250"/>
      <c r="I48" s="250"/>
      <c r="J48" s="250"/>
      <c r="K48" s="250"/>
    </row>
    <row r="51" spans="8:8" x14ac:dyDescent="0.25">
      <c r="H51" s="165"/>
    </row>
  </sheetData>
  <pageMargins left="0.62992125984252001" right="0.23622047244094499" top="0.47244094488188998" bottom="0.196850393700787" header="0.31496062992126" footer="0.15748031496063"/>
  <pageSetup paperSize="9" scale="71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6294E-ED6C-4641-9D8F-005E308D0353}">
  <sheetPr>
    <pageSetUpPr fitToPage="1"/>
  </sheetPr>
  <dimension ref="A1:AS68"/>
  <sheetViews>
    <sheetView showGridLines="0" zoomScale="70" zoomScaleNormal="70" zoomScalePageLayoutView="60" workbookViewId="0"/>
  </sheetViews>
  <sheetFormatPr baseColWidth="10" defaultColWidth="11.42578125" defaultRowHeight="15" customHeight="1" x14ac:dyDescent="0.2"/>
  <cols>
    <col min="1" max="1" width="3.7109375" style="165" customWidth="1"/>
    <col min="2" max="8" width="11.5703125" style="165" customWidth="1"/>
    <col min="9" max="9" width="3.7109375" style="165" customWidth="1"/>
    <col min="10" max="16" width="11.5703125" style="165" customWidth="1"/>
    <col min="17" max="17" width="3.7109375" style="165" customWidth="1"/>
    <col min="18" max="24" width="11.5703125" style="165" customWidth="1"/>
    <col min="25" max="25" width="11.42578125" style="253"/>
    <col min="26" max="45" width="12.85546875" style="253" customWidth="1"/>
    <col min="46" max="63" width="12.85546875" style="165" customWidth="1"/>
    <col min="64" max="16384" width="11.42578125" style="165"/>
  </cols>
  <sheetData>
    <row r="1" spans="1:42" ht="26.25" x14ac:dyDescent="0.25">
      <c r="B1" s="251" t="s">
        <v>197</v>
      </c>
      <c r="C1" s="252"/>
      <c r="D1" s="252"/>
      <c r="E1" s="252"/>
      <c r="F1" s="252"/>
      <c r="G1" s="252"/>
      <c r="H1" s="252"/>
      <c r="J1" s="46"/>
      <c r="K1" s="46"/>
      <c r="L1" s="46"/>
      <c r="M1" s="46"/>
      <c r="N1" s="46"/>
      <c r="O1" s="46"/>
      <c r="P1" s="46"/>
      <c r="Q1" s="46"/>
      <c r="R1" s="46"/>
      <c r="S1" s="46"/>
      <c r="T1" s="252"/>
      <c r="U1" s="252"/>
      <c r="V1" s="252"/>
      <c r="W1" s="252"/>
      <c r="X1" s="252"/>
      <c r="Z1" s="253" t="s">
        <v>198</v>
      </c>
      <c r="AB1" s="53"/>
      <c r="AC1" s="254"/>
      <c r="AD1" s="53"/>
      <c r="AE1" s="53"/>
      <c r="AF1" s="254"/>
      <c r="AG1" s="53"/>
      <c r="AH1" s="53"/>
      <c r="AI1" s="254"/>
      <c r="AJ1" s="53"/>
      <c r="AK1" s="53"/>
      <c r="AL1" s="53"/>
      <c r="AM1" s="53"/>
      <c r="AN1" s="53"/>
      <c r="AO1" s="53"/>
    </row>
    <row r="2" spans="1:42" ht="15" customHeight="1" x14ac:dyDescent="0.3">
      <c r="A2" s="255"/>
      <c r="B2" s="252"/>
      <c r="C2" s="252"/>
      <c r="D2" s="252"/>
      <c r="E2" s="252"/>
      <c r="F2" s="252"/>
      <c r="G2" s="252"/>
      <c r="H2" s="252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2"/>
      <c r="U2" s="252"/>
      <c r="V2" s="252"/>
      <c r="W2" s="252"/>
      <c r="X2" s="252"/>
      <c r="Z2" s="253" t="s">
        <v>199</v>
      </c>
    </row>
    <row r="3" spans="1:42" ht="15" customHeight="1" x14ac:dyDescent="0.2">
      <c r="A3" s="252"/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Z3" s="253" t="s">
        <v>200</v>
      </c>
    </row>
    <row r="4" spans="1:42" ht="15" customHeight="1" x14ac:dyDescent="0.2">
      <c r="A4" s="252"/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</row>
    <row r="5" spans="1:42" ht="15" customHeight="1" x14ac:dyDescent="0.2">
      <c r="A5" s="252"/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</row>
    <row r="6" spans="1:42" ht="15" customHeight="1" x14ac:dyDescent="0.25">
      <c r="A6" s="252"/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6" t="s">
        <v>201</v>
      </c>
      <c r="Z6" s="257" t="s">
        <v>202</v>
      </c>
      <c r="AA6" s="257"/>
      <c r="AF6" s="257" t="s">
        <v>203</v>
      </c>
      <c r="AG6" s="257"/>
      <c r="AL6" s="257" t="s">
        <v>204</v>
      </c>
      <c r="AM6" s="257"/>
    </row>
    <row r="7" spans="1:42" ht="15" customHeight="1" x14ac:dyDescent="0.25">
      <c r="A7" s="252"/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AA7" s="258">
        <v>2019</v>
      </c>
      <c r="AB7" s="258">
        <v>2020</v>
      </c>
      <c r="AC7" s="258">
        <v>2021</v>
      </c>
      <c r="AD7" s="258">
        <v>2022</v>
      </c>
      <c r="AG7" s="258">
        <v>2019</v>
      </c>
      <c r="AH7" s="258">
        <v>2020</v>
      </c>
      <c r="AI7" s="258">
        <v>2021</v>
      </c>
      <c r="AJ7" s="258">
        <v>2022</v>
      </c>
      <c r="AM7" s="258">
        <v>2019</v>
      </c>
      <c r="AN7" s="258">
        <v>2020</v>
      </c>
      <c r="AO7" s="258">
        <v>2021</v>
      </c>
      <c r="AP7" s="258">
        <v>2022</v>
      </c>
    </row>
    <row r="8" spans="1:42" ht="15" customHeight="1" x14ac:dyDescent="0.2">
      <c r="A8" s="252"/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Z8" s="253" t="s">
        <v>205</v>
      </c>
      <c r="AA8" s="259">
        <v>46820440</v>
      </c>
      <c r="AB8" s="259">
        <v>45800165</v>
      </c>
      <c r="AC8" s="259">
        <v>42493337</v>
      </c>
      <c r="AD8" s="259">
        <v>46756593</v>
      </c>
      <c r="AF8" s="253" t="s">
        <v>205</v>
      </c>
      <c r="AG8" s="259">
        <v>15006507</v>
      </c>
      <c r="AH8" s="259">
        <v>16073289</v>
      </c>
      <c r="AI8" s="259">
        <v>13213428</v>
      </c>
      <c r="AJ8" s="259">
        <v>15176514</v>
      </c>
      <c r="AL8" s="253" t="s">
        <v>205</v>
      </c>
      <c r="AM8" s="259">
        <v>9115628</v>
      </c>
      <c r="AN8" s="259">
        <v>7108259</v>
      </c>
      <c r="AO8" s="259">
        <v>6476535</v>
      </c>
      <c r="AP8" s="259">
        <v>8185760</v>
      </c>
    </row>
    <row r="9" spans="1:42" ht="15" customHeight="1" x14ac:dyDescent="0.2">
      <c r="A9" s="252"/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Z9" s="253" t="s">
        <v>206</v>
      </c>
      <c r="AA9" s="259">
        <v>44583561</v>
      </c>
      <c r="AB9" s="259">
        <v>43109659</v>
      </c>
      <c r="AC9" s="259">
        <v>40489010</v>
      </c>
      <c r="AD9" s="259">
        <v>43967035</v>
      </c>
      <c r="AF9" s="253" t="s">
        <v>206</v>
      </c>
      <c r="AG9" s="259">
        <v>14348549</v>
      </c>
      <c r="AH9" s="259">
        <v>14002412</v>
      </c>
      <c r="AI9" s="259">
        <v>12145827</v>
      </c>
      <c r="AJ9" s="259">
        <v>13961403</v>
      </c>
      <c r="AL9" s="253" t="s">
        <v>206</v>
      </c>
      <c r="AM9" s="259">
        <v>7843248</v>
      </c>
      <c r="AN9" s="259">
        <v>6425079</v>
      </c>
      <c r="AO9" s="259">
        <v>6094779</v>
      </c>
      <c r="AP9" s="259">
        <v>7406116</v>
      </c>
    </row>
    <row r="10" spans="1:42" ht="15" customHeight="1" x14ac:dyDescent="0.2">
      <c r="A10" s="252"/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Z10" s="253" t="s">
        <v>207</v>
      </c>
      <c r="AA10" s="259">
        <v>48353601</v>
      </c>
      <c r="AB10" s="259">
        <v>44303648</v>
      </c>
      <c r="AC10" s="259">
        <v>46455313</v>
      </c>
      <c r="AD10" s="259">
        <v>45981761</v>
      </c>
      <c r="AF10" s="253" t="s">
        <v>207</v>
      </c>
      <c r="AG10" s="259">
        <v>15951378</v>
      </c>
      <c r="AH10" s="259">
        <v>14965286</v>
      </c>
      <c r="AI10" s="259">
        <v>14413642</v>
      </c>
      <c r="AJ10" s="259">
        <v>15107748</v>
      </c>
      <c r="AL10" s="253" t="s">
        <v>207</v>
      </c>
      <c r="AM10" s="259">
        <v>7398685</v>
      </c>
      <c r="AN10" s="259">
        <v>6499455</v>
      </c>
      <c r="AO10" s="259">
        <v>7109023</v>
      </c>
      <c r="AP10" s="259">
        <v>6819146</v>
      </c>
    </row>
    <row r="11" spans="1:42" ht="15" customHeight="1" x14ac:dyDescent="0.2">
      <c r="A11" s="252"/>
      <c r="B11" s="252"/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Z11" s="253" t="s">
        <v>208</v>
      </c>
      <c r="AA11" s="259">
        <v>46400443</v>
      </c>
      <c r="AB11" s="259">
        <v>41795682</v>
      </c>
      <c r="AC11" s="259">
        <v>45471169</v>
      </c>
      <c r="AD11" s="259">
        <v>48522626</v>
      </c>
      <c r="AF11" s="253" t="s">
        <v>208</v>
      </c>
      <c r="AG11" s="259">
        <v>14553222</v>
      </c>
      <c r="AH11" s="259">
        <v>15115366</v>
      </c>
      <c r="AI11" s="259">
        <v>13408185</v>
      </c>
      <c r="AJ11" s="259">
        <v>15751949</v>
      </c>
      <c r="AL11" s="253" t="s">
        <v>208</v>
      </c>
      <c r="AM11" s="259">
        <v>6775183</v>
      </c>
      <c r="AN11" s="259">
        <v>6003312</v>
      </c>
      <c r="AO11" s="259">
        <v>7240918</v>
      </c>
      <c r="AP11" s="259">
        <v>7881967</v>
      </c>
    </row>
    <row r="12" spans="1:42" ht="15" customHeight="1" x14ac:dyDescent="0.2">
      <c r="A12" s="252"/>
      <c r="B12" s="252"/>
      <c r="C12" s="252"/>
      <c r="D12" s="252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2"/>
      <c r="R12" s="252"/>
      <c r="S12" s="252"/>
      <c r="T12" s="252"/>
      <c r="U12" s="252"/>
      <c r="V12" s="252"/>
      <c r="W12" s="252"/>
      <c r="X12" s="252"/>
      <c r="Z12" s="253" t="s">
        <v>209</v>
      </c>
      <c r="AA12" s="259">
        <v>51071331</v>
      </c>
      <c r="AB12" s="259">
        <v>38167109</v>
      </c>
      <c r="AC12" s="259">
        <v>45495539</v>
      </c>
      <c r="AD12" s="259">
        <v>51334993</v>
      </c>
      <c r="AF12" s="253" t="s">
        <v>209</v>
      </c>
      <c r="AG12" s="259">
        <v>17078651</v>
      </c>
      <c r="AH12" s="259">
        <v>13043138</v>
      </c>
      <c r="AI12" s="259">
        <v>14380272</v>
      </c>
      <c r="AJ12" s="259">
        <v>16007624</v>
      </c>
      <c r="AL12" s="253" t="s">
        <v>209</v>
      </c>
      <c r="AM12" s="259">
        <v>7434110</v>
      </c>
      <c r="AN12" s="259">
        <v>4900444</v>
      </c>
      <c r="AO12" s="259">
        <v>6778350</v>
      </c>
      <c r="AP12" s="259">
        <v>8087600</v>
      </c>
    </row>
    <row r="13" spans="1:42" ht="15" customHeight="1" x14ac:dyDescent="0.2">
      <c r="A13" s="252"/>
      <c r="B13" s="252"/>
      <c r="C13" s="252"/>
      <c r="D13" s="252"/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Z13" s="253" t="s">
        <v>210</v>
      </c>
      <c r="AA13" s="259">
        <v>47139627</v>
      </c>
      <c r="AB13" s="259">
        <v>40233166</v>
      </c>
      <c r="AC13" s="259">
        <v>44903502</v>
      </c>
      <c r="AD13" s="259">
        <v>48228965</v>
      </c>
      <c r="AF13" s="253" t="s">
        <v>210</v>
      </c>
      <c r="AG13" s="259">
        <v>16093379</v>
      </c>
      <c r="AH13" s="259">
        <v>13043509</v>
      </c>
      <c r="AI13" s="259">
        <v>13541010</v>
      </c>
      <c r="AJ13" s="259">
        <v>15221080</v>
      </c>
      <c r="AL13" s="253" t="s">
        <v>210</v>
      </c>
      <c r="AM13" s="259">
        <v>6893378</v>
      </c>
      <c r="AN13" s="259">
        <v>5893666</v>
      </c>
      <c r="AO13" s="259">
        <v>6990004</v>
      </c>
      <c r="AP13" s="259">
        <v>7884812</v>
      </c>
    </row>
    <row r="14" spans="1:42" ht="15" customHeight="1" x14ac:dyDescent="0.2">
      <c r="A14" s="252"/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Z14" s="253" t="s">
        <v>211</v>
      </c>
      <c r="AA14" s="259">
        <v>48818378</v>
      </c>
      <c r="AB14" s="259">
        <v>42217915</v>
      </c>
      <c r="AC14" s="259">
        <v>46051657</v>
      </c>
      <c r="AD14" s="259">
        <v>48153701</v>
      </c>
      <c r="AF14" s="253" t="s">
        <v>211</v>
      </c>
      <c r="AG14" s="259">
        <v>16173719</v>
      </c>
      <c r="AH14" s="259">
        <v>13620638</v>
      </c>
      <c r="AI14" s="259">
        <v>14490452</v>
      </c>
      <c r="AJ14" s="259">
        <v>16239218</v>
      </c>
      <c r="AL14" s="253" t="s">
        <v>211</v>
      </c>
      <c r="AM14" s="259">
        <v>7261076</v>
      </c>
      <c r="AN14" s="259">
        <v>5583770</v>
      </c>
      <c r="AO14" s="259">
        <v>6913445</v>
      </c>
      <c r="AP14" s="259">
        <v>7117785</v>
      </c>
    </row>
    <row r="15" spans="1:42" ht="15" customHeight="1" x14ac:dyDescent="0.2">
      <c r="A15" s="252"/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  <c r="P15" s="252"/>
      <c r="Q15" s="252"/>
      <c r="R15" s="252"/>
      <c r="S15" s="252"/>
      <c r="T15" s="252"/>
      <c r="U15" s="252"/>
      <c r="V15" s="252"/>
      <c r="W15" s="252"/>
      <c r="X15" s="252"/>
      <c r="Z15" s="253" t="s">
        <v>212</v>
      </c>
      <c r="AA15" s="259">
        <v>48198107</v>
      </c>
      <c r="AB15" s="259">
        <v>42978437</v>
      </c>
      <c r="AC15" s="259">
        <v>48800280</v>
      </c>
      <c r="AD15" s="259"/>
      <c r="AF15" s="253" t="s">
        <v>212</v>
      </c>
      <c r="AG15" s="259">
        <v>17632595</v>
      </c>
      <c r="AH15" s="259">
        <v>14001773</v>
      </c>
      <c r="AI15" s="259">
        <v>16512152</v>
      </c>
      <c r="AJ15" s="259"/>
      <c r="AL15" s="253" t="s">
        <v>212</v>
      </c>
      <c r="AM15" s="259">
        <v>7612537</v>
      </c>
      <c r="AN15" s="259">
        <v>6338903</v>
      </c>
      <c r="AO15" s="259">
        <v>8077202</v>
      </c>
      <c r="AP15" s="259"/>
    </row>
    <row r="16" spans="1:42" ht="15" customHeight="1" x14ac:dyDescent="0.2">
      <c r="A16" s="252"/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2"/>
      <c r="X16" s="252"/>
      <c r="Z16" s="253" t="s">
        <v>213</v>
      </c>
      <c r="AA16" s="259">
        <v>46635887</v>
      </c>
      <c r="AB16" s="259">
        <v>43349327</v>
      </c>
      <c r="AC16" s="259">
        <v>45052533</v>
      </c>
      <c r="AD16" s="259"/>
      <c r="AF16" s="253" t="s">
        <v>213</v>
      </c>
      <c r="AG16" s="259">
        <v>15419568</v>
      </c>
      <c r="AH16" s="259">
        <v>13231512</v>
      </c>
      <c r="AI16" s="259">
        <v>14197332</v>
      </c>
      <c r="AJ16" s="259"/>
      <c r="AL16" s="253" t="s">
        <v>213</v>
      </c>
      <c r="AM16" s="259">
        <v>8176343</v>
      </c>
      <c r="AN16" s="259">
        <v>7349376</v>
      </c>
      <c r="AO16" s="259">
        <v>7429205</v>
      </c>
      <c r="AP16" s="259"/>
    </row>
    <row r="17" spans="1:42" ht="15" customHeight="1" x14ac:dyDescent="0.2">
      <c r="A17" s="252"/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2"/>
      <c r="T17" s="252"/>
      <c r="U17" s="252"/>
      <c r="V17" s="252"/>
      <c r="W17" s="252"/>
      <c r="X17" s="252"/>
      <c r="Z17" s="253" t="s">
        <v>214</v>
      </c>
      <c r="AA17" s="259">
        <v>48624088</v>
      </c>
      <c r="AB17" s="259">
        <v>45985008</v>
      </c>
      <c r="AC17" s="259">
        <v>46987477</v>
      </c>
      <c r="AD17" s="259"/>
      <c r="AF17" s="253" t="s">
        <v>214</v>
      </c>
      <c r="AG17" s="259">
        <v>15747355</v>
      </c>
      <c r="AH17" s="259">
        <v>13918205</v>
      </c>
      <c r="AI17" s="259">
        <v>15124052</v>
      </c>
      <c r="AJ17" s="259"/>
      <c r="AL17" s="253" t="s">
        <v>214</v>
      </c>
      <c r="AM17" s="259">
        <v>8099276</v>
      </c>
      <c r="AN17" s="259">
        <v>7703032</v>
      </c>
      <c r="AO17" s="259">
        <v>7715340</v>
      </c>
      <c r="AP17" s="259"/>
    </row>
    <row r="18" spans="1:42" ht="15" customHeight="1" x14ac:dyDescent="0.2">
      <c r="A18" s="252"/>
      <c r="B18" s="252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  <c r="W18" s="252"/>
      <c r="X18" s="252"/>
      <c r="Z18" s="253" t="s">
        <v>215</v>
      </c>
      <c r="AA18" s="259">
        <v>43594127</v>
      </c>
      <c r="AB18" s="259">
        <v>43641437</v>
      </c>
      <c r="AC18" s="259">
        <v>45669918</v>
      </c>
      <c r="AD18" s="259"/>
      <c r="AF18" s="253" t="s">
        <v>215</v>
      </c>
      <c r="AG18" s="259">
        <v>13891905</v>
      </c>
      <c r="AH18" s="259">
        <v>12143165</v>
      </c>
      <c r="AI18" s="259">
        <v>14606259</v>
      </c>
      <c r="AJ18" s="259"/>
      <c r="AL18" s="253" t="s">
        <v>215</v>
      </c>
      <c r="AM18" s="259">
        <v>7088673</v>
      </c>
      <c r="AN18" s="259">
        <v>7146925</v>
      </c>
      <c r="AO18" s="259">
        <v>6799164</v>
      </c>
      <c r="AP18" s="259"/>
    </row>
    <row r="19" spans="1:42" ht="15" customHeight="1" x14ac:dyDescent="0.2">
      <c r="A19" s="252"/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  <c r="W19" s="252"/>
      <c r="X19" s="252"/>
      <c r="Z19" s="253" t="s">
        <v>216</v>
      </c>
      <c r="AA19" s="259">
        <v>43965686</v>
      </c>
      <c r="AB19" s="259">
        <v>43897248</v>
      </c>
      <c r="AC19" s="259">
        <v>46519669</v>
      </c>
      <c r="AD19" s="259"/>
      <c r="AF19" s="253" t="s">
        <v>216</v>
      </c>
      <c r="AG19" s="259">
        <v>15094063</v>
      </c>
      <c r="AH19" s="259">
        <v>13745088</v>
      </c>
      <c r="AI19" s="259">
        <v>14827296</v>
      </c>
      <c r="AJ19" s="259"/>
      <c r="AL19" s="253" t="s">
        <v>216</v>
      </c>
      <c r="AM19" s="259">
        <v>6896804</v>
      </c>
      <c r="AN19" s="259">
        <v>6165562</v>
      </c>
      <c r="AO19" s="259">
        <v>7356730</v>
      </c>
      <c r="AP19" s="259"/>
    </row>
    <row r="20" spans="1:42" ht="15" customHeight="1" x14ac:dyDescent="0.2">
      <c r="A20" s="252"/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AB20" s="259"/>
      <c r="AC20" s="259"/>
      <c r="AD20" s="259"/>
      <c r="AH20" s="259"/>
      <c r="AI20" s="259"/>
      <c r="AJ20" s="259"/>
      <c r="AN20" s="259"/>
      <c r="AO20" s="259"/>
      <c r="AP20" s="259"/>
    </row>
    <row r="21" spans="1:42" ht="15" customHeight="1" x14ac:dyDescent="0.2">
      <c r="A21" s="252"/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</row>
    <row r="22" spans="1:42" ht="15" customHeight="1" x14ac:dyDescent="0.2">
      <c r="A22" s="252"/>
      <c r="B22" s="252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AC22" s="259"/>
    </row>
    <row r="23" spans="1:42" ht="15" customHeight="1" x14ac:dyDescent="0.2">
      <c r="A23" s="252"/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AC23" s="259"/>
    </row>
    <row r="24" spans="1:42" ht="15" customHeight="1" x14ac:dyDescent="0.2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AC24" s="259"/>
    </row>
    <row r="25" spans="1:42" ht="15" customHeight="1" x14ac:dyDescent="0.2">
      <c r="A25" s="252"/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AC25" s="259"/>
    </row>
    <row r="26" spans="1:42" ht="15" customHeight="1" x14ac:dyDescent="0.2">
      <c r="A26" s="252"/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  <c r="W26" s="252"/>
      <c r="X26" s="252"/>
      <c r="AC26" s="259"/>
    </row>
    <row r="27" spans="1:42" ht="15" customHeight="1" x14ac:dyDescent="0.2">
      <c r="A27" s="252"/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2"/>
      <c r="R27" s="252"/>
      <c r="S27" s="252"/>
      <c r="T27" s="252"/>
      <c r="U27" s="252"/>
      <c r="V27" s="252"/>
      <c r="W27" s="252"/>
      <c r="X27" s="252"/>
      <c r="AC27" s="259"/>
    </row>
    <row r="28" spans="1:42" ht="15" customHeight="1" x14ac:dyDescent="0.2">
      <c r="A28" s="252"/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52"/>
      <c r="M28" s="252"/>
      <c r="N28" s="252"/>
      <c r="O28" s="252"/>
      <c r="P28" s="252"/>
      <c r="Q28" s="252"/>
      <c r="R28" s="252"/>
      <c r="S28" s="252"/>
      <c r="T28" s="252"/>
      <c r="U28" s="252"/>
      <c r="V28" s="252"/>
      <c r="W28" s="252"/>
      <c r="X28" s="252"/>
      <c r="AC28" s="259"/>
    </row>
    <row r="29" spans="1:42" ht="15" customHeight="1" x14ac:dyDescent="0.2">
      <c r="A29" s="252"/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252"/>
      <c r="T29" s="252"/>
      <c r="U29" s="252"/>
      <c r="V29" s="252"/>
      <c r="W29" s="252"/>
      <c r="X29" s="252"/>
      <c r="AC29" s="259"/>
    </row>
    <row r="30" spans="1:42" ht="15" customHeight="1" x14ac:dyDescent="0.2">
      <c r="A30" s="252"/>
      <c r="B30" s="252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52"/>
      <c r="P30" s="252"/>
      <c r="Q30" s="252"/>
      <c r="R30" s="252"/>
      <c r="S30" s="252"/>
      <c r="T30" s="252"/>
      <c r="U30" s="252"/>
      <c r="V30" s="252"/>
      <c r="W30" s="252"/>
      <c r="X30" s="252"/>
      <c r="AC30" s="259"/>
    </row>
    <row r="31" spans="1:42" ht="15" customHeight="1" x14ac:dyDescent="0.2">
      <c r="A31" s="252"/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52"/>
      <c r="R31" s="252"/>
      <c r="S31" s="252"/>
      <c r="T31" s="252"/>
      <c r="U31" s="252"/>
      <c r="V31" s="252"/>
      <c r="W31" s="252"/>
      <c r="X31" s="252"/>
      <c r="AC31" s="259"/>
    </row>
    <row r="32" spans="1:42" ht="15" customHeight="1" x14ac:dyDescent="0.2">
      <c r="A32" s="252"/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2"/>
      <c r="W32" s="252"/>
      <c r="X32" s="252"/>
    </row>
    <row r="33" spans="1:42" ht="15" customHeight="1" x14ac:dyDescent="0.25">
      <c r="A33" s="252"/>
      <c r="B33" s="252"/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52"/>
      <c r="S33" s="252"/>
      <c r="T33" s="252"/>
      <c r="U33" s="252"/>
      <c r="V33" s="252"/>
      <c r="W33" s="252"/>
      <c r="X33" s="252"/>
      <c r="Z33" s="257" t="s">
        <v>217</v>
      </c>
      <c r="AA33" s="257"/>
      <c r="AB33" s="257"/>
      <c r="AF33" s="257" t="s">
        <v>218</v>
      </c>
      <c r="AG33" s="257"/>
      <c r="AL33" s="257" t="s">
        <v>219</v>
      </c>
      <c r="AM33" s="257"/>
    </row>
    <row r="34" spans="1:42" ht="15" customHeight="1" x14ac:dyDescent="0.25">
      <c r="A34" s="252"/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AA34" s="258">
        <v>2019</v>
      </c>
      <c r="AB34" s="258">
        <v>2020</v>
      </c>
      <c r="AC34" s="258">
        <v>2021</v>
      </c>
      <c r="AD34" s="258">
        <v>2022</v>
      </c>
      <c r="AG34" s="258">
        <v>2019</v>
      </c>
      <c r="AH34" s="258">
        <v>2020</v>
      </c>
      <c r="AI34" s="258">
        <v>2021</v>
      </c>
      <c r="AJ34" s="258">
        <v>2022</v>
      </c>
      <c r="AM34" s="258">
        <v>2019</v>
      </c>
      <c r="AN34" s="258">
        <v>2020</v>
      </c>
      <c r="AO34" s="258">
        <v>2021</v>
      </c>
      <c r="AP34" s="258">
        <v>2022</v>
      </c>
    </row>
    <row r="35" spans="1:42" ht="15" customHeight="1" x14ac:dyDescent="0.2">
      <c r="A35" s="252"/>
      <c r="B35" s="252"/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Z35" s="253" t="s">
        <v>205</v>
      </c>
      <c r="AA35" s="259">
        <v>21616722</v>
      </c>
      <c r="AB35" s="259">
        <v>21713940</v>
      </c>
      <c r="AC35" s="259">
        <v>21954468</v>
      </c>
      <c r="AD35" s="259">
        <v>22253438</v>
      </c>
      <c r="AF35" s="253" t="s">
        <v>205</v>
      </c>
      <c r="AG35" s="259">
        <v>15688961</v>
      </c>
      <c r="AH35" s="259">
        <v>15760826</v>
      </c>
      <c r="AI35" s="259">
        <v>16670260</v>
      </c>
      <c r="AJ35" s="259">
        <v>15955111</v>
      </c>
      <c r="AL35" s="253" t="s">
        <v>205</v>
      </c>
      <c r="AM35" s="259">
        <v>1426519</v>
      </c>
      <c r="AN35" s="259">
        <v>1436084</v>
      </c>
      <c r="AO35" s="259">
        <v>1487154</v>
      </c>
      <c r="AP35" s="259">
        <v>1460985</v>
      </c>
    </row>
    <row r="36" spans="1:42" ht="15" customHeight="1" x14ac:dyDescent="0.2">
      <c r="A36" s="252"/>
      <c r="B36" s="252"/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Z36" s="253" t="s">
        <v>206</v>
      </c>
      <c r="AA36" s="259">
        <v>21387737</v>
      </c>
      <c r="AB36" s="259">
        <v>21770037</v>
      </c>
      <c r="AC36" s="259">
        <v>21414677</v>
      </c>
      <c r="AD36" s="259">
        <v>21336156</v>
      </c>
      <c r="AF36" s="253" t="s">
        <v>206</v>
      </c>
      <c r="AG36" s="259">
        <v>15273403</v>
      </c>
      <c r="AH36" s="259">
        <v>15335512</v>
      </c>
      <c r="AI36" s="259">
        <v>15530857</v>
      </c>
      <c r="AJ36" s="259">
        <v>14718939</v>
      </c>
      <c r="AL36" s="253" t="s">
        <v>206</v>
      </c>
      <c r="AM36" s="259">
        <v>1390109</v>
      </c>
      <c r="AN36" s="259">
        <v>1383390</v>
      </c>
      <c r="AO36" s="259">
        <v>1366845</v>
      </c>
      <c r="AP36" s="259">
        <v>1349473</v>
      </c>
    </row>
    <row r="37" spans="1:42" ht="15" customHeight="1" x14ac:dyDescent="0.2">
      <c r="A37" s="252"/>
      <c r="B37" s="252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Z37" s="253" t="s">
        <v>207</v>
      </c>
      <c r="AA37" s="259">
        <v>23910619</v>
      </c>
      <c r="AB37" s="259">
        <v>21880853</v>
      </c>
      <c r="AC37" s="259">
        <v>23881813</v>
      </c>
      <c r="AD37" s="259">
        <v>22797540</v>
      </c>
      <c r="AF37" s="253" t="s">
        <v>207</v>
      </c>
      <c r="AG37" s="259">
        <v>16762324</v>
      </c>
      <c r="AH37" s="259">
        <v>15513384</v>
      </c>
      <c r="AI37" s="259">
        <v>16770863</v>
      </c>
      <c r="AJ37" s="259">
        <v>15576897</v>
      </c>
      <c r="AL37" s="253" t="s">
        <v>207</v>
      </c>
      <c r="AM37" s="259">
        <v>1468626</v>
      </c>
      <c r="AN37" s="259">
        <v>1346068</v>
      </c>
      <c r="AO37" s="259">
        <v>1483236</v>
      </c>
      <c r="AP37" s="259">
        <v>1386654</v>
      </c>
    </row>
    <row r="38" spans="1:42" ht="15" customHeight="1" x14ac:dyDescent="0.2">
      <c r="A38" s="252"/>
      <c r="B38" s="252"/>
      <c r="C38" s="252"/>
      <c r="D38" s="252"/>
      <c r="E38" s="252"/>
      <c r="F38" s="252"/>
      <c r="G38" s="252"/>
      <c r="H38" s="252"/>
      <c r="I38" s="252"/>
      <c r="J38" s="252"/>
      <c r="K38" s="252"/>
      <c r="L38" s="252"/>
      <c r="M38" s="252"/>
      <c r="N38" s="252"/>
      <c r="O38" s="252"/>
      <c r="P38" s="252"/>
      <c r="Q38" s="252"/>
      <c r="R38" s="252"/>
      <c r="S38" s="252"/>
      <c r="T38" s="252"/>
      <c r="U38" s="252"/>
      <c r="V38" s="252"/>
      <c r="W38" s="252"/>
      <c r="X38" s="252"/>
      <c r="Z38" s="253" t="s">
        <v>208</v>
      </c>
      <c r="AA38" s="259">
        <v>23932607</v>
      </c>
      <c r="AB38" s="259">
        <v>19851154</v>
      </c>
      <c r="AC38" s="259">
        <v>23820669</v>
      </c>
      <c r="AD38" s="259">
        <v>23589473</v>
      </c>
      <c r="AF38" s="253" t="s">
        <v>208</v>
      </c>
      <c r="AG38" s="259">
        <v>17092661</v>
      </c>
      <c r="AH38" s="259">
        <v>15415920</v>
      </c>
      <c r="AI38" s="259">
        <v>17248759</v>
      </c>
      <c r="AJ38" s="259">
        <v>16524574</v>
      </c>
      <c r="AL38" s="253" t="s">
        <v>208</v>
      </c>
      <c r="AM38" s="259">
        <v>1482835</v>
      </c>
      <c r="AN38" s="259">
        <v>1295678</v>
      </c>
      <c r="AO38" s="259">
        <v>1498199</v>
      </c>
      <c r="AP38" s="259">
        <v>1474935</v>
      </c>
    </row>
    <row r="39" spans="1:42" ht="15" customHeight="1" x14ac:dyDescent="0.2">
      <c r="A39" s="252"/>
      <c r="B39" s="252"/>
      <c r="C39" s="252"/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2"/>
      <c r="O39" s="252"/>
      <c r="P39" s="252"/>
      <c r="Q39" s="252"/>
      <c r="R39" s="252"/>
      <c r="S39" s="252"/>
      <c r="T39" s="252"/>
      <c r="U39" s="252"/>
      <c r="V39" s="252"/>
      <c r="W39" s="252"/>
      <c r="X39" s="252"/>
      <c r="Z39" s="253" t="s">
        <v>209</v>
      </c>
      <c r="AA39" s="259">
        <v>25421795</v>
      </c>
      <c r="AB39" s="259">
        <v>19456818</v>
      </c>
      <c r="AC39" s="259">
        <v>23325659</v>
      </c>
      <c r="AD39" s="259">
        <v>25966576</v>
      </c>
      <c r="AF39" s="253" t="s">
        <v>209</v>
      </c>
      <c r="AG39" s="259">
        <v>17842847</v>
      </c>
      <c r="AH39" s="259">
        <v>14370790</v>
      </c>
      <c r="AI39" s="259">
        <v>16358886</v>
      </c>
      <c r="AJ39" s="259">
        <v>17841436</v>
      </c>
      <c r="AL39" s="253" t="s">
        <v>209</v>
      </c>
      <c r="AM39" s="259">
        <v>1569777</v>
      </c>
      <c r="AN39" s="259">
        <v>1232285</v>
      </c>
      <c r="AO39" s="259">
        <v>1434774</v>
      </c>
      <c r="AP39" s="259">
        <v>1604300</v>
      </c>
    </row>
    <row r="40" spans="1:42" ht="15" customHeight="1" x14ac:dyDescent="0.2">
      <c r="A40" s="252"/>
      <c r="B40" s="252"/>
      <c r="C40" s="252"/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252"/>
      <c r="U40" s="252"/>
      <c r="V40" s="252"/>
      <c r="W40" s="252"/>
      <c r="X40" s="252"/>
      <c r="Z40" s="253" t="s">
        <v>210</v>
      </c>
      <c r="AA40" s="259">
        <v>23125768</v>
      </c>
      <c r="AB40" s="259">
        <v>20538508</v>
      </c>
      <c r="AC40" s="259">
        <v>23428423</v>
      </c>
      <c r="AD40" s="259">
        <v>23932527</v>
      </c>
      <c r="AF40" s="253" t="s">
        <v>210</v>
      </c>
      <c r="AG40" s="259">
        <v>16406477</v>
      </c>
      <c r="AH40" s="259">
        <v>15053681</v>
      </c>
      <c r="AI40" s="259">
        <v>16563394</v>
      </c>
      <c r="AJ40" s="259">
        <v>16148010</v>
      </c>
      <c r="AL40" s="253" t="s">
        <v>210</v>
      </c>
      <c r="AM40" s="259">
        <v>1459480</v>
      </c>
      <c r="AN40" s="259">
        <v>1272315</v>
      </c>
      <c r="AO40" s="259">
        <v>1478879</v>
      </c>
      <c r="AP40" s="259">
        <v>1474713</v>
      </c>
    </row>
    <row r="41" spans="1:42" ht="15" customHeight="1" x14ac:dyDescent="0.2">
      <c r="A41" s="252"/>
      <c r="B41" s="252"/>
      <c r="C41" s="252"/>
      <c r="D41" s="252"/>
      <c r="E41" s="252"/>
      <c r="F41" s="252"/>
      <c r="G41" s="252"/>
      <c r="H41" s="252"/>
      <c r="I41" s="252"/>
      <c r="J41" s="252"/>
      <c r="K41" s="252"/>
      <c r="L41" s="252"/>
      <c r="M41" s="252"/>
      <c r="N41" s="252"/>
      <c r="O41" s="252"/>
      <c r="P41" s="252"/>
      <c r="Q41" s="252"/>
      <c r="R41" s="252"/>
      <c r="S41" s="252"/>
      <c r="T41" s="252"/>
      <c r="U41" s="252"/>
      <c r="V41" s="252"/>
      <c r="W41" s="252"/>
      <c r="X41" s="252"/>
      <c r="Z41" s="253" t="s">
        <v>211</v>
      </c>
      <c r="AA41" s="259">
        <v>24306034</v>
      </c>
      <c r="AB41" s="259">
        <v>22269168</v>
      </c>
      <c r="AC41" s="259">
        <v>23652061</v>
      </c>
      <c r="AD41" s="259">
        <v>23546583</v>
      </c>
      <c r="AF41" s="253" t="s">
        <v>211</v>
      </c>
      <c r="AG41" s="259">
        <v>17282258</v>
      </c>
      <c r="AH41" s="259">
        <v>16353888</v>
      </c>
      <c r="AI41" s="259">
        <v>17042833</v>
      </c>
      <c r="AJ41" s="259">
        <v>16416328</v>
      </c>
      <c r="AL41" s="253" t="s">
        <v>211</v>
      </c>
      <c r="AM41" s="259">
        <v>1551040</v>
      </c>
      <c r="AN41" s="259">
        <v>1405762</v>
      </c>
      <c r="AO41" s="259">
        <v>1554049</v>
      </c>
      <c r="AP41" s="259">
        <v>1518965</v>
      </c>
    </row>
    <row r="42" spans="1:42" ht="15" customHeight="1" x14ac:dyDescent="0.2">
      <c r="A42" s="252"/>
      <c r="B42" s="252"/>
      <c r="C42" s="252"/>
      <c r="D42" s="252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2"/>
      <c r="R42" s="252"/>
      <c r="S42" s="252"/>
      <c r="T42" s="252"/>
      <c r="U42" s="252"/>
      <c r="V42" s="252"/>
      <c r="W42" s="252"/>
      <c r="X42" s="252"/>
      <c r="Z42" s="253" t="s">
        <v>212</v>
      </c>
      <c r="AA42" s="259">
        <v>21902550</v>
      </c>
      <c r="AB42" s="259">
        <v>21829983</v>
      </c>
      <c r="AC42" s="259">
        <v>23119760</v>
      </c>
      <c r="AD42" s="259"/>
      <c r="AF42" s="253" t="s">
        <v>212</v>
      </c>
      <c r="AG42" s="259">
        <v>16173912</v>
      </c>
      <c r="AH42" s="259">
        <v>16721585</v>
      </c>
      <c r="AI42" s="259">
        <v>16886911</v>
      </c>
      <c r="AJ42" s="259"/>
      <c r="AL42" s="253" t="s">
        <v>212</v>
      </c>
      <c r="AM42" s="259">
        <v>1468306</v>
      </c>
      <c r="AN42" s="259">
        <v>1449810</v>
      </c>
      <c r="AO42" s="259">
        <v>1522958</v>
      </c>
      <c r="AP42" s="259"/>
    </row>
    <row r="43" spans="1:42" ht="15" customHeight="1" x14ac:dyDescent="0.2">
      <c r="A43" s="252"/>
      <c r="B43" s="252"/>
      <c r="C43" s="252"/>
      <c r="D43" s="252"/>
      <c r="E43" s="252"/>
      <c r="F43" s="252"/>
      <c r="G43" s="252"/>
      <c r="H43" s="252"/>
      <c r="I43" s="252"/>
      <c r="J43" s="252"/>
      <c r="K43" s="252"/>
      <c r="L43" s="252"/>
      <c r="M43" s="252"/>
      <c r="N43" s="252"/>
      <c r="O43" s="252"/>
      <c r="P43" s="252"/>
      <c r="Q43" s="252"/>
      <c r="R43" s="252"/>
      <c r="S43" s="252"/>
      <c r="T43" s="252"/>
      <c r="U43" s="252"/>
      <c r="V43" s="252"/>
      <c r="W43" s="252"/>
      <c r="X43" s="252"/>
      <c r="Z43" s="253" t="s">
        <v>213</v>
      </c>
      <c r="AA43" s="259">
        <v>21969911</v>
      </c>
      <c r="AB43" s="259">
        <v>21967773</v>
      </c>
      <c r="AC43" s="259">
        <v>22394269</v>
      </c>
      <c r="AD43" s="259"/>
      <c r="AF43" s="253" t="s">
        <v>213</v>
      </c>
      <c r="AG43" s="259">
        <v>15730480</v>
      </c>
      <c r="AH43" s="259">
        <v>16527782</v>
      </c>
      <c r="AI43" s="259">
        <v>15999030</v>
      </c>
      <c r="AJ43" s="259"/>
      <c r="AL43" s="253" t="s">
        <v>213</v>
      </c>
      <c r="AM43" s="259">
        <v>1426564</v>
      </c>
      <c r="AN43" s="259">
        <v>1425631</v>
      </c>
      <c r="AO43" s="259">
        <v>1468002</v>
      </c>
      <c r="AP43" s="259"/>
    </row>
    <row r="44" spans="1:42" ht="15" customHeight="1" x14ac:dyDescent="0.2">
      <c r="A44" s="252"/>
      <c r="B44" s="252"/>
      <c r="C44" s="252"/>
      <c r="D44" s="252"/>
      <c r="E44" s="252"/>
      <c r="F44" s="252"/>
      <c r="G44" s="252"/>
      <c r="H44" s="252"/>
      <c r="I44" s="252"/>
      <c r="J44" s="252"/>
      <c r="K44" s="252"/>
      <c r="L44" s="252"/>
      <c r="M44" s="252"/>
      <c r="N44" s="252"/>
      <c r="O44" s="252"/>
      <c r="P44" s="252"/>
      <c r="Q44" s="252"/>
      <c r="R44" s="252"/>
      <c r="S44" s="252"/>
      <c r="T44" s="252"/>
      <c r="U44" s="252"/>
      <c r="V44" s="252"/>
      <c r="W44" s="252"/>
      <c r="X44" s="252"/>
      <c r="Z44" s="253" t="s">
        <v>214</v>
      </c>
      <c r="AA44" s="259">
        <v>23848860</v>
      </c>
      <c r="AB44" s="259">
        <v>23542586</v>
      </c>
      <c r="AC44" s="259">
        <v>23042069</v>
      </c>
      <c r="AD44" s="259"/>
      <c r="AF44" s="253" t="s">
        <v>214</v>
      </c>
      <c r="AG44" s="259">
        <v>16909291</v>
      </c>
      <c r="AH44" s="259">
        <v>17663441</v>
      </c>
      <c r="AI44" s="259">
        <v>16285920</v>
      </c>
      <c r="AJ44" s="259"/>
      <c r="AL44" s="253" t="s">
        <v>214</v>
      </c>
      <c r="AM44" s="259">
        <v>1531356</v>
      </c>
      <c r="AN44" s="259">
        <v>1533480</v>
      </c>
      <c r="AO44" s="259">
        <v>1458303</v>
      </c>
      <c r="AP44" s="259"/>
    </row>
    <row r="45" spans="1:42" ht="15" customHeight="1" x14ac:dyDescent="0.2">
      <c r="A45" s="252"/>
      <c r="B45" s="252"/>
      <c r="C45" s="252"/>
      <c r="D45" s="252"/>
      <c r="E45" s="252"/>
      <c r="F45" s="252"/>
      <c r="G45" s="252"/>
      <c r="H45" s="252"/>
      <c r="I45" s="252"/>
      <c r="J45" s="252"/>
      <c r="K45" s="252"/>
      <c r="L45" s="252"/>
      <c r="M45" s="252"/>
      <c r="N45" s="252"/>
      <c r="O45" s="252"/>
      <c r="P45" s="252"/>
      <c r="Q45" s="252"/>
      <c r="R45" s="252"/>
      <c r="S45" s="252"/>
      <c r="T45" s="252"/>
      <c r="U45" s="252"/>
      <c r="V45" s="252"/>
      <c r="W45" s="252"/>
      <c r="X45" s="252"/>
      <c r="Z45" s="253" t="s">
        <v>215</v>
      </c>
      <c r="AA45" s="259">
        <v>21694089</v>
      </c>
      <c r="AB45" s="259">
        <v>23498333</v>
      </c>
      <c r="AC45" s="259">
        <v>23050267</v>
      </c>
      <c r="AD45" s="259"/>
      <c r="AF45" s="253" t="s">
        <v>215</v>
      </c>
      <c r="AG45" s="259">
        <v>15188037</v>
      </c>
      <c r="AH45" s="259">
        <v>17495635</v>
      </c>
      <c r="AI45" s="259">
        <v>16197439</v>
      </c>
      <c r="AJ45" s="259"/>
      <c r="AL45" s="253" t="s">
        <v>215</v>
      </c>
      <c r="AM45" s="259">
        <v>1355608</v>
      </c>
      <c r="AN45" s="259">
        <v>1493039</v>
      </c>
      <c r="AO45" s="259">
        <v>1476539</v>
      </c>
      <c r="AP45" s="259"/>
    </row>
    <row r="46" spans="1:42" ht="15" customHeight="1" x14ac:dyDescent="0.2">
      <c r="A46" s="252"/>
      <c r="B46" s="252"/>
      <c r="C46" s="252"/>
      <c r="D46" s="252"/>
      <c r="E46" s="252"/>
      <c r="F46" s="252"/>
      <c r="G46" s="252"/>
      <c r="H46" s="252"/>
      <c r="I46" s="252"/>
      <c r="J46" s="252"/>
      <c r="K46" s="252"/>
      <c r="L46" s="252"/>
      <c r="M46" s="252"/>
      <c r="N46" s="252"/>
      <c r="O46" s="252"/>
      <c r="P46" s="252"/>
      <c r="Q46" s="252"/>
      <c r="R46" s="252"/>
      <c r="S46" s="252"/>
      <c r="T46" s="252"/>
      <c r="U46" s="252"/>
      <c r="V46" s="252"/>
      <c r="W46" s="252"/>
      <c r="X46" s="252"/>
      <c r="Z46" s="253" t="s">
        <v>216</v>
      </c>
      <c r="AA46" s="259">
        <v>20944890</v>
      </c>
      <c r="AB46" s="259">
        <v>23129018</v>
      </c>
      <c r="AC46" s="259">
        <v>23101926</v>
      </c>
      <c r="AD46" s="259"/>
      <c r="AF46" s="253" t="s">
        <v>216</v>
      </c>
      <c r="AG46" s="259">
        <v>15091336</v>
      </c>
      <c r="AH46" s="259">
        <v>17404768</v>
      </c>
      <c r="AI46" s="259">
        <v>16403302</v>
      </c>
      <c r="AJ46" s="259"/>
      <c r="AL46" s="253" t="s">
        <v>216</v>
      </c>
      <c r="AM46" s="259">
        <v>1342806</v>
      </c>
      <c r="AN46" s="259">
        <v>1495290</v>
      </c>
      <c r="AO46" s="259">
        <v>1479590</v>
      </c>
      <c r="AP46" s="259"/>
    </row>
    <row r="47" spans="1:42" ht="15" customHeight="1" x14ac:dyDescent="0.2">
      <c r="A47" s="252"/>
      <c r="B47" s="252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52"/>
      <c r="W47" s="252"/>
      <c r="X47" s="252"/>
      <c r="AB47" s="259"/>
      <c r="AC47" s="259"/>
      <c r="AD47" s="259"/>
      <c r="AH47" s="259"/>
      <c r="AI47" s="259"/>
      <c r="AJ47" s="259"/>
      <c r="AN47" s="259"/>
      <c r="AO47" s="259"/>
      <c r="AP47" s="259"/>
    </row>
    <row r="48" spans="1:42" ht="15" customHeight="1" x14ac:dyDescent="0.2">
      <c r="A48" s="252"/>
      <c r="B48" s="252"/>
      <c r="C48" s="252"/>
      <c r="D48" s="252"/>
      <c r="E48" s="252"/>
      <c r="F48" s="252"/>
      <c r="G48" s="252"/>
      <c r="H48" s="252"/>
      <c r="I48" s="252"/>
      <c r="J48" s="252"/>
      <c r="K48" s="252"/>
      <c r="L48" s="252"/>
      <c r="M48" s="252"/>
      <c r="N48" s="252"/>
      <c r="O48" s="252"/>
      <c r="P48" s="252"/>
      <c r="Q48" s="252"/>
      <c r="R48" s="252"/>
      <c r="S48" s="252"/>
      <c r="T48" s="252"/>
      <c r="U48" s="252"/>
      <c r="V48" s="252"/>
      <c r="W48" s="252"/>
      <c r="X48" s="252"/>
    </row>
    <row r="49" spans="1:27" ht="15" customHeight="1" x14ac:dyDescent="0.2">
      <c r="A49" s="252"/>
      <c r="B49" s="252"/>
      <c r="C49" s="252"/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  <c r="P49" s="252"/>
      <c r="Q49" s="252"/>
      <c r="R49" s="252"/>
      <c r="S49" s="252"/>
      <c r="T49" s="252"/>
      <c r="U49" s="252"/>
      <c r="V49" s="252"/>
      <c r="W49" s="252"/>
      <c r="X49" s="252"/>
    </row>
    <row r="50" spans="1:27" ht="15" customHeight="1" x14ac:dyDescent="0.2">
      <c r="A50" s="252"/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2"/>
      <c r="T50" s="252"/>
      <c r="U50" s="252"/>
      <c r="V50" s="252"/>
      <c r="W50" s="252"/>
      <c r="X50" s="252"/>
    </row>
    <row r="51" spans="1:27" ht="15" customHeight="1" x14ac:dyDescent="0.2">
      <c r="A51" s="252"/>
      <c r="B51" s="252"/>
      <c r="C51" s="252"/>
      <c r="D51" s="252"/>
      <c r="E51" s="252"/>
      <c r="F51" s="252"/>
      <c r="G51" s="252"/>
      <c r="H51" s="252"/>
      <c r="I51" s="252"/>
      <c r="J51" s="252"/>
      <c r="K51" s="252"/>
      <c r="L51" s="252"/>
      <c r="M51" s="252"/>
      <c r="N51" s="252"/>
      <c r="O51" s="252"/>
      <c r="P51" s="252"/>
      <c r="Q51" s="252"/>
      <c r="R51" s="252"/>
      <c r="S51" s="252"/>
      <c r="T51" s="252"/>
      <c r="U51" s="252"/>
      <c r="V51" s="252"/>
      <c r="W51" s="252"/>
      <c r="X51" s="252"/>
    </row>
    <row r="52" spans="1:27" ht="15" customHeight="1" x14ac:dyDescent="0.2">
      <c r="A52" s="252"/>
      <c r="B52" s="252"/>
      <c r="C52" s="252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52"/>
      <c r="S52" s="252"/>
      <c r="T52" s="252"/>
      <c r="U52" s="252"/>
      <c r="V52" s="252"/>
      <c r="W52" s="252"/>
      <c r="X52" s="252"/>
    </row>
    <row r="53" spans="1:27" ht="15" customHeight="1" x14ac:dyDescent="0.2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  <c r="P53" s="252"/>
      <c r="Q53" s="252"/>
      <c r="R53" s="252"/>
      <c r="S53" s="252"/>
      <c r="T53" s="252"/>
      <c r="U53" s="252"/>
      <c r="V53" s="252"/>
      <c r="W53" s="252"/>
      <c r="X53" s="252"/>
    </row>
    <row r="54" spans="1:27" ht="15" customHeight="1" x14ac:dyDescent="0.2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  <c r="P54" s="252"/>
      <c r="Q54" s="252"/>
      <c r="R54" s="252"/>
      <c r="S54" s="252"/>
      <c r="T54" s="252"/>
      <c r="U54" s="252"/>
      <c r="V54" s="252"/>
      <c r="W54" s="252"/>
      <c r="X54" s="252"/>
      <c r="Z54" s="259"/>
      <c r="AA54" s="259"/>
    </row>
    <row r="55" spans="1:27" ht="15" customHeight="1" x14ac:dyDescent="0.2">
      <c r="A55" s="252"/>
      <c r="B55" s="252"/>
      <c r="C55" s="252"/>
      <c r="D55" s="252"/>
      <c r="E55" s="252"/>
      <c r="F55" s="252"/>
      <c r="G55" s="252"/>
      <c r="H55" s="252"/>
      <c r="I55" s="252"/>
      <c r="J55" s="252"/>
      <c r="K55" s="252"/>
      <c r="L55" s="252"/>
      <c r="M55" s="252"/>
      <c r="N55" s="252"/>
      <c r="O55" s="252"/>
      <c r="P55" s="252"/>
      <c r="Q55" s="252"/>
      <c r="R55" s="252"/>
      <c r="S55" s="252"/>
      <c r="T55" s="252"/>
      <c r="U55" s="252"/>
      <c r="V55" s="252"/>
      <c r="W55" s="252"/>
      <c r="X55" s="252"/>
      <c r="Z55" s="259"/>
      <c r="AA55" s="259"/>
    </row>
    <row r="56" spans="1:27" ht="15" customHeight="1" x14ac:dyDescent="0.2">
      <c r="A56" s="252"/>
      <c r="B56" s="252"/>
      <c r="C56" s="252"/>
      <c r="D56" s="252"/>
      <c r="E56" s="252"/>
      <c r="F56" s="252"/>
      <c r="G56" s="252"/>
      <c r="H56" s="252"/>
      <c r="I56" s="252"/>
      <c r="J56" s="252"/>
      <c r="K56" s="252"/>
      <c r="L56" s="252"/>
      <c r="M56" s="252"/>
      <c r="N56" s="252"/>
      <c r="O56" s="252"/>
      <c r="P56" s="252"/>
      <c r="Q56" s="252"/>
      <c r="R56" s="252"/>
      <c r="S56" s="252"/>
      <c r="T56" s="252"/>
      <c r="U56" s="252"/>
      <c r="V56" s="252"/>
      <c r="W56" s="252"/>
      <c r="X56" s="252"/>
      <c r="Z56" s="259"/>
      <c r="AA56" s="259"/>
    </row>
    <row r="57" spans="1:27" ht="15" customHeight="1" x14ac:dyDescent="0.2">
      <c r="A57" s="252"/>
      <c r="B57" s="252"/>
      <c r="C57" s="252"/>
      <c r="D57" s="252"/>
      <c r="E57" s="252"/>
      <c r="F57" s="252"/>
      <c r="G57" s="252"/>
      <c r="H57" s="252"/>
      <c r="I57" s="252"/>
      <c r="J57" s="252"/>
      <c r="K57" s="252"/>
      <c r="L57" s="252"/>
      <c r="M57" s="252"/>
      <c r="N57" s="252"/>
      <c r="O57" s="252"/>
      <c r="P57" s="252"/>
      <c r="Q57" s="252"/>
      <c r="R57" s="252"/>
      <c r="S57" s="252"/>
      <c r="T57" s="252"/>
      <c r="U57" s="252"/>
      <c r="V57" s="252"/>
      <c r="W57" s="252"/>
      <c r="X57" s="252"/>
      <c r="Z57" s="259"/>
      <c r="AA57" s="259"/>
    </row>
    <row r="58" spans="1:27" ht="15" customHeight="1" x14ac:dyDescent="0.2">
      <c r="A58" s="252"/>
      <c r="B58" s="252"/>
      <c r="C58" s="252"/>
      <c r="D58" s="252"/>
      <c r="E58" s="252"/>
      <c r="F58" s="252"/>
      <c r="G58" s="252"/>
      <c r="H58" s="252"/>
      <c r="I58" s="252"/>
      <c r="J58" s="252"/>
      <c r="K58" s="252"/>
      <c r="L58" s="252"/>
      <c r="M58" s="252"/>
      <c r="N58" s="252"/>
      <c r="O58" s="252"/>
      <c r="P58" s="252"/>
      <c r="Q58" s="252"/>
      <c r="R58" s="252"/>
      <c r="S58" s="252"/>
      <c r="T58" s="252"/>
      <c r="U58" s="252"/>
      <c r="V58" s="252"/>
      <c r="W58" s="252"/>
      <c r="X58" s="252"/>
      <c r="Z58" s="259"/>
      <c r="AA58" s="259"/>
    </row>
    <row r="59" spans="1:27" ht="15" customHeight="1" x14ac:dyDescent="0.2">
      <c r="A59" s="252"/>
      <c r="B59" s="252"/>
      <c r="C59" s="252"/>
      <c r="D59" s="252"/>
      <c r="E59" s="252"/>
      <c r="F59" s="252"/>
      <c r="G59" s="252"/>
      <c r="H59" s="252"/>
      <c r="I59" s="252"/>
      <c r="J59" s="252"/>
      <c r="K59" s="252"/>
      <c r="L59" s="252"/>
      <c r="M59" s="252"/>
      <c r="N59" s="252"/>
      <c r="O59" s="252"/>
      <c r="P59" s="252"/>
      <c r="Q59" s="252"/>
      <c r="R59" s="252"/>
      <c r="S59" s="252"/>
      <c r="T59" s="252"/>
      <c r="U59" s="252"/>
      <c r="V59" s="252"/>
      <c r="W59" s="252"/>
      <c r="X59" s="252"/>
      <c r="Z59" s="259"/>
      <c r="AA59" s="259"/>
    </row>
    <row r="60" spans="1:27" ht="15" customHeight="1" x14ac:dyDescent="0.25">
      <c r="B60" s="147"/>
      <c r="H60" s="147"/>
      <c r="I60" s="147"/>
      <c r="J60" s="147"/>
      <c r="K60" s="147"/>
      <c r="L60" s="147"/>
      <c r="M60" s="147"/>
      <c r="N60" s="147"/>
      <c r="O60" s="147"/>
      <c r="P60" s="147"/>
      <c r="Q60" s="147"/>
      <c r="Z60" s="259"/>
      <c r="AA60" s="259"/>
    </row>
    <row r="61" spans="1:27" ht="15" customHeight="1" x14ac:dyDescent="0.25">
      <c r="B61" s="147"/>
      <c r="H61" s="30"/>
      <c r="I61" s="31"/>
      <c r="J61" s="30"/>
      <c r="K61" s="30"/>
      <c r="L61" s="31"/>
      <c r="M61" s="31"/>
      <c r="N61" s="30"/>
      <c r="O61" s="30"/>
      <c r="P61" s="31"/>
      <c r="Q61" s="38"/>
      <c r="Z61" s="259"/>
      <c r="AA61" s="259"/>
    </row>
    <row r="62" spans="1:27" ht="15" customHeight="1" x14ac:dyDescent="0.25">
      <c r="B62" s="147"/>
      <c r="H62"/>
      <c r="I62"/>
      <c r="J62" s="31"/>
      <c r="K62" s="31"/>
      <c r="L62" s="31"/>
      <c r="M62"/>
      <c r="N62" s="31"/>
      <c r="O62" s="31"/>
      <c r="P62" s="31"/>
      <c r="Q62" s="31"/>
      <c r="Z62" s="259"/>
      <c r="AA62" s="259"/>
    </row>
    <row r="63" spans="1:27" ht="15" customHeight="1" x14ac:dyDescent="0.25">
      <c r="B63" s="147"/>
      <c r="H63"/>
      <c r="I63"/>
      <c r="J63" s="147"/>
      <c r="K63" s="147"/>
      <c r="L63" s="147"/>
      <c r="M63"/>
      <c r="N63" s="147"/>
      <c r="O63" s="147"/>
      <c r="P63" s="147"/>
      <c r="Q63" s="147"/>
      <c r="Z63" s="259"/>
      <c r="AA63" s="259"/>
    </row>
    <row r="64" spans="1:27" ht="15" customHeight="1" x14ac:dyDescent="0.25">
      <c r="B64" s="147"/>
      <c r="C64" s="147"/>
      <c r="D64" s="147"/>
      <c r="E64" s="147"/>
      <c r="F64" s="147"/>
      <c r="G64" s="147"/>
      <c r="H64"/>
      <c r="I64" s="147"/>
      <c r="J64" s="147"/>
      <c r="K64" s="147"/>
      <c r="L64" s="147"/>
      <c r="M64" s="147"/>
      <c r="N64" s="147"/>
      <c r="O64" s="147"/>
      <c r="P64" s="147"/>
      <c r="Q64" s="147"/>
      <c r="Z64" s="259"/>
      <c r="AA64" s="259"/>
    </row>
    <row r="65" spans="2:27" ht="15" customHeight="1" x14ac:dyDescent="0.25">
      <c r="B65" s="147"/>
      <c r="C65" s="147"/>
      <c r="D65" s="147"/>
      <c r="E65" s="147"/>
      <c r="F65" s="147"/>
      <c r="G65" s="147"/>
      <c r="H65" s="147"/>
      <c r="I65" s="147"/>
      <c r="J65" s="147"/>
      <c r="K65" s="147"/>
      <c r="L65" s="147"/>
      <c r="M65" s="147"/>
      <c r="N65" s="147"/>
      <c r="O65" s="147"/>
      <c r="P65" s="147"/>
      <c r="Q65" s="147"/>
      <c r="Z65" s="259"/>
      <c r="AA65" s="259"/>
    </row>
    <row r="66" spans="2:27" ht="15" customHeight="1" x14ac:dyDescent="0.25">
      <c r="B66" s="147"/>
      <c r="C66" s="31"/>
      <c r="D66" s="30"/>
      <c r="E66" s="30"/>
      <c r="F66" s="31"/>
      <c r="G66" s="38"/>
      <c r="H66" s="30"/>
      <c r="I66" s="31"/>
      <c r="J66" s="30"/>
      <c r="K66" s="30"/>
      <c r="L66" s="31"/>
      <c r="M66" s="31"/>
      <c r="N66" s="30"/>
      <c r="O66" s="30"/>
      <c r="P66" s="31"/>
      <c r="Q66" s="38"/>
    </row>
    <row r="67" spans="2:27" ht="15" customHeight="1" x14ac:dyDescent="0.25">
      <c r="B67" s="147"/>
      <c r="C67"/>
      <c r="D67" s="31"/>
      <c r="E67" s="31"/>
      <c r="F67" s="31"/>
      <c r="G67" s="31"/>
      <c r="H67"/>
      <c r="I67"/>
      <c r="J67" s="31"/>
      <c r="K67" s="31"/>
      <c r="L67" s="31"/>
      <c r="M67"/>
      <c r="N67" s="31"/>
      <c r="O67" s="31"/>
      <c r="P67" s="31"/>
      <c r="Q67" s="31"/>
    </row>
    <row r="68" spans="2:27" ht="15" customHeight="1" x14ac:dyDescent="0.25">
      <c r="B68" s="147"/>
      <c r="C68"/>
      <c r="D68" s="147"/>
      <c r="E68" s="147"/>
      <c r="F68" s="147"/>
      <c r="G68" s="147"/>
      <c r="H68"/>
      <c r="I68"/>
      <c r="J68" s="147"/>
      <c r="K68" s="147"/>
      <c r="L68" s="147"/>
      <c r="M68"/>
      <c r="N68" s="147"/>
      <c r="O68" s="147"/>
      <c r="P68" s="147"/>
      <c r="Q68" s="147"/>
    </row>
  </sheetData>
  <pageMargins left="0.63" right="0.25" top="0.47" bottom="0.19" header="0.3" footer="0.15"/>
  <pageSetup paperSize="9" scale="54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89276-BA8C-40D8-ACD9-4792533402C6}">
  <sheetPr>
    <pageSetUpPr fitToPage="1"/>
  </sheetPr>
  <dimension ref="A1:AQ59"/>
  <sheetViews>
    <sheetView showGridLines="0" zoomScale="70" zoomScaleNormal="70" workbookViewId="0"/>
  </sheetViews>
  <sheetFormatPr baseColWidth="10" defaultColWidth="11.42578125" defaultRowHeight="15" customHeight="1" x14ac:dyDescent="0.25"/>
  <cols>
    <col min="1" max="1" width="3.7109375" style="247" customWidth="1"/>
    <col min="2" max="8" width="11.5703125" style="247" customWidth="1"/>
    <col min="9" max="9" width="3.7109375" style="247" customWidth="1"/>
    <col min="10" max="16" width="11.5703125" style="247" customWidth="1"/>
    <col min="17" max="17" width="3.7109375" style="247" customWidth="1"/>
    <col min="18" max="25" width="11.5703125" style="247" customWidth="1"/>
    <col min="26" max="27" width="12.85546875" style="263" customWidth="1"/>
    <col min="28" max="29" width="12.85546875" style="264" customWidth="1"/>
    <col min="30" max="31" width="12.85546875" style="263" customWidth="1"/>
    <col min="32" max="33" width="12.85546875" style="264" customWidth="1"/>
    <col min="34" max="35" width="12.85546875" style="263" customWidth="1"/>
    <col min="36" max="37" width="12.85546875" style="264" customWidth="1"/>
    <col min="38" max="43" width="12.85546875" style="263" customWidth="1"/>
    <col min="44" max="63" width="12.85546875" style="247" customWidth="1"/>
    <col min="64" max="16384" width="11.42578125" style="247"/>
  </cols>
  <sheetData>
    <row r="1" spans="1:39" ht="26.25" x14ac:dyDescent="0.25">
      <c r="B1" s="251" t="s">
        <v>220</v>
      </c>
      <c r="C1" s="260"/>
      <c r="D1" s="260"/>
      <c r="E1" s="260"/>
      <c r="F1" s="260"/>
      <c r="G1" s="260"/>
      <c r="H1" s="260"/>
      <c r="I1" s="260"/>
      <c r="J1" s="260"/>
      <c r="K1" s="260"/>
      <c r="T1" s="261"/>
      <c r="U1" s="261"/>
      <c r="V1" s="261"/>
      <c r="W1" s="261"/>
      <c r="X1" s="261"/>
      <c r="Y1" s="261"/>
      <c r="Z1" s="262" t="s">
        <v>221</v>
      </c>
    </row>
    <row r="2" spans="1:39" ht="15" customHeight="1" x14ac:dyDescent="0.25">
      <c r="A2" s="261"/>
      <c r="B2" s="261"/>
      <c r="C2" s="261"/>
      <c r="D2" s="261"/>
      <c r="E2" s="261"/>
      <c r="F2" s="261"/>
      <c r="G2" s="261"/>
      <c r="H2" s="261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1"/>
      <c r="U2" s="261"/>
      <c r="V2" s="261"/>
      <c r="W2" s="261"/>
      <c r="X2" s="261"/>
      <c r="Y2" s="261"/>
      <c r="Z2" s="262" t="s">
        <v>222</v>
      </c>
    </row>
    <row r="3" spans="1:39" ht="15" customHeight="1" x14ac:dyDescent="0.25">
      <c r="A3" s="261"/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2" t="s">
        <v>223</v>
      </c>
    </row>
    <row r="4" spans="1:39" ht="15" customHeight="1" x14ac:dyDescent="0.25">
      <c r="A4" s="261"/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Y4" s="261"/>
      <c r="Z4" s="262" t="s">
        <v>224</v>
      </c>
    </row>
    <row r="5" spans="1:39" ht="15" customHeight="1" x14ac:dyDescent="0.25">
      <c r="A5" s="261"/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Y5" s="261"/>
      <c r="AE5" s="266"/>
    </row>
    <row r="6" spans="1:39" ht="15" customHeight="1" x14ac:dyDescent="0.25">
      <c r="A6" s="261"/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56" t="s">
        <v>201</v>
      </c>
      <c r="Y6" s="261"/>
      <c r="Z6" s="266" t="s">
        <v>202</v>
      </c>
      <c r="AA6" s="264"/>
      <c r="AC6" s="263"/>
      <c r="AD6" s="266" t="s">
        <v>203</v>
      </c>
      <c r="AE6" s="264"/>
      <c r="AG6" s="263"/>
      <c r="AH6" s="266" t="s">
        <v>204</v>
      </c>
      <c r="AI6" s="264"/>
      <c r="AK6" s="263"/>
    </row>
    <row r="7" spans="1:39" ht="15" customHeight="1" thickBot="1" x14ac:dyDescent="0.3">
      <c r="A7" s="261"/>
      <c r="B7" s="261"/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1"/>
      <c r="W7" s="261"/>
      <c r="X7" s="261"/>
      <c r="Y7" s="261"/>
      <c r="AA7" s="267">
        <v>2021</v>
      </c>
      <c r="AB7" s="267">
        <v>2022</v>
      </c>
      <c r="AC7" s="263"/>
      <c r="AE7" s="267">
        <v>2021</v>
      </c>
      <c r="AF7" s="267">
        <v>2022</v>
      </c>
      <c r="AG7" s="263"/>
      <c r="AI7" s="267">
        <v>2021</v>
      </c>
      <c r="AJ7" s="267">
        <v>2022</v>
      </c>
      <c r="AK7" s="263"/>
    </row>
    <row r="8" spans="1:39" ht="15" customHeight="1" x14ac:dyDescent="0.25">
      <c r="A8" s="261"/>
      <c r="B8" s="261"/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3" t="s">
        <v>205</v>
      </c>
      <c r="AA8" s="264">
        <v>-7.2201224602575137E-2</v>
      </c>
      <c r="AB8" s="264">
        <v>0.10032763489485419</v>
      </c>
      <c r="AC8" s="263"/>
      <c r="AD8" s="263" t="s">
        <v>205</v>
      </c>
      <c r="AE8" s="264">
        <v>-0.17792630991703062</v>
      </c>
      <c r="AF8" s="264">
        <v>0.14856750269498575</v>
      </c>
      <c r="AG8" s="263"/>
      <c r="AH8" s="263" t="s">
        <v>205</v>
      </c>
      <c r="AI8" s="264">
        <v>-8.8871832047763069E-2</v>
      </c>
      <c r="AJ8" s="264">
        <v>0.26391040888376266</v>
      </c>
      <c r="AK8" s="263"/>
      <c r="AL8" s="268" t="s">
        <v>225</v>
      </c>
      <c r="AM8" s="269">
        <v>2022</v>
      </c>
    </row>
    <row r="9" spans="1:39" ht="15" customHeight="1" thickBot="1" x14ac:dyDescent="0.3">
      <c r="A9" s="261"/>
      <c r="B9" s="261"/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3" t="s">
        <v>206</v>
      </c>
      <c r="AA9" s="264">
        <v>-6.6668414505015788E-2</v>
      </c>
      <c r="AB9" s="264">
        <v>9.3288286965419326E-2</v>
      </c>
      <c r="AC9" s="263"/>
      <c r="AD9" s="263" t="s">
        <v>206</v>
      </c>
      <c r="AE9" s="264">
        <v>-0.15681915443965877</v>
      </c>
      <c r="AF9" s="264">
        <v>0.14900524483073341</v>
      </c>
      <c r="AG9" s="263"/>
      <c r="AH9" s="263" t="s">
        <v>206</v>
      </c>
      <c r="AI9" s="264">
        <v>-7.108549272914047E-2</v>
      </c>
      <c r="AJ9" s="264">
        <v>0.24027416704411322</v>
      </c>
      <c r="AK9" s="263"/>
      <c r="AL9" s="270" t="s">
        <v>226</v>
      </c>
      <c r="AM9" s="271">
        <v>2021</v>
      </c>
    </row>
    <row r="10" spans="1:39" ht="15" customHeight="1" x14ac:dyDescent="0.25">
      <c r="A10" s="261"/>
      <c r="B10" s="261"/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1"/>
      <c r="Z10" s="263" t="s">
        <v>207</v>
      </c>
      <c r="AA10" s="264">
        <v>-2.8344070185333834E-2</v>
      </c>
      <c r="AB10" s="264">
        <v>5.6148488778304542E-2</v>
      </c>
      <c r="AC10" s="263"/>
      <c r="AD10" s="263" t="s">
        <v>207</v>
      </c>
      <c r="AE10" s="264">
        <v>-0.11696213495499108</v>
      </c>
      <c r="AF10" s="264">
        <v>0.11245768695199644</v>
      </c>
      <c r="AG10" s="263"/>
      <c r="AH10" s="263" t="s">
        <v>207</v>
      </c>
      <c r="AI10" s="264">
        <v>-1.7593952076477848E-2</v>
      </c>
      <c r="AJ10" s="264">
        <v>0.1387519431196732</v>
      </c>
      <c r="AK10" s="263"/>
    </row>
    <row r="11" spans="1:39" ht="15" customHeight="1" x14ac:dyDescent="0.25">
      <c r="A11" s="261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3" t="s">
        <v>208</v>
      </c>
      <c r="AA11" s="264">
        <v>-5.7325572809745044E-4</v>
      </c>
      <c r="AB11" s="264">
        <v>5.8997513498875519E-2</v>
      </c>
      <c r="AC11" s="263"/>
      <c r="AD11" s="263" t="s">
        <v>208</v>
      </c>
      <c r="AE11" s="264">
        <v>-0.11595235834858542</v>
      </c>
      <c r="AF11" s="264">
        <v>0.13223409586123908</v>
      </c>
      <c r="AG11" s="263"/>
      <c r="AH11" s="263" t="s">
        <v>208</v>
      </c>
      <c r="AI11" s="264">
        <v>3.3997020675711698E-2</v>
      </c>
      <c r="AJ11" s="264">
        <v>0.12524430974707529</v>
      </c>
      <c r="AK11" s="263"/>
    </row>
    <row r="12" spans="1:39" ht="15" customHeight="1" x14ac:dyDescent="0.25">
      <c r="A12" s="261"/>
      <c r="B12" s="261"/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3" t="s">
        <v>209</v>
      </c>
      <c r="AA12" s="264">
        <v>3.390670658299328E-2</v>
      </c>
      <c r="AB12" s="264">
        <v>7.3313610554215536E-2</v>
      </c>
      <c r="AC12" s="263"/>
      <c r="AD12" s="263" t="s">
        <v>209</v>
      </c>
      <c r="AE12" s="264">
        <v>-7.7024265100422581E-2</v>
      </c>
      <c r="AF12" s="264">
        <v>0.12498097655058843</v>
      </c>
      <c r="AG12" s="263"/>
      <c r="AH12" s="263" t="s">
        <v>209</v>
      </c>
      <c r="AI12" s="264">
        <v>8.9313646457463564E-2</v>
      </c>
      <c r="AJ12" s="264">
        <v>0.13890323046813166</v>
      </c>
      <c r="AK12" s="263"/>
    </row>
    <row r="13" spans="1:39" ht="15" customHeight="1" x14ac:dyDescent="0.25">
      <c r="A13" s="261"/>
      <c r="B13" s="261"/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  <c r="Z13" s="263" t="s">
        <v>210</v>
      </c>
      <c r="AA13" s="264">
        <v>4.6953426504110073E-2</v>
      </c>
      <c r="AB13" s="264">
        <v>7.3439596797486642E-2</v>
      </c>
      <c r="AC13" s="263"/>
      <c r="AD13" s="263" t="s">
        <v>210</v>
      </c>
      <c r="AE13" s="264">
        <v>-5.9606414433635138E-2</v>
      </c>
      <c r="AF13" s="264">
        <v>0.12482933296494295</v>
      </c>
      <c r="AG13" s="263"/>
      <c r="AH13" s="263" t="s">
        <v>210</v>
      </c>
      <c r="AI13" s="264">
        <v>0.1047887990879228</v>
      </c>
      <c r="AJ13" s="264">
        <v>0.1370323317680443</v>
      </c>
      <c r="AK13" s="263"/>
    </row>
    <row r="14" spans="1:39" ht="15" customHeight="1" x14ac:dyDescent="0.25">
      <c r="A14" s="261"/>
      <c r="B14" s="261"/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3" t="s">
        <v>211</v>
      </c>
      <c r="AA14" s="264">
        <v>5.321626473091072E-2</v>
      </c>
      <c r="AB14" s="264">
        <v>6.9328686383827859E-2</v>
      </c>
      <c r="AC14" s="263"/>
      <c r="AD14" s="263" t="s">
        <v>211</v>
      </c>
      <c r="AE14" s="264">
        <v>-4.2766537305600705E-2</v>
      </c>
      <c r="AF14" s="264">
        <v>0.12420096505996853</v>
      </c>
      <c r="AG14" s="263"/>
      <c r="AH14" s="263" t="s">
        <v>211</v>
      </c>
      <c r="AI14" s="264">
        <v>0.12234334972297461</v>
      </c>
      <c r="AJ14" s="264">
        <v>0.12142355404340237</v>
      </c>
      <c r="AK14" s="263"/>
    </row>
    <row r="15" spans="1:39" ht="15" customHeight="1" x14ac:dyDescent="0.25">
      <c r="A15" s="261"/>
      <c r="B15" s="261"/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3" t="s">
        <v>212</v>
      </c>
      <c r="AA15" s="264">
        <v>6.3655221527360764E-2</v>
      </c>
      <c r="AC15" s="263"/>
      <c r="AD15" s="263" t="s">
        <v>212</v>
      </c>
      <c r="AE15" s="264">
        <v>-1.5460735481822497E-2</v>
      </c>
      <c r="AG15" s="263"/>
      <c r="AH15" s="263" t="s">
        <v>212</v>
      </c>
      <c r="AI15" s="264">
        <v>0.14209143876768907</v>
      </c>
      <c r="AK15" s="263"/>
    </row>
    <row r="16" spans="1:39" ht="15" customHeight="1" x14ac:dyDescent="0.25">
      <c r="A16" s="261"/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3" t="s">
        <v>213</v>
      </c>
      <c r="AA16" s="264">
        <v>6.0889961969038495E-2</v>
      </c>
      <c r="AC16" s="263"/>
      <c r="AD16" s="263" t="s">
        <v>213</v>
      </c>
      <c r="AE16" s="264">
        <v>-6.2521025784393206E-3</v>
      </c>
      <c r="AG16" s="263"/>
      <c r="AH16" s="263" t="s">
        <v>213</v>
      </c>
      <c r="AI16" s="264">
        <v>0.12490043182571028</v>
      </c>
      <c r="AK16" s="263"/>
    </row>
    <row r="17" spans="1:37" ht="15" customHeight="1" x14ac:dyDescent="0.25">
      <c r="A17" s="261"/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3" t="s">
        <v>214</v>
      </c>
      <c r="AA17" s="264">
        <v>5.6689476150910849E-2</v>
      </c>
      <c r="AC17" s="263"/>
      <c r="AD17" s="263" t="s">
        <v>214</v>
      </c>
      <c r="AE17" s="264">
        <v>2.9161693914144847E-3</v>
      </c>
      <c r="AG17" s="263"/>
      <c r="AH17" s="263" t="s">
        <v>214</v>
      </c>
      <c r="AI17" s="264">
        <v>0.11001445710713412</v>
      </c>
      <c r="AK17" s="263"/>
    </row>
    <row r="18" spans="1:37" ht="15" customHeight="1" x14ac:dyDescent="0.25">
      <c r="A18" s="261"/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3" t="s">
        <v>215</v>
      </c>
      <c r="AA18" s="264">
        <v>5.5744720786396015E-2</v>
      </c>
      <c r="AC18" s="263"/>
      <c r="AD18" s="263" t="s">
        <v>215</v>
      </c>
      <c r="AE18" s="264">
        <v>1.8766975941681495E-2</v>
      </c>
      <c r="AG18" s="263"/>
      <c r="AH18" s="263" t="s">
        <v>215</v>
      </c>
      <c r="AI18" s="264">
        <v>9.4031503256254603E-2</v>
      </c>
      <c r="AK18" s="263"/>
    </row>
    <row r="19" spans="1:37" ht="15" customHeight="1" x14ac:dyDescent="0.25">
      <c r="A19" s="261"/>
      <c r="B19" s="261"/>
      <c r="C19" s="261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3" t="s">
        <v>216</v>
      </c>
      <c r="AA19" s="264">
        <v>5.608495042650645E-2</v>
      </c>
      <c r="AC19" s="263"/>
      <c r="AD19" s="263" t="s">
        <v>216</v>
      </c>
      <c r="AE19" s="264">
        <v>2.3705487428082678E-2</v>
      </c>
      <c r="AG19" s="263"/>
      <c r="AH19" s="263" t="s">
        <v>216</v>
      </c>
      <c r="AI19" s="264">
        <v>0.10195977755221521</v>
      </c>
      <c r="AK19" s="263"/>
    </row>
    <row r="20" spans="1:37" ht="15" customHeight="1" x14ac:dyDescent="0.25">
      <c r="A20" s="261"/>
      <c r="B20" s="261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AA20" s="264"/>
      <c r="AC20" s="263"/>
      <c r="AE20" s="264"/>
      <c r="AG20" s="263"/>
      <c r="AI20" s="264"/>
      <c r="AK20" s="263"/>
    </row>
    <row r="21" spans="1:37" ht="15" customHeight="1" x14ac:dyDescent="0.25">
      <c r="A21" s="261"/>
      <c r="B21" s="261"/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AA21" s="264"/>
      <c r="AC21" s="263"/>
      <c r="AE21" s="264"/>
      <c r="AG21" s="263"/>
      <c r="AI21" s="264"/>
      <c r="AK21" s="263"/>
    </row>
    <row r="22" spans="1:37" ht="15" customHeight="1" x14ac:dyDescent="0.25">
      <c r="A22" s="261"/>
      <c r="B22" s="261"/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AA22" s="264"/>
      <c r="AC22" s="263"/>
      <c r="AE22" s="264"/>
      <c r="AG22" s="263"/>
      <c r="AI22" s="264"/>
      <c r="AK22" s="263"/>
    </row>
    <row r="23" spans="1:37" ht="15" customHeight="1" x14ac:dyDescent="0.25">
      <c r="A23" s="261"/>
      <c r="B23" s="261"/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AA23" s="264"/>
      <c r="AC23" s="263"/>
      <c r="AE23" s="264"/>
      <c r="AG23" s="263"/>
      <c r="AI23" s="264"/>
      <c r="AK23" s="263"/>
    </row>
    <row r="24" spans="1:37" ht="15" customHeight="1" x14ac:dyDescent="0.2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AA24" s="264"/>
      <c r="AC24" s="263"/>
      <c r="AE24" s="264"/>
      <c r="AG24" s="263"/>
      <c r="AI24" s="264"/>
      <c r="AK24" s="263"/>
    </row>
    <row r="25" spans="1:37" ht="15" customHeight="1" x14ac:dyDescent="0.25">
      <c r="A25" s="261"/>
      <c r="B25" s="261"/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AA25" s="264"/>
      <c r="AC25" s="263"/>
      <c r="AE25" s="264"/>
      <c r="AG25" s="263"/>
      <c r="AI25" s="264"/>
      <c r="AK25" s="263"/>
    </row>
    <row r="26" spans="1:37" ht="15" customHeight="1" x14ac:dyDescent="0.25">
      <c r="A26" s="261"/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AA26" s="264"/>
      <c r="AC26" s="263"/>
      <c r="AE26" s="264"/>
      <c r="AG26" s="263"/>
      <c r="AI26" s="264"/>
      <c r="AK26" s="263"/>
    </row>
    <row r="27" spans="1:37" ht="15" customHeight="1" x14ac:dyDescent="0.25">
      <c r="A27" s="261"/>
      <c r="B27" s="261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AA27" s="264"/>
      <c r="AC27" s="263"/>
      <c r="AE27" s="264"/>
      <c r="AG27" s="263"/>
      <c r="AI27" s="264"/>
      <c r="AK27" s="263"/>
    </row>
    <row r="28" spans="1:37" ht="15" customHeight="1" x14ac:dyDescent="0.25">
      <c r="A28" s="261"/>
      <c r="B28" s="261"/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AA28" s="264"/>
      <c r="AC28" s="263"/>
      <c r="AE28" s="264"/>
      <c r="AG28" s="263"/>
      <c r="AI28" s="264"/>
      <c r="AK28" s="263"/>
    </row>
    <row r="29" spans="1:37" ht="15" customHeight="1" x14ac:dyDescent="0.25">
      <c r="A29" s="261"/>
      <c r="B29" s="261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AA29" s="264"/>
      <c r="AC29" s="263"/>
      <c r="AE29" s="264"/>
      <c r="AG29" s="263"/>
      <c r="AI29" s="264"/>
      <c r="AK29" s="263"/>
    </row>
    <row r="30" spans="1:37" ht="15" customHeight="1" x14ac:dyDescent="0.25">
      <c r="A30" s="261"/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61"/>
      <c r="U30" s="261"/>
      <c r="V30" s="261"/>
      <c r="W30" s="261"/>
      <c r="X30" s="261"/>
      <c r="Y30" s="261"/>
      <c r="AA30" s="264"/>
      <c r="AC30" s="263"/>
      <c r="AE30" s="264"/>
      <c r="AG30" s="263"/>
      <c r="AI30" s="264"/>
      <c r="AK30" s="263"/>
    </row>
    <row r="31" spans="1:37" ht="15" customHeight="1" x14ac:dyDescent="0.25">
      <c r="A31" s="261"/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AA31" s="264"/>
      <c r="AC31" s="263"/>
      <c r="AE31" s="264"/>
      <c r="AG31" s="263"/>
      <c r="AI31" s="264"/>
      <c r="AK31" s="263"/>
    </row>
    <row r="32" spans="1:37" ht="15" customHeight="1" x14ac:dyDescent="0.25">
      <c r="A32" s="261"/>
      <c r="B32" s="261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AA32" s="264"/>
      <c r="AC32" s="263"/>
      <c r="AE32" s="264"/>
      <c r="AG32" s="263"/>
      <c r="AI32" s="264"/>
      <c r="AK32" s="263"/>
    </row>
    <row r="33" spans="1:39" ht="15" customHeight="1" x14ac:dyDescent="0.25">
      <c r="A33" s="261"/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6" t="s">
        <v>217</v>
      </c>
      <c r="AA33" s="264"/>
      <c r="AC33" s="263"/>
      <c r="AD33" s="266" t="s">
        <v>218</v>
      </c>
      <c r="AE33" s="264"/>
      <c r="AG33" s="263"/>
      <c r="AH33" s="266" t="s">
        <v>219</v>
      </c>
      <c r="AI33" s="264"/>
      <c r="AK33" s="263"/>
    </row>
    <row r="34" spans="1:39" ht="15" customHeight="1" thickBot="1" x14ac:dyDescent="0.3">
      <c r="A34" s="261"/>
      <c r="B34" s="261"/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AA34" s="267">
        <v>2021</v>
      </c>
      <c r="AB34" s="267">
        <v>2022</v>
      </c>
      <c r="AC34" s="263"/>
      <c r="AE34" s="267">
        <v>2021</v>
      </c>
      <c r="AF34" s="267">
        <v>2022</v>
      </c>
      <c r="AG34" s="263"/>
      <c r="AI34" s="267">
        <v>2021</v>
      </c>
      <c r="AJ34" s="267">
        <v>2022</v>
      </c>
      <c r="AK34" s="263"/>
    </row>
    <row r="35" spans="1:39" ht="15" customHeight="1" x14ac:dyDescent="0.25">
      <c r="A35" s="261"/>
      <c r="B35" s="261"/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3" t="s">
        <v>205</v>
      </c>
      <c r="AA35" s="264">
        <v>1.107712372789095E-2</v>
      </c>
      <c r="AB35" s="264">
        <v>1.3617729202092192E-2</v>
      </c>
      <c r="AC35" s="263"/>
      <c r="AD35" s="263" t="s">
        <v>205</v>
      </c>
      <c r="AE35" s="264">
        <v>5.7702178807125935E-2</v>
      </c>
      <c r="AF35" s="264">
        <v>-4.2899690826657774E-2</v>
      </c>
      <c r="AG35" s="263"/>
      <c r="AH35" s="263" t="s">
        <v>205</v>
      </c>
      <c r="AI35" s="264">
        <v>3.5561986624737897E-2</v>
      </c>
      <c r="AJ35" s="264">
        <v>-1.7596698122723069E-2</v>
      </c>
      <c r="AK35" s="263"/>
      <c r="AL35" s="268" t="s">
        <v>227</v>
      </c>
      <c r="AM35" s="269">
        <v>2022</v>
      </c>
    </row>
    <row r="36" spans="1:39" ht="15" customHeight="1" thickBot="1" x14ac:dyDescent="0.3">
      <c r="A36" s="261"/>
      <c r="B36" s="261"/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3" t="s">
        <v>206</v>
      </c>
      <c r="AA36" s="264">
        <v>-2.6407888128539979E-3</v>
      </c>
      <c r="AB36" s="264">
        <v>5.0830838375992473E-3</v>
      </c>
      <c r="AC36" s="263"/>
      <c r="AD36" s="263" t="s">
        <v>206</v>
      </c>
      <c r="AE36" s="264">
        <v>3.552762386362019E-2</v>
      </c>
      <c r="AF36" s="264">
        <v>-4.7422795923507836E-2</v>
      </c>
      <c r="AG36" s="263"/>
      <c r="AH36" s="263" t="s">
        <v>206</v>
      </c>
      <c r="AI36" s="264">
        <v>1.2245191833654018E-2</v>
      </c>
      <c r="AJ36" s="264">
        <v>-1.5256137090447481E-2</v>
      </c>
      <c r="AK36" s="263"/>
      <c r="AL36" s="270" t="s">
        <v>228</v>
      </c>
      <c r="AM36" s="271">
        <v>2021</v>
      </c>
    </row>
    <row r="37" spans="1:39" ht="15" customHeight="1" x14ac:dyDescent="0.25">
      <c r="A37" s="261"/>
      <c r="B37" s="261"/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3" t="s">
        <v>207</v>
      </c>
      <c r="AA37" s="264">
        <v>2.8855395171990778E-2</v>
      </c>
      <c r="AB37" s="264">
        <v>-1.284478356427286E-2</v>
      </c>
      <c r="AC37" s="263"/>
      <c r="AD37" s="263" t="s">
        <v>207</v>
      </c>
      <c r="AE37" s="264">
        <v>5.0681658217141885E-2</v>
      </c>
      <c r="AF37" s="264">
        <v>-5.55630587123494E-2</v>
      </c>
      <c r="AG37" s="263"/>
      <c r="AH37" s="263" t="s">
        <v>207</v>
      </c>
      <c r="AI37" s="264">
        <v>4.1217445412865886E-2</v>
      </c>
      <c r="AJ37" s="264">
        <v>-3.2306988207925116E-2</v>
      </c>
      <c r="AK37" s="263"/>
    </row>
    <row r="38" spans="1:39" ht="15" customHeight="1" x14ac:dyDescent="0.25">
      <c r="A38" s="261"/>
      <c r="B38" s="261"/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3" t="s">
        <v>208</v>
      </c>
      <c r="AA38" s="264">
        <v>6.8715312845533699E-2</v>
      </c>
      <c r="AB38" s="264">
        <v>-1.2023722822037683E-2</v>
      </c>
      <c r="AC38" s="263"/>
      <c r="AD38" s="263" t="s">
        <v>208</v>
      </c>
      <c r="AE38" s="264">
        <v>6.7634882360427612E-2</v>
      </c>
      <c r="AF38" s="264">
        <v>-5.2026269293068451E-2</v>
      </c>
      <c r="AG38" s="263"/>
      <c r="AH38" s="263" t="s">
        <v>208</v>
      </c>
      <c r="AI38" s="264">
        <v>6.8522051849220555E-2</v>
      </c>
      <c r="AJ38" s="264">
        <v>-2.7999117117938396E-2</v>
      </c>
      <c r="AK38" s="263"/>
    </row>
    <row r="39" spans="1:39" ht="15" customHeight="1" x14ac:dyDescent="0.25">
      <c r="A39" s="261"/>
      <c r="B39" s="261"/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3" t="s">
        <v>209</v>
      </c>
      <c r="AA39" s="264">
        <v>9.2903636992539868E-2</v>
      </c>
      <c r="AB39" s="264">
        <v>1.3513406253361638E-2</v>
      </c>
      <c r="AC39" s="263"/>
      <c r="AD39" s="263" t="s">
        <v>209</v>
      </c>
      <c r="AE39" s="264">
        <v>8.0935625370566977E-2</v>
      </c>
      <c r="AF39" s="264">
        <v>-2.376697641821451E-2</v>
      </c>
      <c r="AG39" s="263"/>
      <c r="AH39" s="263" t="s">
        <v>209</v>
      </c>
      <c r="AI39" s="264">
        <v>8.6158597028014441E-2</v>
      </c>
      <c r="AJ39" s="264">
        <v>8.4440500189259633E-4</v>
      </c>
      <c r="AK39" s="263"/>
    </row>
    <row r="40" spans="1:39" ht="15" customHeight="1" x14ac:dyDescent="0.25">
      <c r="A40" s="261"/>
      <c r="B40" s="261"/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3" t="s">
        <v>210</v>
      </c>
      <c r="AA40" s="264">
        <v>0.10074488478716503</v>
      </c>
      <c r="AB40" s="264">
        <v>1.4873865078394033E-2</v>
      </c>
      <c r="AC40" s="263"/>
      <c r="AD40" s="263" t="s">
        <v>210</v>
      </c>
      <c r="AE40" s="264">
        <v>8.4121339467344292E-2</v>
      </c>
      <c r="AF40" s="264">
        <v>-2.3986076114950662E-2</v>
      </c>
      <c r="AG40" s="263"/>
      <c r="AH40" s="263" t="s">
        <v>210</v>
      </c>
      <c r="AI40" s="264">
        <v>9.8328483445521045E-2</v>
      </c>
      <c r="AJ40" s="264">
        <v>2.2550924456453457E-4</v>
      </c>
      <c r="AK40" s="263"/>
    </row>
    <row r="41" spans="1:39" ht="15" customHeight="1" x14ac:dyDescent="0.25">
      <c r="A41" s="261"/>
      <c r="B41" s="261"/>
      <c r="C41" s="261"/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63" t="s">
        <v>211</v>
      </c>
      <c r="AA41" s="264">
        <v>9.4909456423107053E-2</v>
      </c>
      <c r="AB41" s="264">
        <v>1.2042047645319798E-2</v>
      </c>
      <c r="AC41" s="263"/>
      <c r="AD41" s="263" t="s">
        <v>211</v>
      </c>
      <c r="AE41" s="264">
        <v>7.7750834127204627E-2</v>
      </c>
      <c r="AF41" s="264">
        <v>-2.5859921395592948E-2</v>
      </c>
      <c r="AG41" s="263"/>
      <c r="AH41" s="263" t="s">
        <v>211</v>
      </c>
      <c r="AI41" s="264">
        <v>9.940200064407477E-2</v>
      </c>
      <c r="AJ41" s="264">
        <v>-3.2136817372885674E-3</v>
      </c>
      <c r="AK41" s="263"/>
    </row>
    <row r="42" spans="1:39" ht="15" customHeight="1" x14ac:dyDescent="0.25">
      <c r="A42" s="261"/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V42" s="261"/>
      <c r="W42" s="261"/>
      <c r="X42" s="261"/>
      <c r="Y42" s="261"/>
      <c r="Z42" s="263" t="s">
        <v>212</v>
      </c>
      <c r="AA42" s="264">
        <v>9.0290162283593392E-2</v>
      </c>
      <c r="AC42" s="263"/>
      <c r="AD42" s="263" t="s">
        <v>212</v>
      </c>
      <c r="AE42" s="264">
        <v>6.8637918315036045E-2</v>
      </c>
      <c r="AG42" s="263"/>
      <c r="AH42" s="263" t="s">
        <v>212</v>
      </c>
      <c r="AI42" s="264">
        <v>9.2844062944951983E-2</v>
      </c>
      <c r="AK42" s="263"/>
    </row>
    <row r="43" spans="1:39" ht="15" customHeight="1" x14ac:dyDescent="0.25">
      <c r="A43" s="261"/>
      <c r="B43" s="261"/>
      <c r="C43" s="261"/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63" t="s">
        <v>213</v>
      </c>
      <c r="AA43" s="264">
        <v>8.2150303625241602E-2</v>
      </c>
      <c r="AC43" s="263"/>
      <c r="AD43" s="263" t="s">
        <v>213</v>
      </c>
      <c r="AE43" s="264">
        <v>5.6846746119525449E-2</v>
      </c>
      <c r="AG43" s="263"/>
      <c r="AH43" s="263" t="s">
        <v>213</v>
      </c>
      <c r="AI43" s="264">
        <v>8.5496124241785196E-2</v>
      </c>
      <c r="AK43" s="263"/>
    </row>
    <row r="44" spans="1:39" ht="15" customHeight="1" x14ac:dyDescent="0.25">
      <c r="A44" s="261"/>
      <c r="B44" s="261"/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1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63" t="s">
        <v>214</v>
      </c>
      <c r="AA44" s="264">
        <v>7.0817381667195894E-2</v>
      </c>
      <c r="AC44" s="263"/>
      <c r="AD44" s="263" t="s">
        <v>214</v>
      </c>
      <c r="AE44" s="264">
        <v>4.1841214184188825E-2</v>
      </c>
      <c r="AG44" s="263"/>
      <c r="AH44" s="263" t="s">
        <v>214</v>
      </c>
      <c r="AI44" s="264">
        <v>7.0526888604864404E-2</v>
      </c>
      <c r="AK44" s="263"/>
    </row>
    <row r="45" spans="1:39" ht="15" customHeight="1" x14ac:dyDescent="0.25">
      <c r="A45" s="261"/>
      <c r="B45" s="261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  <c r="Y45" s="261"/>
      <c r="Z45" s="263" t="s">
        <v>215</v>
      </c>
      <c r="AA45" s="264">
        <v>6.1954659598844726E-2</v>
      </c>
      <c r="AC45" s="263"/>
      <c r="AD45" s="263" t="s">
        <v>215</v>
      </c>
      <c r="AE45" s="264">
        <v>3.0319697512395861E-2</v>
      </c>
      <c r="AG45" s="263"/>
      <c r="AH45" s="263" t="s">
        <v>215</v>
      </c>
      <c r="AI45" s="264">
        <v>6.2552353605993996E-2</v>
      </c>
      <c r="AK45" s="263"/>
    </row>
    <row r="46" spans="1:39" ht="15" customHeight="1" x14ac:dyDescent="0.25">
      <c r="A46" s="261"/>
      <c r="B46" s="261"/>
      <c r="C46" s="261"/>
      <c r="D46" s="261"/>
      <c r="E46" s="261"/>
      <c r="F46" s="261"/>
      <c r="G46" s="261"/>
      <c r="H46" s="261"/>
      <c r="I46" s="261"/>
      <c r="J46" s="261"/>
      <c r="K46" s="261"/>
      <c r="L46" s="261"/>
      <c r="M46" s="261"/>
      <c r="N46" s="261"/>
      <c r="O46" s="261"/>
      <c r="P46" s="261"/>
      <c r="Q46" s="261"/>
      <c r="R46" s="261"/>
      <c r="S46" s="261"/>
      <c r="T46" s="261"/>
      <c r="U46" s="261"/>
      <c r="V46" s="261"/>
      <c r="W46" s="261"/>
      <c r="X46" s="261"/>
      <c r="Y46" s="261"/>
      <c r="Z46" s="263" t="s">
        <v>216</v>
      </c>
      <c r="AA46" s="264">
        <v>5.6370216489294196E-2</v>
      </c>
      <c r="AC46" s="263"/>
      <c r="AD46" s="263" t="s">
        <v>216</v>
      </c>
      <c r="AE46" s="264">
        <v>2.2421777253976812E-2</v>
      </c>
      <c r="AG46" s="263"/>
      <c r="AH46" s="263" t="s">
        <v>216</v>
      </c>
      <c r="AI46" s="264">
        <v>5.6038250010495713E-2</v>
      </c>
      <c r="AK46" s="263"/>
    </row>
    <row r="47" spans="1:39" ht="15" customHeight="1" x14ac:dyDescent="0.25">
      <c r="A47" s="261"/>
      <c r="B47" s="261"/>
      <c r="C47" s="261"/>
      <c r="D47" s="261"/>
      <c r="E47" s="261"/>
      <c r="F47" s="261"/>
      <c r="G47" s="261"/>
      <c r="H47" s="261"/>
      <c r="I47" s="261"/>
      <c r="J47" s="261"/>
      <c r="K47" s="261"/>
      <c r="L47" s="261"/>
      <c r="M47" s="261"/>
      <c r="N47" s="261"/>
      <c r="O47" s="261"/>
      <c r="P47" s="261"/>
      <c r="Q47" s="261"/>
      <c r="R47" s="261"/>
      <c r="S47" s="261"/>
      <c r="T47" s="261"/>
      <c r="U47" s="261"/>
      <c r="V47" s="261"/>
      <c r="W47" s="261"/>
      <c r="X47" s="261"/>
      <c r="Y47" s="261"/>
    </row>
    <row r="48" spans="1:39" ht="15" customHeight="1" x14ac:dyDescent="0.25">
      <c r="A48" s="261"/>
      <c r="B48" s="261"/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</row>
    <row r="49" spans="1:25" ht="15" customHeight="1" x14ac:dyDescent="0.25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1"/>
      <c r="S49" s="261"/>
      <c r="T49" s="261"/>
      <c r="U49" s="261"/>
      <c r="V49" s="261"/>
      <c r="W49" s="261"/>
      <c r="X49" s="261"/>
      <c r="Y49" s="261"/>
    </row>
    <row r="50" spans="1:25" ht="15" customHeight="1" x14ac:dyDescent="0.25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  <c r="P50" s="261"/>
      <c r="Q50" s="261"/>
      <c r="R50" s="261"/>
      <c r="S50" s="261"/>
      <c r="T50" s="261"/>
      <c r="U50" s="261"/>
      <c r="V50" s="261"/>
      <c r="W50" s="261"/>
      <c r="X50" s="261"/>
      <c r="Y50" s="261"/>
    </row>
    <row r="51" spans="1:25" ht="15" customHeight="1" x14ac:dyDescent="0.25">
      <c r="A51" s="261"/>
      <c r="B51" s="261"/>
      <c r="C51" s="261"/>
      <c r="D51" s="261"/>
      <c r="E51" s="261"/>
      <c r="F51" s="261"/>
      <c r="G51" s="261"/>
      <c r="H51" s="261"/>
      <c r="I51" s="261"/>
      <c r="J51" s="261"/>
      <c r="K51" s="261"/>
      <c r="L51" s="261"/>
      <c r="M51" s="261"/>
      <c r="N51" s="261"/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261"/>
    </row>
    <row r="52" spans="1:25" ht="15" customHeight="1" x14ac:dyDescent="0.25">
      <c r="A52" s="261"/>
      <c r="B52" s="261"/>
      <c r="C52" s="261"/>
      <c r="D52" s="261"/>
      <c r="E52" s="261"/>
      <c r="F52" s="261"/>
      <c r="G52" s="261"/>
      <c r="H52" s="261"/>
      <c r="I52" s="261"/>
      <c r="J52" s="261"/>
      <c r="K52" s="261"/>
      <c r="L52" s="261"/>
      <c r="M52" s="261"/>
      <c r="N52" s="261"/>
      <c r="O52" s="261"/>
      <c r="P52" s="261"/>
      <c r="Q52" s="261"/>
      <c r="R52" s="261"/>
      <c r="S52" s="261"/>
      <c r="T52" s="261"/>
      <c r="U52" s="261"/>
      <c r="V52" s="261"/>
      <c r="W52" s="261"/>
      <c r="X52" s="261"/>
      <c r="Y52" s="261"/>
    </row>
    <row r="53" spans="1:25" ht="15" customHeight="1" x14ac:dyDescent="0.2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</row>
    <row r="54" spans="1:25" ht="15" customHeight="1" x14ac:dyDescent="0.2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  <c r="P54" s="261"/>
      <c r="Q54" s="261"/>
      <c r="R54" s="261"/>
      <c r="S54" s="261"/>
      <c r="T54" s="261"/>
      <c r="U54" s="261"/>
      <c r="V54" s="261"/>
      <c r="W54" s="261"/>
      <c r="X54" s="261"/>
      <c r="Y54" s="261"/>
    </row>
    <row r="55" spans="1:25" ht="15" customHeight="1" x14ac:dyDescent="0.25">
      <c r="A55" s="261"/>
      <c r="B55" s="261"/>
      <c r="C55" s="261"/>
      <c r="D55" s="261"/>
      <c r="E55" s="261"/>
      <c r="F55" s="261"/>
      <c r="G55" s="261"/>
      <c r="H55" s="261"/>
      <c r="I55" s="261"/>
      <c r="J55" s="261"/>
      <c r="K55" s="261"/>
      <c r="L55" s="261"/>
      <c r="M55" s="261"/>
      <c r="N55" s="261"/>
      <c r="O55" s="261"/>
      <c r="P55" s="261"/>
      <c r="Q55" s="261"/>
      <c r="R55" s="261"/>
      <c r="S55" s="261"/>
      <c r="T55" s="261"/>
      <c r="U55" s="261"/>
      <c r="V55" s="261"/>
      <c r="W55" s="261"/>
      <c r="X55" s="261"/>
      <c r="Y55" s="261"/>
    </row>
    <row r="56" spans="1:25" ht="15" customHeight="1" x14ac:dyDescent="0.25">
      <c r="A56" s="261"/>
      <c r="B56" s="261"/>
      <c r="C56" s="261"/>
      <c r="D56" s="261"/>
      <c r="E56" s="261"/>
      <c r="F56" s="261"/>
      <c r="G56" s="261"/>
      <c r="H56" s="261"/>
      <c r="I56" s="261"/>
      <c r="J56" s="261"/>
      <c r="K56" s="261"/>
      <c r="L56" s="261"/>
      <c r="M56" s="261"/>
      <c r="N56" s="261"/>
      <c r="O56" s="261"/>
      <c r="P56" s="261"/>
      <c r="Q56" s="261"/>
      <c r="R56" s="261"/>
      <c r="S56" s="261"/>
      <c r="T56" s="261"/>
      <c r="U56" s="261"/>
      <c r="V56" s="261"/>
      <c r="W56" s="261"/>
      <c r="X56" s="261"/>
      <c r="Y56" s="261"/>
    </row>
    <row r="57" spans="1:25" ht="15" customHeight="1" x14ac:dyDescent="0.25">
      <c r="A57" s="261"/>
      <c r="B57" s="261"/>
      <c r="C57" s="261"/>
      <c r="D57" s="261"/>
      <c r="E57" s="261"/>
      <c r="F57" s="261"/>
      <c r="G57" s="261"/>
      <c r="H57" s="261"/>
      <c r="I57" s="261"/>
      <c r="J57" s="261"/>
      <c r="K57" s="261"/>
      <c r="L57" s="261"/>
      <c r="M57" s="261"/>
      <c r="N57" s="261"/>
      <c r="O57" s="261"/>
      <c r="P57" s="261"/>
      <c r="Q57" s="261"/>
      <c r="R57" s="261"/>
      <c r="S57" s="261"/>
      <c r="T57" s="261"/>
      <c r="U57" s="261"/>
      <c r="V57" s="261"/>
      <c r="W57" s="261"/>
      <c r="X57" s="261"/>
      <c r="Y57" s="261"/>
    </row>
    <row r="58" spans="1:25" ht="15" customHeight="1" x14ac:dyDescent="0.25">
      <c r="A58" s="261"/>
      <c r="B58" s="261"/>
      <c r="C58" s="261"/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</row>
    <row r="59" spans="1:25" ht="15" customHeight="1" x14ac:dyDescent="0.25">
      <c r="A59" s="261"/>
      <c r="B59" s="261"/>
      <c r="C59" s="261"/>
      <c r="D59" s="261"/>
      <c r="E59" s="261"/>
      <c r="F59" s="261"/>
      <c r="G59" s="261"/>
      <c r="H59" s="261"/>
      <c r="I59" s="261"/>
      <c r="J59" s="261"/>
      <c r="K59" s="261"/>
      <c r="L59" s="261"/>
      <c r="M59" s="261"/>
      <c r="N59" s="261"/>
      <c r="O59" s="261"/>
      <c r="P59" s="261"/>
      <c r="Q59" s="261"/>
      <c r="R59" s="261"/>
      <c r="S59" s="261"/>
      <c r="T59" s="261"/>
      <c r="U59" s="261"/>
      <c r="V59" s="261"/>
      <c r="W59" s="261"/>
      <c r="X59" s="261"/>
      <c r="Y59" s="261"/>
    </row>
  </sheetData>
  <mergeCells count="1">
    <mergeCell ref="I2:S2"/>
  </mergeCells>
  <pageMargins left="0.63" right="0.25" top="0.47" bottom="0.19" header="0.3" footer="0.15"/>
  <pageSetup paperSize="9" scale="54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BF873-64EA-4640-9480-D76CBF4FE220}">
  <sheetPr>
    <pageSetUpPr fitToPage="1"/>
  </sheetPr>
  <dimension ref="A1:AS65"/>
  <sheetViews>
    <sheetView showGridLines="0" zoomScale="70" zoomScaleNormal="70" zoomScalePageLayoutView="60" workbookViewId="0"/>
  </sheetViews>
  <sheetFormatPr baseColWidth="10" defaultColWidth="11.42578125" defaultRowHeight="15" customHeight="1" x14ac:dyDescent="0.25"/>
  <cols>
    <col min="1" max="1" width="3.7109375" style="165" customWidth="1"/>
    <col min="2" max="8" width="11.5703125" style="165" customWidth="1"/>
    <col min="9" max="9" width="3.7109375" style="165" customWidth="1"/>
    <col min="10" max="16" width="11.5703125" style="165" customWidth="1"/>
    <col min="17" max="17" width="3.7109375" style="165" customWidth="1"/>
    <col min="18" max="24" width="11.5703125" style="165" customWidth="1"/>
    <col min="25" max="25" width="11.5703125" style="253" customWidth="1"/>
    <col min="26" max="27" width="12.85546875" style="253" customWidth="1"/>
    <col min="28" max="28" width="12.85546875" style="53" customWidth="1"/>
    <col min="29" max="29" width="12.85546875" style="254" customWidth="1"/>
    <col min="30" max="31" width="12.85546875" style="53" customWidth="1"/>
    <col min="32" max="32" width="12.85546875" style="254" customWidth="1"/>
    <col min="33" max="34" width="12.85546875" style="53" customWidth="1"/>
    <col min="35" max="35" width="12.85546875" style="254" customWidth="1"/>
    <col min="36" max="41" width="12.85546875" style="53" customWidth="1"/>
    <col min="42" max="45" width="12.85546875" style="253" customWidth="1"/>
    <col min="46" max="63" width="12.85546875" style="165" customWidth="1"/>
    <col min="64" max="16384" width="11.42578125" style="165"/>
  </cols>
  <sheetData>
    <row r="1" spans="1:42" ht="26.25" x14ac:dyDescent="0.25">
      <c r="B1" s="251" t="s">
        <v>229</v>
      </c>
      <c r="C1" s="252"/>
      <c r="D1" s="252"/>
      <c r="E1" s="252"/>
      <c r="F1" s="252"/>
      <c r="G1" s="252"/>
      <c r="H1" s="252"/>
      <c r="J1" s="46"/>
      <c r="K1" s="46"/>
      <c r="L1" s="46"/>
      <c r="M1" s="46"/>
      <c r="N1" s="46"/>
      <c r="O1" s="46"/>
      <c r="P1" s="46"/>
      <c r="Q1" s="46"/>
      <c r="R1" s="46"/>
      <c r="S1" s="46"/>
      <c r="T1" s="252"/>
      <c r="U1" s="252"/>
      <c r="V1" s="252"/>
      <c r="W1" s="252"/>
      <c r="X1" s="252"/>
      <c r="Z1" s="253" t="s">
        <v>198</v>
      </c>
      <c r="AB1" s="53" t="s">
        <v>230</v>
      </c>
    </row>
    <row r="2" spans="1:42" ht="15" customHeight="1" x14ac:dyDescent="0.25">
      <c r="A2" s="46"/>
      <c r="B2" s="252"/>
      <c r="C2" s="252"/>
      <c r="D2" s="252"/>
      <c r="E2" s="252"/>
      <c r="F2" s="252"/>
      <c r="G2" s="252"/>
      <c r="H2" s="252"/>
      <c r="J2" s="46"/>
      <c r="K2" s="46"/>
      <c r="L2" s="46"/>
      <c r="M2" s="46"/>
      <c r="N2" s="46"/>
      <c r="O2" s="46"/>
      <c r="P2" s="46"/>
      <c r="Q2" s="46"/>
      <c r="R2" s="46"/>
      <c r="S2" s="46"/>
      <c r="T2" s="252"/>
      <c r="U2" s="252"/>
      <c r="V2" s="252"/>
      <c r="W2" s="252"/>
      <c r="X2" s="252"/>
      <c r="Z2" s="253" t="s">
        <v>199</v>
      </c>
      <c r="AB2" s="53" t="s">
        <v>231</v>
      </c>
    </row>
    <row r="3" spans="1:42" ht="15" customHeight="1" x14ac:dyDescent="0.25">
      <c r="A3" s="252"/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Z3" s="253" t="s">
        <v>200</v>
      </c>
      <c r="AB3" s="53" t="s">
        <v>232</v>
      </c>
    </row>
    <row r="4" spans="1:42" ht="15" customHeight="1" x14ac:dyDescent="0.25">
      <c r="A4" s="252"/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  <c r="AB4" s="53" t="s">
        <v>233</v>
      </c>
    </row>
    <row r="5" spans="1:42" ht="15" customHeight="1" x14ac:dyDescent="0.25">
      <c r="A5" s="252"/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AB5" s="53" t="s">
        <v>234</v>
      </c>
    </row>
    <row r="6" spans="1:42" ht="15" customHeight="1" x14ac:dyDescent="0.25">
      <c r="A6" s="252"/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6" t="s">
        <v>201</v>
      </c>
      <c r="Z6" s="257" t="s">
        <v>202</v>
      </c>
      <c r="AA6" s="257"/>
    </row>
    <row r="7" spans="1:42" ht="15" customHeight="1" x14ac:dyDescent="0.25">
      <c r="A7" s="252"/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AA7" s="258">
        <v>2019</v>
      </c>
      <c r="AB7" s="272" t="s">
        <v>202</v>
      </c>
      <c r="AE7" s="272" t="s">
        <v>203</v>
      </c>
      <c r="AH7" s="272" t="s">
        <v>204</v>
      </c>
      <c r="AP7" s="258">
        <v>2022</v>
      </c>
    </row>
    <row r="8" spans="1:42" ht="15" customHeight="1" thickBot="1" x14ac:dyDescent="0.3">
      <c r="A8" s="252"/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Z8" s="253" t="s">
        <v>205</v>
      </c>
      <c r="AA8" s="259">
        <v>46820440</v>
      </c>
      <c r="AP8" s="259">
        <v>8185760</v>
      </c>
    </row>
    <row r="9" spans="1:42" ht="15" customHeight="1" x14ac:dyDescent="0.25">
      <c r="A9" s="252"/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Z9" s="253" t="s">
        <v>206</v>
      </c>
      <c r="AA9" s="259">
        <v>44583561</v>
      </c>
      <c r="AB9" s="273">
        <v>44317</v>
      </c>
      <c r="AC9" s="254">
        <v>522.706906</v>
      </c>
      <c r="AE9" s="273">
        <v>44317</v>
      </c>
      <c r="AF9" s="254">
        <v>161.265244</v>
      </c>
      <c r="AH9" s="273">
        <v>44317</v>
      </c>
      <c r="AI9" s="254">
        <v>79.880838999999995</v>
      </c>
      <c r="AK9" s="274" t="s">
        <v>225</v>
      </c>
      <c r="AL9" s="275">
        <v>2022</v>
      </c>
      <c r="AP9" s="259">
        <v>7406116</v>
      </c>
    </row>
    <row r="10" spans="1:42" ht="15" customHeight="1" thickBot="1" x14ac:dyDescent="0.3">
      <c r="A10" s="252"/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Z10" s="253" t="s">
        <v>207</v>
      </c>
      <c r="AA10" s="259">
        <v>48353601</v>
      </c>
      <c r="AB10" s="273">
        <v>44348</v>
      </c>
      <c r="AC10" s="254">
        <v>527.37724200000002</v>
      </c>
      <c r="AE10" s="273">
        <v>44348</v>
      </c>
      <c r="AF10" s="254">
        <v>161.762745</v>
      </c>
      <c r="AH10" s="273">
        <v>44348</v>
      </c>
      <c r="AI10" s="254">
        <v>80.977176999999998</v>
      </c>
      <c r="AK10" s="276" t="s">
        <v>235</v>
      </c>
      <c r="AL10" s="277">
        <v>2021</v>
      </c>
      <c r="AP10" s="259">
        <v>6819146</v>
      </c>
    </row>
    <row r="11" spans="1:42" ht="15" customHeight="1" x14ac:dyDescent="0.25">
      <c r="A11" s="252"/>
      <c r="B11" s="252"/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Z11" s="253" t="s">
        <v>208</v>
      </c>
      <c r="AA11" s="259">
        <v>46400443</v>
      </c>
      <c r="AB11" s="273">
        <v>44378</v>
      </c>
      <c r="AC11" s="254">
        <v>531.21098400000005</v>
      </c>
      <c r="AE11" s="273">
        <v>44378</v>
      </c>
      <c r="AF11" s="254">
        <v>162.63255899999999</v>
      </c>
      <c r="AH11" s="273">
        <v>44378</v>
      </c>
      <c r="AI11" s="254">
        <v>82.306852000000006</v>
      </c>
      <c r="AP11" s="259">
        <v>7881967</v>
      </c>
    </row>
    <row r="12" spans="1:42" ht="15" customHeight="1" x14ac:dyDescent="0.25">
      <c r="A12" s="252"/>
      <c r="B12" s="252"/>
      <c r="C12" s="252"/>
      <c r="D12" s="252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2"/>
      <c r="R12" s="252"/>
      <c r="S12" s="252"/>
      <c r="T12" s="252"/>
      <c r="U12" s="252"/>
      <c r="V12" s="252"/>
      <c r="W12" s="252"/>
      <c r="X12" s="252"/>
      <c r="Z12" s="253" t="s">
        <v>209</v>
      </c>
      <c r="AA12" s="259">
        <v>51071331</v>
      </c>
      <c r="AB12" s="273">
        <v>44409</v>
      </c>
      <c r="AC12" s="254">
        <v>537.04507799999999</v>
      </c>
      <c r="AE12" s="273">
        <v>44409</v>
      </c>
      <c r="AF12" s="254">
        <v>165.14293799999999</v>
      </c>
      <c r="AH12" s="273">
        <v>44409</v>
      </c>
      <c r="AI12" s="254">
        <v>84.045151000000004</v>
      </c>
      <c r="AP12" s="259">
        <v>8087600</v>
      </c>
    </row>
    <row r="13" spans="1:42" ht="15" customHeight="1" x14ac:dyDescent="0.25">
      <c r="A13" s="252"/>
      <c r="B13" s="252"/>
      <c r="C13" s="252"/>
      <c r="D13" s="252"/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Z13" s="253" t="s">
        <v>210</v>
      </c>
      <c r="AA13" s="259">
        <v>47139627</v>
      </c>
      <c r="AB13" s="273">
        <v>44440</v>
      </c>
      <c r="AC13" s="254">
        <v>538.74828400000001</v>
      </c>
      <c r="AE13" s="273">
        <v>44440</v>
      </c>
      <c r="AF13" s="254">
        <v>166.10875799999999</v>
      </c>
      <c r="AH13" s="273">
        <v>44440</v>
      </c>
      <c r="AI13" s="254">
        <v>84.124979999999994</v>
      </c>
      <c r="AP13" s="259">
        <v>7884812</v>
      </c>
    </row>
    <row r="14" spans="1:42" ht="15" customHeight="1" x14ac:dyDescent="0.25">
      <c r="A14" s="252"/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Z14" s="253" t="s">
        <v>211</v>
      </c>
      <c r="AA14" s="259">
        <v>48818378</v>
      </c>
      <c r="AB14" s="273">
        <v>44470</v>
      </c>
      <c r="AC14" s="254">
        <v>539.75075300000003</v>
      </c>
      <c r="AE14" s="273">
        <v>44470</v>
      </c>
      <c r="AF14" s="254">
        <v>167.314605</v>
      </c>
      <c r="AH14" s="273">
        <v>44470</v>
      </c>
      <c r="AI14" s="254">
        <v>84.137287999999998</v>
      </c>
      <c r="AP14" s="259">
        <v>7117785</v>
      </c>
    </row>
    <row r="15" spans="1:42" ht="15" customHeight="1" x14ac:dyDescent="0.25">
      <c r="A15" s="252"/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  <c r="P15" s="252"/>
      <c r="Q15" s="252"/>
      <c r="R15" s="252"/>
      <c r="S15" s="252"/>
      <c r="T15" s="252"/>
      <c r="U15" s="252"/>
      <c r="V15" s="252"/>
      <c r="W15" s="252"/>
      <c r="X15" s="252"/>
      <c r="Z15" s="253" t="s">
        <v>212</v>
      </c>
      <c r="AA15" s="259">
        <v>48198107</v>
      </c>
      <c r="AB15" s="273">
        <v>44501</v>
      </c>
      <c r="AC15" s="254">
        <v>541.77923399999997</v>
      </c>
      <c r="AE15" s="273">
        <v>44501</v>
      </c>
      <c r="AF15" s="254">
        <v>169.77769900000001</v>
      </c>
      <c r="AH15" s="273">
        <v>44501</v>
      </c>
      <c r="AI15" s="254">
        <v>83.789527000000007</v>
      </c>
      <c r="AP15" s="259"/>
    </row>
    <row r="16" spans="1:42" ht="15" customHeight="1" x14ac:dyDescent="0.25">
      <c r="A16" s="252"/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2"/>
      <c r="X16" s="252"/>
      <c r="Z16" s="253" t="s">
        <v>213</v>
      </c>
      <c r="AA16" s="259">
        <v>46635887</v>
      </c>
      <c r="AB16" s="273">
        <v>44531</v>
      </c>
      <c r="AC16" s="254">
        <v>544.40165500000001</v>
      </c>
      <c r="AE16" s="273">
        <v>44531</v>
      </c>
      <c r="AF16" s="254">
        <v>170.85990699999999</v>
      </c>
      <c r="AH16" s="273">
        <v>44531</v>
      </c>
      <c r="AI16" s="254">
        <v>84.980694999999997</v>
      </c>
      <c r="AP16" s="259"/>
    </row>
    <row r="17" spans="1:42" ht="15" customHeight="1" x14ac:dyDescent="0.25">
      <c r="A17" s="252"/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2"/>
      <c r="T17" s="252"/>
      <c r="U17" s="252"/>
      <c r="V17" s="252"/>
      <c r="W17" s="252"/>
      <c r="X17" s="252"/>
      <c r="Z17" s="253" t="s">
        <v>214</v>
      </c>
      <c r="AA17" s="259">
        <v>48624088</v>
      </c>
      <c r="AB17" s="273">
        <v>44562</v>
      </c>
      <c r="AC17" s="254">
        <v>548.66491099999996</v>
      </c>
      <c r="AE17" s="273">
        <v>44562</v>
      </c>
      <c r="AF17" s="254">
        <v>172.822993</v>
      </c>
      <c r="AH17" s="273">
        <v>44562</v>
      </c>
      <c r="AI17" s="254">
        <v>86.689920000000001</v>
      </c>
      <c r="AP17" s="259"/>
    </row>
    <row r="18" spans="1:42" ht="15" customHeight="1" x14ac:dyDescent="0.25">
      <c r="A18" s="252"/>
      <c r="B18" s="252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  <c r="W18" s="252"/>
      <c r="X18" s="252"/>
      <c r="Z18" s="253" t="s">
        <v>215</v>
      </c>
      <c r="AA18" s="259">
        <v>43594127</v>
      </c>
      <c r="AB18" s="273">
        <v>44593</v>
      </c>
      <c r="AC18" s="254">
        <v>552.14293599999996</v>
      </c>
      <c r="AE18" s="273">
        <v>44593</v>
      </c>
      <c r="AF18" s="254">
        <v>174.63856899999999</v>
      </c>
      <c r="AH18" s="273">
        <v>44593</v>
      </c>
      <c r="AI18" s="254">
        <v>88.001256999999995</v>
      </c>
      <c r="AP18" s="259"/>
    </row>
    <row r="19" spans="1:42" ht="15" customHeight="1" x14ac:dyDescent="0.25">
      <c r="A19" s="252"/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  <c r="W19" s="252"/>
      <c r="X19" s="252"/>
      <c r="Z19" s="253" t="s">
        <v>216</v>
      </c>
      <c r="AA19" s="259">
        <v>43965686</v>
      </c>
      <c r="AB19" s="273">
        <v>44621</v>
      </c>
      <c r="AC19" s="254">
        <v>551.66938400000004</v>
      </c>
      <c r="AE19" s="273">
        <v>44621</v>
      </c>
      <c r="AF19" s="254">
        <v>175.33267499999999</v>
      </c>
      <c r="AH19" s="273">
        <v>44621</v>
      </c>
      <c r="AI19" s="254">
        <v>87.711380000000005</v>
      </c>
      <c r="AP19" s="259"/>
    </row>
    <row r="20" spans="1:42" ht="15" customHeight="1" x14ac:dyDescent="0.25">
      <c r="A20" s="252"/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AB20" s="273">
        <v>44652</v>
      </c>
      <c r="AC20" s="254">
        <v>554.72084099999995</v>
      </c>
      <c r="AE20" s="273">
        <v>44652</v>
      </c>
      <c r="AF20" s="254">
        <v>177.67643899999999</v>
      </c>
      <c r="AH20" s="273">
        <v>44652</v>
      </c>
      <c r="AI20" s="254">
        <v>88.352429000000001</v>
      </c>
      <c r="AP20" s="259"/>
    </row>
    <row r="21" spans="1:42" ht="15" customHeight="1" x14ac:dyDescent="0.25">
      <c r="A21" s="252"/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  <c r="AB21" s="273">
        <v>44682</v>
      </c>
      <c r="AC21" s="254">
        <v>560.560295</v>
      </c>
      <c r="AE21" s="273">
        <v>44682</v>
      </c>
      <c r="AF21" s="254">
        <v>179.30379099999999</v>
      </c>
      <c r="AH21" s="273">
        <v>44682</v>
      </c>
      <c r="AI21" s="254">
        <v>89.661679000000007</v>
      </c>
    </row>
    <row r="22" spans="1:42" ht="15" customHeight="1" x14ac:dyDescent="0.25">
      <c r="A22" s="252"/>
      <c r="B22" s="252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AB22" s="273">
        <v>44714</v>
      </c>
      <c r="AC22" s="254">
        <v>563.88575800000001</v>
      </c>
      <c r="AE22" s="273">
        <v>44714</v>
      </c>
      <c r="AF22" s="254">
        <v>180.98386099999999</v>
      </c>
      <c r="AH22" s="273">
        <v>44714</v>
      </c>
      <c r="AI22" s="254">
        <v>90.556487000000004</v>
      </c>
    </row>
    <row r="23" spans="1:42" ht="15" customHeight="1" x14ac:dyDescent="0.25">
      <c r="A23" s="252"/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AB23" s="273">
        <v>44746</v>
      </c>
      <c r="AC23" s="254">
        <v>565.98780199999999</v>
      </c>
      <c r="AE23" s="273">
        <v>44746</v>
      </c>
      <c r="AF23" s="254">
        <v>182.73262700000001</v>
      </c>
      <c r="AH23" s="273">
        <v>44746</v>
      </c>
      <c r="AI23" s="254">
        <v>90.760827000000006</v>
      </c>
    </row>
    <row r="24" spans="1:42" ht="15" customHeight="1" x14ac:dyDescent="0.25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AB24" s="273">
        <v>44778</v>
      </c>
      <c r="AC24" s="254">
        <v>564.38430900000003</v>
      </c>
      <c r="AE24" s="273">
        <v>44778</v>
      </c>
      <c r="AF24" s="254">
        <v>181.57939099999999</v>
      </c>
      <c r="AH24" s="273">
        <v>44778</v>
      </c>
      <c r="AI24" s="254">
        <v>90.884389999999996</v>
      </c>
    </row>
    <row r="25" spans="1:42" ht="15" customHeight="1" x14ac:dyDescent="0.25">
      <c r="A25" s="252"/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AB25" s="278"/>
      <c r="AE25" s="278"/>
      <c r="AH25" s="278"/>
    </row>
    <row r="26" spans="1:42" ht="15" customHeight="1" x14ac:dyDescent="0.25">
      <c r="A26" s="252"/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  <c r="W26" s="252"/>
      <c r="X26" s="252"/>
      <c r="AB26" s="278"/>
      <c r="AE26" s="278"/>
      <c r="AH26" s="278"/>
    </row>
    <row r="27" spans="1:42" ht="15" customHeight="1" x14ac:dyDescent="0.25">
      <c r="A27" s="252"/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2"/>
      <c r="R27" s="252"/>
      <c r="S27" s="252"/>
      <c r="T27" s="252"/>
      <c r="U27" s="252"/>
      <c r="V27" s="252"/>
      <c r="W27" s="252"/>
      <c r="X27" s="252"/>
      <c r="AB27" s="278"/>
      <c r="AE27" s="278"/>
      <c r="AH27" s="278"/>
    </row>
    <row r="28" spans="1:42" ht="15" customHeight="1" x14ac:dyDescent="0.25">
      <c r="A28" s="252"/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52"/>
      <c r="M28" s="252"/>
      <c r="N28" s="252"/>
      <c r="O28" s="252"/>
      <c r="P28" s="252"/>
      <c r="Q28" s="252"/>
      <c r="R28" s="252"/>
      <c r="S28" s="252"/>
      <c r="T28" s="252"/>
      <c r="U28" s="252"/>
      <c r="V28" s="252"/>
      <c r="W28" s="252"/>
      <c r="X28" s="252"/>
      <c r="AB28" s="278"/>
      <c r="AE28" s="278"/>
      <c r="AH28" s="278"/>
    </row>
    <row r="29" spans="1:42" ht="15" customHeight="1" x14ac:dyDescent="0.25">
      <c r="A29" s="252"/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252"/>
      <c r="T29" s="252"/>
      <c r="U29" s="252"/>
      <c r="V29" s="252"/>
      <c r="W29" s="252"/>
      <c r="X29" s="252"/>
      <c r="AB29" s="278"/>
      <c r="AE29" s="278"/>
      <c r="AH29" s="278"/>
    </row>
    <row r="30" spans="1:42" ht="15" customHeight="1" x14ac:dyDescent="0.25">
      <c r="A30" s="252"/>
      <c r="B30" s="252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52"/>
      <c r="P30" s="252"/>
      <c r="Q30" s="252"/>
      <c r="R30" s="252"/>
      <c r="S30" s="252"/>
      <c r="T30" s="252"/>
      <c r="U30" s="252"/>
      <c r="V30" s="252"/>
      <c r="W30" s="252"/>
      <c r="X30" s="252"/>
      <c r="AB30" s="278"/>
      <c r="AE30" s="278"/>
      <c r="AH30" s="278"/>
    </row>
    <row r="31" spans="1:42" ht="15" customHeight="1" x14ac:dyDescent="0.25">
      <c r="A31" s="252"/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52"/>
      <c r="R31" s="252"/>
      <c r="S31" s="252"/>
      <c r="T31" s="252"/>
      <c r="U31" s="252"/>
      <c r="V31" s="252"/>
      <c r="W31" s="252"/>
      <c r="X31" s="252"/>
      <c r="AB31" s="278"/>
      <c r="AE31" s="278"/>
      <c r="AH31" s="278"/>
    </row>
    <row r="32" spans="1:42" ht="15" customHeight="1" x14ac:dyDescent="0.25">
      <c r="A32" s="252"/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2"/>
      <c r="W32" s="252"/>
      <c r="X32" s="252"/>
      <c r="AB32" s="278"/>
      <c r="AE32" s="278"/>
      <c r="AH32" s="278"/>
    </row>
    <row r="33" spans="1:42" ht="15" customHeight="1" x14ac:dyDescent="0.25">
      <c r="A33" s="252"/>
      <c r="B33" s="252"/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52"/>
      <c r="S33" s="252"/>
      <c r="T33" s="252"/>
      <c r="U33" s="252"/>
      <c r="V33" s="252"/>
      <c r="W33" s="252"/>
      <c r="X33" s="252"/>
      <c r="Z33" s="257" t="s">
        <v>217</v>
      </c>
      <c r="AA33" s="257"/>
    </row>
    <row r="34" spans="1:42" ht="15" customHeight="1" x14ac:dyDescent="0.25">
      <c r="A34" s="252"/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AA34" s="258">
        <v>2019</v>
      </c>
      <c r="AB34" s="272" t="s">
        <v>217</v>
      </c>
      <c r="AE34" s="272" t="s">
        <v>218</v>
      </c>
      <c r="AH34" s="272" t="s">
        <v>236</v>
      </c>
      <c r="AP34" s="258">
        <v>2022</v>
      </c>
    </row>
    <row r="35" spans="1:42" ht="15" customHeight="1" thickBot="1" x14ac:dyDescent="0.3">
      <c r="A35" s="252"/>
      <c r="B35" s="252"/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Z35" s="253" t="s">
        <v>205</v>
      </c>
      <c r="AA35" s="259">
        <v>21616722</v>
      </c>
      <c r="AP35" s="259">
        <v>1460985</v>
      </c>
    </row>
    <row r="36" spans="1:42" ht="15" customHeight="1" x14ac:dyDescent="0.25">
      <c r="A36" s="252"/>
      <c r="B36" s="252"/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Z36" s="253" t="s">
        <v>206</v>
      </c>
      <c r="AA36" s="259">
        <v>21387737</v>
      </c>
      <c r="AB36" s="273">
        <v>44317</v>
      </c>
      <c r="AC36" s="254">
        <v>271.17265500000002</v>
      </c>
      <c r="AE36" s="273">
        <v>44317</v>
      </c>
      <c r="AF36" s="254">
        <v>199.80040500000001</v>
      </c>
      <c r="AH36" s="273">
        <v>44317</v>
      </c>
      <c r="AI36" s="254">
        <v>17.345535000000002</v>
      </c>
      <c r="AK36" s="274" t="s">
        <v>227</v>
      </c>
      <c r="AL36" s="275">
        <v>2022</v>
      </c>
      <c r="AP36" s="259">
        <v>1349473</v>
      </c>
    </row>
    <row r="37" spans="1:42" ht="15" customHeight="1" thickBot="1" x14ac:dyDescent="0.3">
      <c r="A37" s="252"/>
      <c r="B37" s="252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Z37" s="253" t="s">
        <v>207</v>
      </c>
      <c r="AA37" s="259">
        <v>23910619</v>
      </c>
      <c r="AB37" s="273">
        <v>44348</v>
      </c>
      <c r="AC37" s="254">
        <v>274.06256999999999</v>
      </c>
      <c r="AE37" s="273">
        <v>44348</v>
      </c>
      <c r="AF37" s="254">
        <v>201.31011799999999</v>
      </c>
      <c r="AH37" s="273">
        <v>44348</v>
      </c>
      <c r="AI37" s="254">
        <v>17.552098999999998</v>
      </c>
      <c r="AK37" s="276" t="s">
        <v>237</v>
      </c>
      <c r="AL37" s="277">
        <v>2021</v>
      </c>
      <c r="AP37" s="259">
        <v>1386654</v>
      </c>
    </row>
    <row r="38" spans="1:42" ht="15" customHeight="1" x14ac:dyDescent="0.25">
      <c r="A38" s="252"/>
      <c r="B38" s="252"/>
      <c r="C38" s="252"/>
      <c r="D38" s="252"/>
      <c r="E38" s="252"/>
      <c r="F38" s="252"/>
      <c r="G38" s="252"/>
      <c r="H38" s="252"/>
      <c r="I38" s="252"/>
      <c r="J38" s="252"/>
      <c r="K38" s="252"/>
      <c r="L38" s="252"/>
      <c r="M38" s="252"/>
      <c r="N38" s="252"/>
      <c r="O38" s="252"/>
      <c r="P38" s="252"/>
      <c r="Q38" s="252"/>
      <c r="R38" s="252"/>
      <c r="S38" s="252"/>
      <c r="T38" s="252"/>
      <c r="U38" s="252"/>
      <c r="V38" s="252"/>
      <c r="W38" s="252"/>
      <c r="X38" s="252"/>
      <c r="Z38" s="253" t="s">
        <v>208</v>
      </c>
      <c r="AA38" s="259">
        <v>23932607</v>
      </c>
      <c r="AB38" s="273">
        <v>44378</v>
      </c>
      <c r="AC38" s="254">
        <v>275.44546300000002</v>
      </c>
      <c r="AE38" s="273">
        <v>44378</v>
      </c>
      <c r="AF38" s="254">
        <v>201.99906300000001</v>
      </c>
      <c r="AH38" s="273">
        <v>44378</v>
      </c>
      <c r="AI38" s="254">
        <v>17.700386000000002</v>
      </c>
      <c r="AP38" s="259">
        <v>1474935</v>
      </c>
    </row>
    <row r="39" spans="1:42" ht="15" customHeight="1" x14ac:dyDescent="0.25">
      <c r="A39" s="252"/>
      <c r="B39" s="252"/>
      <c r="C39" s="252"/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2"/>
      <c r="O39" s="252"/>
      <c r="P39" s="252"/>
      <c r="Q39" s="252"/>
      <c r="R39" s="252"/>
      <c r="S39" s="252"/>
      <c r="T39" s="252"/>
      <c r="U39" s="252"/>
      <c r="V39" s="252"/>
      <c r="W39" s="252"/>
      <c r="X39" s="252"/>
      <c r="Z39" s="253" t="s">
        <v>209</v>
      </c>
      <c r="AA39" s="259">
        <v>25421795</v>
      </c>
      <c r="AB39" s="273">
        <v>44409</v>
      </c>
      <c r="AC39" s="254">
        <v>276.747367</v>
      </c>
      <c r="AE39" s="273">
        <v>44409</v>
      </c>
      <c r="AF39" s="254">
        <v>202.157746</v>
      </c>
      <c r="AH39" s="273">
        <v>44409</v>
      </c>
      <c r="AI39" s="254">
        <v>17.774260999999999</v>
      </c>
      <c r="AP39" s="259">
        <v>1604300</v>
      </c>
    </row>
    <row r="40" spans="1:42" ht="15" customHeight="1" x14ac:dyDescent="0.25">
      <c r="A40" s="252"/>
      <c r="B40" s="252"/>
      <c r="C40" s="252"/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252"/>
      <c r="U40" s="252"/>
      <c r="V40" s="252"/>
      <c r="W40" s="252"/>
      <c r="X40" s="252"/>
      <c r="Z40" s="253" t="s">
        <v>210</v>
      </c>
      <c r="AA40" s="259">
        <v>23125768</v>
      </c>
      <c r="AB40" s="273">
        <v>44440</v>
      </c>
      <c r="AC40" s="254">
        <v>277.17386299999998</v>
      </c>
      <c r="AE40" s="273">
        <v>44440</v>
      </c>
      <c r="AF40" s="254">
        <v>201.62899400000001</v>
      </c>
      <c r="AH40" s="273">
        <v>44440</v>
      </c>
      <c r="AI40" s="254">
        <v>17.816631999999998</v>
      </c>
      <c r="AP40" s="259">
        <v>1474713</v>
      </c>
    </row>
    <row r="41" spans="1:42" ht="15" customHeight="1" x14ac:dyDescent="0.25">
      <c r="A41" s="252"/>
      <c r="B41" s="252"/>
      <c r="C41" s="252"/>
      <c r="D41" s="252"/>
      <c r="E41" s="252"/>
      <c r="F41" s="252"/>
      <c r="G41" s="252"/>
      <c r="H41" s="252"/>
      <c r="I41" s="252"/>
      <c r="J41" s="252"/>
      <c r="K41" s="252"/>
      <c r="L41" s="252"/>
      <c r="M41" s="252"/>
      <c r="N41" s="252"/>
      <c r="O41" s="252"/>
      <c r="P41" s="252"/>
      <c r="Q41" s="252"/>
      <c r="R41" s="252"/>
      <c r="S41" s="252"/>
      <c r="T41" s="252"/>
      <c r="U41" s="252"/>
      <c r="V41" s="252"/>
      <c r="W41" s="252"/>
      <c r="X41" s="252"/>
      <c r="Z41" s="253" t="s">
        <v>211</v>
      </c>
      <c r="AA41" s="259">
        <v>24306034</v>
      </c>
      <c r="AB41" s="273">
        <v>44470</v>
      </c>
      <c r="AC41" s="254">
        <v>276.67334599999998</v>
      </c>
      <c r="AE41" s="273">
        <v>44470</v>
      </c>
      <c r="AF41" s="254">
        <v>200.251473</v>
      </c>
      <c r="AH41" s="273">
        <v>44470</v>
      </c>
      <c r="AI41" s="254">
        <v>17.741454999999998</v>
      </c>
      <c r="AP41" s="259">
        <v>1518965</v>
      </c>
    </row>
    <row r="42" spans="1:42" ht="15" customHeight="1" x14ac:dyDescent="0.25">
      <c r="A42" s="252"/>
      <c r="B42" s="252"/>
      <c r="C42" s="252"/>
      <c r="D42" s="252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2"/>
      <c r="R42" s="252"/>
      <c r="S42" s="252"/>
      <c r="T42" s="252"/>
      <c r="U42" s="252"/>
      <c r="V42" s="252"/>
      <c r="W42" s="252"/>
      <c r="X42" s="252"/>
      <c r="Z42" s="253" t="s">
        <v>212</v>
      </c>
      <c r="AA42" s="259">
        <v>21902550</v>
      </c>
      <c r="AB42" s="273">
        <v>44501</v>
      </c>
      <c r="AC42" s="254">
        <v>276.22528</v>
      </c>
      <c r="AE42" s="273">
        <v>44501</v>
      </c>
      <c r="AF42" s="254">
        <v>198.95327700000001</v>
      </c>
      <c r="AH42" s="273">
        <v>44501</v>
      </c>
      <c r="AI42" s="254">
        <v>17.724955000000001</v>
      </c>
      <c r="AP42" s="259"/>
    </row>
    <row r="43" spans="1:42" ht="15" customHeight="1" x14ac:dyDescent="0.25">
      <c r="A43" s="252"/>
      <c r="B43" s="252"/>
      <c r="C43" s="252"/>
      <c r="D43" s="252"/>
      <c r="E43" s="252"/>
      <c r="F43" s="252"/>
      <c r="G43" s="252"/>
      <c r="H43" s="252"/>
      <c r="I43" s="252"/>
      <c r="J43" s="252"/>
      <c r="K43" s="252"/>
      <c r="L43" s="252"/>
      <c r="M43" s="252"/>
      <c r="N43" s="252"/>
      <c r="O43" s="252"/>
      <c r="P43" s="252"/>
      <c r="Q43" s="252"/>
      <c r="R43" s="252"/>
      <c r="S43" s="252"/>
      <c r="T43" s="252"/>
      <c r="U43" s="252"/>
      <c r="V43" s="252"/>
      <c r="W43" s="252"/>
      <c r="X43" s="252"/>
      <c r="Z43" s="253" t="s">
        <v>213</v>
      </c>
      <c r="AA43" s="259">
        <v>21969911</v>
      </c>
      <c r="AB43" s="273">
        <v>44531</v>
      </c>
      <c r="AC43" s="254">
        <v>276.19818800000002</v>
      </c>
      <c r="AE43" s="273">
        <v>44531</v>
      </c>
      <c r="AF43" s="254">
        <v>197.95181099999999</v>
      </c>
      <c r="AH43" s="273">
        <v>44531</v>
      </c>
      <c r="AI43" s="254">
        <v>17.709254999999999</v>
      </c>
      <c r="AP43" s="259"/>
    </row>
    <row r="44" spans="1:42" ht="15" customHeight="1" x14ac:dyDescent="0.25">
      <c r="A44" s="252"/>
      <c r="B44" s="252"/>
      <c r="C44" s="252"/>
      <c r="D44" s="252"/>
      <c r="E44" s="252"/>
      <c r="F44" s="252"/>
      <c r="G44" s="252"/>
      <c r="H44" s="252"/>
      <c r="I44" s="252"/>
      <c r="J44" s="252"/>
      <c r="K44" s="252"/>
      <c r="L44" s="252"/>
      <c r="M44" s="252"/>
      <c r="N44" s="252"/>
      <c r="O44" s="252"/>
      <c r="P44" s="252"/>
      <c r="Q44" s="252"/>
      <c r="R44" s="252"/>
      <c r="S44" s="252"/>
      <c r="T44" s="252"/>
      <c r="U44" s="252"/>
      <c r="V44" s="252"/>
      <c r="W44" s="252"/>
      <c r="X44" s="252"/>
      <c r="Z44" s="253" t="s">
        <v>214</v>
      </c>
      <c r="AA44" s="259">
        <v>23848860</v>
      </c>
      <c r="AB44" s="273">
        <v>44562</v>
      </c>
      <c r="AC44" s="254">
        <v>276.49715800000001</v>
      </c>
      <c r="AE44" s="273">
        <v>44562</v>
      </c>
      <c r="AF44" s="254">
        <v>197.236662</v>
      </c>
      <c r="AH44" s="273">
        <v>44562</v>
      </c>
      <c r="AI44" s="254">
        <v>17.683085999999999</v>
      </c>
      <c r="AP44" s="259"/>
    </row>
    <row r="45" spans="1:42" ht="15" customHeight="1" x14ac:dyDescent="0.25">
      <c r="A45" s="252"/>
      <c r="B45" s="252"/>
      <c r="C45" s="252"/>
      <c r="D45" s="252"/>
      <c r="E45" s="252"/>
      <c r="F45" s="252"/>
      <c r="G45" s="252"/>
      <c r="H45" s="252"/>
      <c r="I45" s="252"/>
      <c r="J45" s="252"/>
      <c r="K45" s="252"/>
      <c r="L45" s="252"/>
      <c r="M45" s="252"/>
      <c r="N45" s="252"/>
      <c r="O45" s="252"/>
      <c r="P45" s="252"/>
      <c r="Q45" s="252"/>
      <c r="R45" s="252"/>
      <c r="S45" s="252"/>
      <c r="T45" s="252"/>
      <c r="U45" s="252"/>
      <c r="V45" s="252"/>
      <c r="W45" s="252"/>
      <c r="X45" s="252"/>
      <c r="Z45" s="253" t="s">
        <v>215</v>
      </c>
      <c r="AA45" s="259">
        <v>21694089</v>
      </c>
      <c r="AB45" s="273">
        <v>44593</v>
      </c>
      <c r="AC45" s="254">
        <v>276.41863699999999</v>
      </c>
      <c r="AE45" s="273">
        <v>44593</v>
      </c>
      <c r="AF45" s="254">
        <v>196.424744</v>
      </c>
      <c r="AH45" s="273">
        <v>44593</v>
      </c>
      <c r="AI45" s="254">
        <v>17.665714000000001</v>
      </c>
      <c r="AP45" s="259"/>
    </row>
    <row r="46" spans="1:42" ht="15" customHeight="1" x14ac:dyDescent="0.25">
      <c r="A46" s="252"/>
      <c r="B46" s="252"/>
      <c r="C46" s="252"/>
      <c r="D46" s="252"/>
      <c r="E46" s="252"/>
      <c r="F46" s="252"/>
      <c r="G46" s="252"/>
      <c r="H46" s="252"/>
      <c r="I46" s="252"/>
      <c r="J46" s="252"/>
      <c r="K46" s="252"/>
      <c r="L46" s="252"/>
      <c r="M46" s="252"/>
      <c r="N46" s="252"/>
      <c r="O46" s="252"/>
      <c r="P46" s="252"/>
      <c r="Q46" s="252"/>
      <c r="R46" s="252"/>
      <c r="S46" s="252"/>
      <c r="T46" s="252"/>
      <c r="U46" s="252"/>
      <c r="V46" s="252"/>
      <c r="W46" s="252"/>
      <c r="X46" s="252"/>
      <c r="Z46" s="253" t="s">
        <v>216</v>
      </c>
      <c r="AA46" s="259">
        <v>20944890</v>
      </c>
      <c r="AB46" s="273">
        <v>44621</v>
      </c>
      <c r="AC46" s="254">
        <v>275.33436399999999</v>
      </c>
      <c r="AE46" s="273">
        <v>44621</v>
      </c>
      <c r="AF46" s="254">
        <v>195.23077799999999</v>
      </c>
      <c r="AH46" s="273">
        <v>44621</v>
      </c>
      <c r="AI46" s="254">
        <v>17.569132</v>
      </c>
      <c r="AP46" s="259"/>
    </row>
    <row r="47" spans="1:42" ht="15" customHeight="1" x14ac:dyDescent="0.25">
      <c r="A47" s="252"/>
      <c r="B47" s="252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52"/>
      <c r="W47" s="252"/>
      <c r="X47" s="252"/>
      <c r="AB47" s="273">
        <v>44652</v>
      </c>
      <c r="AC47" s="254">
        <v>275.10316799999998</v>
      </c>
      <c r="AE47" s="273">
        <v>44652</v>
      </c>
      <c r="AF47" s="254">
        <v>194.50659300000001</v>
      </c>
      <c r="AH47" s="273">
        <v>44652</v>
      </c>
      <c r="AI47" s="254">
        <v>17.545867999999999</v>
      </c>
      <c r="AP47" s="259"/>
    </row>
    <row r="48" spans="1:42" ht="15" customHeight="1" x14ac:dyDescent="0.25">
      <c r="A48" s="252"/>
      <c r="B48" s="252"/>
      <c r="C48" s="252"/>
      <c r="D48" s="252"/>
      <c r="E48" s="252"/>
      <c r="F48" s="252"/>
      <c r="G48" s="252"/>
      <c r="H48" s="252"/>
      <c r="I48" s="252"/>
      <c r="J48" s="252"/>
      <c r="K48" s="252"/>
      <c r="L48" s="252"/>
      <c r="M48" s="252"/>
      <c r="N48" s="252"/>
      <c r="O48" s="252"/>
      <c r="P48" s="252"/>
      <c r="Q48" s="252"/>
      <c r="R48" s="252"/>
      <c r="S48" s="252"/>
      <c r="T48" s="252"/>
      <c r="U48" s="252"/>
      <c r="V48" s="252"/>
      <c r="W48" s="252"/>
      <c r="X48" s="252"/>
      <c r="AB48" s="273">
        <v>44682</v>
      </c>
      <c r="AC48" s="254">
        <v>277.74408499999998</v>
      </c>
      <c r="AE48" s="273">
        <v>44682</v>
      </c>
      <c r="AF48" s="254">
        <v>195.98914300000001</v>
      </c>
      <c r="AH48" s="273">
        <v>44682</v>
      </c>
      <c r="AI48" s="254">
        <v>17.715394</v>
      </c>
    </row>
    <row r="49" spans="1:35" ht="15" customHeight="1" x14ac:dyDescent="0.25">
      <c r="A49" s="252"/>
      <c r="B49" s="252"/>
      <c r="C49" s="252"/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  <c r="P49" s="252"/>
      <c r="Q49" s="252"/>
      <c r="R49" s="252"/>
      <c r="S49" s="252"/>
      <c r="T49" s="252"/>
      <c r="U49" s="252"/>
      <c r="V49" s="252"/>
      <c r="W49" s="252"/>
      <c r="X49" s="252"/>
      <c r="AB49" s="273">
        <v>44714</v>
      </c>
      <c r="AC49" s="254">
        <v>278.24818900000002</v>
      </c>
      <c r="AE49" s="273">
        <v>44714</v>
      </c>
      <c r="AF49" s="254">
        <v>195.573759</v>
      </c>
      <c r="AH49" s="273">
        <v>44714</v>
      </c>
      <c r="AI49" s="254">
        <v>17.711227999999998</v>
      </c>
    </row>
    <row r="50" spans="1:35" ht="15" customHeight="1" x14ac:dyDescent="0.25">
      <c r="A50" s="252"/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2"/>
      <c r="T50" s="252"/>
      <c r="U50" s="252"/>
      <c r="V50" s="252"/>
      <c r="W50" s="252"/>
      <c r="X50" s="252"/>
      <c r="AB50" s="273">
        <v>44746</v>
      </c>
      <c r="AC50" s="254">
        <v>278.14271100000002</v>
      </c>
      <c r="AE50" s="273">
        <v>44746</v>
      </c>
      <c r="AF50" s="254">
        <v>194.94725399999999</v>
      </c>
      <c r="AH50" s="273">
        <v>44746</v>
      </c>
      <c r="AI50" s="254">
        <v>17.676144000000001</v>
      </c>
    </row>
    <row r="51" spans="1:35" ht="15" customHeight="1" x14ac:dyDescent="0.25">
      <c r="A51" s="252"/>
      <c r="B51" s="252"/>
      <c r="C51" s="252"/>
      <c r="D51" s="252"/>
      <c r="E51" s="252"/>
      <c r="F51" s="252"/>
      <c r="G51" s="252"/>
      <c r="H51" s="252"/>
      <c r="I51" s="252"/>
      <c r="J51" s="252"/>
      <c r="K51" s="252"/>
      <c r="L51" s="252"/>
      <c r="M51" s="252"/>
      <c r="N51" s="252"/>
      <c r="O51" s="252"/>
      <c r="P51" s="252"/>
      <c r="Q51" s="252"/>
      <c r="R51" s="252"/>
      <c r="S51" s="252"/>
      <c r="T51" s="252"/>
      <c r="U51" s="252"/>
      <c r="V51" s="252"/>
      <c r="W51" s="252"/>
      <c r="X51" s="252"/>
      <c r="AB51" s="273">
        <v>44778</v>
      </c>
      <c r="AC51" s="254">
        <v>277.53878700000001</v>
      </c>
      <c r="AE51" s="273">
        <v>44778</v>
      </c>
      <c r="AF51" s="254">
        <v>194.333505</v>
      </c>
      <c r="AH51" s="273">
        <v>44778</v>
      </c>
      <c r="AI51" s="254">
        <v>17.681687</v>
      </c>
    </row>
    <row r="52" spans="1:35" ht="15" customHeight="1" x14ac:dyDescent="0.25">
      <c r="A52" s="252"/>
      <c r="B52" s="252"/>
      <c r="C52" s="252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52"/>
      <c r="S52" s="252"/>
      <c r="T52" s="252"/>
      <c r="U52" s="252"/>
      <c r="V52" s="252"/>
      <c r="W52" s="252"/>
      <c r="X52" s="252"/>
      <c r="AB52" s="278"/>
      <c r="AE52" s="278"/>
      <c r="AH52" s="278"/>
    </row>
    <row r="53" spans="1:35" ht="15" customHeight="1" x14ac:dyDescent="0.25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  <c r="P53" s="252"/>
      <c r="Q53" s="252"/>
      <c r="R53" s="252"/>
      <c r="S53" s="252"/>
      <c r="T53" s="252"/>
      <c r="U53" s="252"/>
      <c r="V53" s="252"/>
      <c r="W53" s="252"/>
      <c r="X53" s="252"/>
      <c r="AB53" s="278"/>
      <c r="AE53" s="278"/>
      <c r="AH53" s="278"/>
    </row>
    <row r="54" spans="1:35" ht="15" customHeight="1" x14ac:dyDescent="0.25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  <c r="P54" s="252"/>
      <c r="Q54" s="252"/>
      <c r="R54" s="252"/>
      <c r="S54" s="252"/>
      <c r="T54" s="252"/>
      <c r="U54" s="252"/>
      <c r="V54" s="252"/>
      <c r="W54" s="252"/>
      <c r="X54" s="252"/>
      <c r="Z54" s="259"/>
      <c r="AA54" s="259"/>
      <c r="AB54" s="278"/>
      <c r="AE54" s="278"/>
      <c r="AH54" s="278"/>
    </row>
    <row r="55" spans="1:35" ht="15" customHeight="1" x14ac:dyDescent="0.25">
      <c r="A55" s="252"/>
      <c r="B55" s="252"/>
      <c r="C55" s="252"/>
      <c r="D55" s="252"/>
      <c r="E55" s="252"/>
      <c r="F55" s="252"/>
      <c r="G55" s="252"/>
      <c r="H55" s="252"/>
      <c r="I55" s="252"/>
      <c r="J55" s="252"/>
      <c r="K55" s="252"/>
      <c r="L55" s="252"/>
      <c r="M55" s="252"/>
      <c r="N55" s="252"/>
      <c r="O55" s="252"/>
      <c r="P55" s="252"/>
      <c r="Q55" s="252"/>
      <c r="R55" s="252"/>
      <c r="S55" s="252"/>
      <c r="T55" s="252"/>
      <c r="U55" s="252"/>
      <c r="V55" s="252"/>
      <c r="W55" s="252"/>
      <c r="X55" s="252"/>
      <c r="Z55" s="259"/>
      <c r="AA55" s="259"/>
      <c r="AB55" s="278"/>
      <c r="AE55" s="278"/>
      <c r="AH55" s="278"/>
    </row>
    <row r="56" spans="1:35" ht="15" customHeight="1" x14ac:dyDescent="0.25">
      <c r="A56" s="252"/>
      <c r="B56" s="252"/>
      <c r="C56" s="252"/>
      <c r="D56" s="252"/>
      <c r="E56" s="252"/>
      <c r="F56" s="252"/>
      <c r="G56" s="252"/>
      <c r="H56" s="252"/>
      <c r="I56" s="252"/>
      <c r="J56" s="252"/>
      <c r="K56" s="252"/>
      <c r="L56" s="252"/>
      <c r="M56" s="252"/>
      <c r="N56" s="252"/>
      <c r="O56" s="252"/>
      <c r="P56" s="252"/>
      <c r="Q56" s="252"/>
      <c r="R56" s="252"/>
      <c r="S56" s="252"/>
      <c r="T56" s="252"/>
      <c r="U56" s="252"/>
      <c r="V56" s="252"/>
      <c r="W56" s="252"/>
      <c r="X56" s="252"/>
      <c r="Z56" s="259"/>
      <c r="AA56" s="259"/>
      <c r="AB56" s="278"/>
      <c r="AE56" s="278"/>
      <c r="AH56" s="278"/>
    </row>
    <row r="57" spans="1:35" ht="15" customHeight="1" x14ac:dyDescent="0.25">
      <c r="A57" s="252"/>
      <c r="B57" s="252"/>
      <c r="C57" s="252"/>
      <c r="D57" s="252"/>
      <c r="E57" s="252"/>
      <c r="F57" s="252"/>
      <c r="G57" s="252"/>
      <c r="H57" s="252"/>
      <c r="I57" s="252"/>
      <c r="J57" s="252"/>
      <c r="K57" s="252"/>
      <c r="L57" s="252"/>
      <c r="M57" s="252"/>
      <c r="N57" s="252"/>
      <c r="O57" s="252"/>
      <c r="P57" s="252"/>
      <c r="Q57" s="252"/>
      <c r="R57" s="252"/>
      <c r="S57" s="252"/>
      <c r="T57" s="252"/>
      <c r="U57" s="252"/>
      <c r="V57" s="252"/>
      <c r="W57" s="252"/>
      <c r="X57" s="252"/>
      <c r="Z57" s="259"/>
      <c r="AA57" s="259"/>
      <c r="AB57" s="278"/>
      <c r="AH57" s="278"/>
    </row>
    <row r="58" spans="1:35" ht="15" customHeight="1" x14ac:dyDescent="0.25">
      <c r="A58" s="252"/>
      <c r="B58" s="252"/>
      <c r="C58" s="252"/>
      <c r="D58" s="252"/>
      <c r="E58" s="252"/>
      <c r="F58" s="252"/>
      <c r="G58" s="252"/>
      <c r="H58" s="252"/>
      <c r="I58" s="252"/>
      <c r="J58" s="252"/>
      <c r="K58" s="252"/>
      <c r="L58" s="252"/>
      <c r="M58" s="252"/>
      <c r="N58" s="252"/>
      <c r="O58" s="252"/>
      <c r="P58" s="252"/>
      <c r="Q58" s="252"/>
      <c r="R58" s="252"/>
      <c r="S58" s="252"/>
      <c r="T58" s="252"/>
      <c r="U58" s="252"/>
      <c r="V58" s="252"/>
      <c r="W58" s="252"/>
      <c r="X58" s="252"/>
      <c r="Z58" s="259"/>
      <c r="AA58" s="259"/>
      <c r="AH58" s="278"/>
    </row>
    <row r="59" spans="1:35" ht="15" customHeight="1" x14ac:dyDescent="0.25">
      <c r="A59" s="252"/>
      <c r="B59" s="252"/>
      <c r="C59" s="252"/>
      <c r="D59" s="252"/>
      <c r="E59" s="252"/>
      <c r="F59" s="252"/>
      <c r="G59" s="252"/>
      <c r="H59" s="252"/>
      <c r="I59" s="252"/>
      <c r="J59" s="252"/>
      <c r="K59" s="252"/>
      <c r="L59" s="252"/>
      <c r="M59" s="252"/>
      <c r="N59" s="252"/>
      <c r="O59" s="252"/>
      <c r="P59" s="252"/>
      <c r="Q59" s="252"/>
      <c r="R59" s="252"/>
      <c r="S59" s="252"/>
      <c r="T59" s="252"/>
      <c r="U59" s="252"/>
      <c r="V59" s="252"/>
      <c r="W59" s="252"/>
      <c r="X59" s="252"/>
      <c r="Z59" s="259"/>
      <c r="AA59" s="259"/>
    </row>
    <row r="60" spans="1:35" ht="15" customHeight="1" x14ac:dyDescent="0.25">
      <c r="Z60" s="259"/>
      <c r="AA60" s="259"/>
    </row>
    <row r="61" spans="1:35" ht="15" customHeight="1" x14ac:dyDescent="0.25">
      <c r="Z61" s="259"/>
      <c r="AA61" s="259"/>
    </row>
    <row r="62" spans="1:35" ht="15" customHeight="1" x14ac:dyDescent="0.25">
      <c r="Z62" s="259"/>
      <c r="AA62" s="259"/>
    </row>
    <row r="63" spans="1:35" ht="15" customHeight="1" x14ac:dyDescent="0.25">
      <c r="Z63" s="259"/>
      <c r="AA63" s="259"/>
    </row>
    <row r="64" spans="1:35" ht="15" customHeight="1" x14ac:dyDescent="0.25">
      <c r="Z64" s="259"/>
      <c r="AA64" s="259"/>
    </row>
    <row r="65" spans="26:27" ht="15" customHeight="1" x14ac:dyDescent="0.25">
      <c r="Z65" s="259"/>
      <c r="AA65" s="259"/>
    </row>
  </sheetData>
  <pageMargins left="0.63" right="0.25" top="0.47" bottom="0.19" header="0.3" footer="0.15"/>
  <pageSetup paperSize="9" scale="54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2AFD8-D4E9-4760-A43F-8EF2A3451061}">
  <sheetPr>
    <pageSetUpPr fitToPage="1"/>
  </sheetPr>
  <dimension ref="A1:AU58"/>
  <sheetViews>
    <sheetView showGridLines="0" zoomScale="70" zoomScaleNormal="70" workbookViewId="0"/>
  </sheetViews>
  <sheetFormatPr baseColWidth="10" defaultColWidth="11.42578125" defaultRowHeight="15" customHeight="1" x14ac:dyDescent="0.25"/>
  <cols>
    <col min="1" max="1" width="3.7109375" style="247" customWidth="1"/>
    <col min="2" max="8" width="11.5703125" style="247" customWidth="1"/>
    <col min="9" max="9" width="3.7109375" style="247" customWidth="1"/>
    <col min="10" max="16" width="11.5703125" style="247" customWidth="1"/>
    <col min="17" max="17" width="3.7109375" style="247" customWidth="1"/>
    <col min="18" max="25" width="11.5703125" style="247" customWidth="1"/>
    <col min="26" max="26" width="12.85546875" style="263" customWidth="1"/>
    <col min="27" max="27" width="12.85546875" style="264" customWidth="1"/>
    <col min="28" max="29" width="12.85546875" style="263" customWidth="1"/>
    <col min="30" max="30" width="12.85546875" style="264" customWidth="1"/>
    <col min="31" max="32" width="12.85546875" style="263" customWidth="1"/>
    <col min="33" max="33" width="12.85546875" style="264" customWidth="1"/>
    <col min="34" max="43" width="12.85546875" style="263" customWidth="1"/>
    <col min="44" max="45" width="12.85546875" style="262" customWidth="1"/>
    <col min="46" max="47" width="12.85546875" style="283" customWidth="1"/>
    <col min="48" max="63" width="12.85546875" style="247" customWidth="1"/>
    <col min="64" max="16384" width="11.42578125" style="247"/>
  </cols>
  <sheetData>
    <row r="1" spans="1:36" ht="26.25" x14ac:dyDescent="0.25">
      <c r="B1" s="251" t="s">
        <v>238</v>
      </c>
      <c r="C1" s="279"/>
      <c r="D1" s="279"/>
      <c r="E1" s="279"/>
      <c r="F1" s="279"/>
      <c r="G1" s="279"/>
      <c r="H1" s="279"/>
      <c r="I1" s="279"/>
      <c r="J1" s="279"/>
      <c r="K1" s="279"/>
      <c r="T1" s="261"/>
      <c r="U1" s="261"/>
      <c r="V1" s="261"/>
      <c r="W1" s="261"/>
      <c r="X1" s="261"/>
      <c r="Y1" s="261"/>
      <c r="Z1" s="263" t="s">
        <v>230</v>
      </c>
    </row>
    <row r="2" spans="1:36" ht="15" customHeight="1" x14ac:dyDescent="0.25">
      <c r="A2" s="261"/>
      <c r="B2" s="261"/>
      <c r="C2" s="261"/>
      <c r="D2" s="261"/>
      <c r="E2" s="261"/>
      <c r="F2" s="261"/>
      <c r="G2" s="261"/>
      <c r="H2" s="261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1"/>
      <c r="U2" s="261"/>
      <c r="V2" s="261"/>
      <c r="W2" s="261"/>
      <c r="X2" s="261"/>
      <c r="Y2" s="261"/>
      <c r="Z2" s="263" t="s">
        <v>239</v>
      </c>
    </row>
    <row r="3" spans="1:36" ht="15" customHeight="1" x14ac:dyDescent="0.25">
      <c r="A3" s="261"/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3" t="s">
        <v>240</v>
      </c>
    </row>
    <row r="4" spans="1:36" ht="15" customHeight="1" x14ac:dyDescent="0.25">
      <c r="A4" s="261"/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Y4" s="261"/>
      <c r="Z4" s="263" t="s">
        <v>233</v>
      </c>
    </row>
    <row r="5" spans="1:36" ht="15" customHeight="1" x14ac:dyDescent="0.25">
      <c r="A5" s="261"/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Y5" s="261"/>
      <c r="Z5" s="263" t="s">
        <v>234</v>
      </c>
    </row>
    <row r="6" spans="1:36" ht="15" customHeight="1" x14ac:dyDescent="0.25">
      <c r="A6" s="261"/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56" t="s">
        <v>201</v>
      </c>
      <c r="Y6" s="261"/>
    </row>
    <row r="7" spans="1:36" ht="15" customHeight="1" x14ac:dyDescent="0.25">
      <c r="A7" s="261"/>
      <c r="B7" s="261"/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1"/>
      <c r="W7" s="261"/>
      <c r="Y7" s="261"/>
      <c r="Z7" s="266" t="s">
        <v>202</v>
      </c>
      <c r="AC7" s="266" t="s">
        <v>203</v>
      </c>
      <c r="AF7" s="266" t="s">
        <v>204</v>
      </c>
    </row>
    <row r="8" spans="1:36" ht="15" customHeight="1" x14ac:dyDescent="0.25">
      <c r="A8" s="261"/>
      <c r="B8" s="261"/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AB8" s="280"/>
    </row>
    <row r="9" spans="1:36" ht="15" customHeight="1" x14ac:dyDescent="0.25">
      <c r="A9" s="261"/>
      <c r="B9" s="261"/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81">
        <v>44317</v>
      </c>
      <c r="AA9" s="264">
        <v>-3.2296930744679743E-2</v>
      </c>
      <c r="AC9" s="281">
        <v>44317</v>
      </c>
      <c r="AD9" s="264">
        <v>-0.11998134809660414</v>
      </c>
      <c r="AF9" s="281">
        <v>44317</v>
      </c>
      <c r="AG9" s="264">
        <v>-3.7170017837479606E-2</v>
      </c>
      <c r="AI9" s="263" t="s">
        <v>225</v>
      </c>
      <c r="AJ9" s="263">
        <v>2022</v>
      </c>
    </row>
    <row r="10" spans="1:36" ht="15" customHeight="1" x14ac:dyDescent="0.25">
      <c r="A10" s="261"/>
      <c r="B10" s="261"/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1"/>
      <c r="Z10" s="281">
        <v>44348</v>
      </c>
      <c r="AA10" s="264">
        <v>-1.1005170745848858E-2</v>
      </c>
      <c r="AC10" s="281">
        <v>44348</v>
      </c>
      <c r="AD10" s="264">
        <v>-0.10232649483950539</v>
      </c>
      <c r="AF10" s="281">
        <v>44348</v>
      </c>
      <c r="AG10" s="264">
        <v>-1.2050849946496668E-2</v>
      </c>
      <c r="AI10" s="263" t="s">
        <v>235</v>
      </c>
      <c r="AJ10" s="263">
        <v>2021</v>
      </c>
    </row>
    <row r="11" spans="1:36" ht="15" customHeight="1" x14ac:dyDescent="0.25">
      <c r="A11" s="261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81">
        <v>44378</v>
      </c>
      <c r="AA11" s="264">
        <v>8.66948879794208E-3</v>
      </c>
      <c r="AC11" s="281">
        <v>44378</v>
      </c>
      <c r="AD11" s="264">
        <v>-8.4529350113766957E-2</v>
      </c>
      <c r="AF11" s="281">
        <v>44378</v>
      </c>
      <c r="AG11" s="264">
        <v>2.5150005073011385E-2</v>
      </c>
    </row>
    <row r="12" spans="1:36" ht="15" customHeight="1" x14ac:dyDescent="0.25">
      <c r="A12" s="261"/>
      <c r="B12" s="261"/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81">
        <v>44409</v>
      </c>
      <c r="AA12" s="264">
        <v>2.9931900021573341E-2</v>
      </c>
      <c r="AC12" s="281">
        <v>44409</v>
      </c>
      <c r="AD12" s="264">
        <v>-5.1002474440878132E-2</v>
      </c>
      <c r="AF12" s="281">
        <v>44409</v>
      </c>
      <c r="AG12" s="264">
        <v>6.3674387055334444E-2</v>
      </c>
      <c r="AI12" s="263" t="s">
        <v>241</v>
      </c>
      <c r="AJ12" s="263">
        <v>2021</v>
      </c>
    </row>
    <row r="13" spans="1:36" ht="15" customHeight="1" x14ac:dyDescent="0.25">
      <c r="A13" s="261"/>
      <c r="B13" s="261"/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  <c r="Z13" s="281">
        <v>44440</v>
      </c>
      <c r="AA13" s="264">
        <v>3.97519268810737E-2</v>
      </c>
      <c r="AC13" s="281">
        <v>44440</v>
      </c>
      <c r="AD13" s="264">
        <v>-3.3297327642771393E-2</v>
      </c>
      <c r="AF13" s="281">
        <v>44440</v>
      </c>
      <c r="AG13" s="264">
        <v>7.594563941478924E-2</v>
      </c>
      <c r="AI13" s="263" t="s">
        <v>242</v>
      </c>
      <c r="AJ13" s="263">
        <v>2020</v>
      </c>
    </row>
    <row r="14" spans="1:36" ht="15" customHeight="1" x14ac:dyDescent="0.25">
      <c r="A14" s="261"/>
      <c r="B14" s="261"/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81">
        <v>44470</v>
      </c>
      <c r="AA14" s="264">
        <v>4.7019546728201363E-2</v>
      </c>
      <c r="AC14" s="281">
        <v>44470</v>
      </c>
      <c r="AD14" s="264">
        <v>-1.5802786353800967E-2</v>
      </c>
      <c r="AF14" s="281">
        <v>44470</v>
      </c>
      <c r="AG14" s="264">
        <v>8.1584418758764626E-2</v>
      </c>
    </row>
    <row r="15" spans="1:36" ht="15" customHeight="1" x14ac:dyDescent="0.25">
      <c r="A15" s="261"/>
      <c r="B15" s="261"/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81">
        <v>44501</v>
      </c>
      <c r="AA15" s="264">
        <v>5.085808247340836E-2</v>
      </c>
      <c r="AC15" s="281">
        <v>44501</v>
      </c>
      <c r="AD15" s="264">
        <v>9.0658047011240236E-3</v>
      </c>
      <c r="AF15" s="281">
        <v>44501</v>
      </c>
      <c r="AG15" s="264">
        <v>7.6307982020327222E-2</v>
      </c>
    </row>
    <row r="16" spans="1:36" ht="15" customHeight="1" x14ac:dyDescent="0.25">
      <c r="A16" s="261"/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81">
        <v>44531</v>
      </c>
      <c r="AA16" s="264">
        <v>5.608495042650645E-2</v>
      </c>
      <c r="AC16" s="281">
        <v>44531</v>
      </c>
      <c r="AD16" s="264">
        <v>2.3705487428082678E-2</v>
      </c>
      <c r="AF16" s="281">
        <v>44531</v>
      </c>
      <c r="AG16" s="264">
        <v>0.10195977755221521</v>
      </c>
    </row>
    <row r="17" spans="1:33" ht="15" customHeight="1" x14ac:dyDescent="0.25">
      <c r="A17" s="261"/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81">
        <v>44562</v>
      </c>
      <c r="AA17" s="264">
        <v>7.1227417592410941E-2</v>
      </c>
      <c r="AC17" s="281">
        <v>44562</v>
      </c>
      <c r="AD17" s="264">
        <v>5.3519169791040752E-2</v>
      </c>
      <c r="AF17" s="281">
        <v>44562</v>
      </c>
      <c r="AG17" s="264">
        <v>0.1334081155887506</v>
      </c>
    </row>
    <row r="18" spans="1:33" ht="15" customHeight="1" x14ac:dyDescent="0.25">
      <c r="A18" s="261"/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81">
        <v>44593</v>
      </c>
      <c r="AA18" s="264">
        <v>8.3562457782957289E-2</v>
      </c>
      <c r="AC18" s="281">
        <v>44593</v>
      </c>
      <c r="AD18" s="264">
        <v>7.6773347988849994E-2</v>
      </c>
      <c r="AF18" s="281">
        <v>44593</v>
      </c>
      <c r="AG18" s="264">
        <v>0.1555430364760727</v>
      </c>
    </row>
    <row r="19" spans="1:33" ht="15" customHeight="1" x14ac:dyDescent="0.25">
      <c r="A19" s="261"/>
      <c r="B19" s="261"/>
      <c r="C19" s="261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81">
        <v>44621</v>
      </c>
      <c r="AA19" s="264">
        <v>7.8080732102192199E-2</v>
      </c>
      <c r="AC19" s="281">
        <v>44621</v>
      </c>
      <c r="AD19" s="264">
        <v>8.4742533114256557E-2</v>
      </c>
      <c r="AF19" s="281">
        <v>44621</v>
      </c>
      <c r="AG19" s="264">
        <v>0.14259110757126067</v>
      </c>
    </row>
    <row r="20" spans="1:33" ht="15" customHeight="1" x14ac:dyDescent="0.25">
      <c r="A20" s="261"/>
      <c r="B20" s="261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Z20" s="281">
        <v>44652</v>
      </c>
      <c r="AA20" s="264">
        <v>7.6313070552057813E-2</v>
      </c>
      <c r="AC20" s="281">
        <v>44652</v>
      </c>
      <c r="AD20" s="264">
        <v>0.11097691956717298</v>
      </c>
      <c r="AF20" s="281">
        <v>44652</v>
      </c>
      <c r="AG20" s="264">
        <v>0.1326808570134152</v>
      </c>
    </row>
    <row r="21" spans="1:33" ht="15" customHeight="1" x14ac:dyDescent="0.25">
      <c r="A21" s="261"/>
      <c r="B21" s="261"/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81">
        <v>44682</v>
      </c>
      <c r="AA21" s="264">
        <v>7.2394562929306266E-2</v>
      </c>
      <c r="AC21" s="281">
        <v>44682</v>
      </c>
      <c r="AD21" s="264">
        <v>0.11185638363589362</v>
      </c>
      <c r="AF21" s="281">
        <v>44682</v>
      </c>
      <c r="AG21" s="264">
        <v>0.12244288020059485</v>
      </c>
    </row>
    <row r="22" spans="1:33" ht="15" customHeight="1" x14ac:dyDescent="0.25">
      <c r="A22" s="261"/>
      <c r="B22" s="261"/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81">
        <v>44714</v>
      </c>
      <c r="AA22" s="264">
        <v>6.9203336991928807E-2</v>
      </c>
      <c r="AC22" s="281">
        <v>44714</v>
      </c>
      <c r="AD22" s="264">
        <v>0.11882288471304064</v>
      </c>
      <c r="AF22" s="281">
        <v>44714</v>
      </c>
      <c r="AG22" s="264">
        <v>0.11829641826116016</v>
      </c>
    </row>
    <row r="23" spans="1:33" ht="15" customHeight="1" x14ac:dyDescent="0.25">
      <c r="A23" s="261"/>
      <c r="B23" s="261"/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Z23" s="281">
        <v>44746</v>
      </c>
      <c r="AA23" s="264">
        <v>6.5443991271084065E-2</v>
      </c>
      <c r="AC23" s="281">
        <v>44746</v>
      </c>
      <c r="AD23" s="264">
        <v>0.12359190634146017</v>
      </c>
      <c r="AF23" s="281">
        <v>44746</v>
      </c>
      <c r="AG23" s="264">
        <v>0.1027128944258493</v>
      </c>
    </row>
    <row r="24" spans="1:33" ht="15" customHeight="1" x14ac:dyDescent="0.2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82"/>
      <c r="AC24" s="282"/>
      <c r="AF24" s="282"/>
    </row>
    <row r="25" spans="1:33" ht="15" customHeight="1" x14ac:dyDescent="0.25">
      <c r="A25" s="261"/>
      <c r="B25" s="261"/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82"/>
      <c r="AF25" s="282"/>
    </row>
    <row r="26" spans="1:33" ht="15" customHeight="1" x14ac:dyDescent="0.25">
      <c r="A26" s="261"/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</row>
    <row r="27" spans="1:33" ht="15" customHeight="1" x14ac:dyDescent="0.25">
      <c r="A27" s="261"/>
      <c r="B27" s="261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</row>
    <row r="28" spans="1:33" ht="15" customHeight="1" x14ac:dyDescent="0.25">
      <c r="A28" s="261"/>
      <c r="B28" s="261"/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</row>
    <row r="29" spans="1:33" ht="15" customHeight="1" x14ac:dyDescent="0.25">
      <c r="A29" s="261"/>
      <c r="B29" s="261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</row>
    <row r="30" spans="1:33" ht="15" customHeight="1" x14ac:dyDescent="0.25">
      <c r="A30" s="261"/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61"/>
      <c r="U30" s="261"/>
      <c r="V30" s="261"/>
      <c r="W30" s="261"/>
      <c r="X30" s="261"/>
      <c r="Y30" s="261"/>
    </row>
    <row r="31" spans="1:33" ht="15" customHeight="1" x14ac:dyDescent="0.25">
      <c r="A31" s="261"/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</row>
    <row r="32" spans="1:33" ht="15" customHeight="1" x14ac:dyDescent="0.25">
      <c r="A32" s="261"/>
      <c r="B32" s="261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</row>
    <row r="33" spans="1:36" ht="15" customHeight="1" x14ac:dyDescent="0.25">
      <c r="A33" s="261"/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</row>
    <row r="34" spans="1:36" ht="15" customHeight="1" x14ac:dyDescent="0.25">
      <c r="A34" s="261"/>
      <c r="B34" s="261"/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6" t="s">
        <v>217</v>
      </c>
      <c r="AC34" s="266" t="s">
        <v>218</v>
      </c>
      <c r="AF34" s="266" t="s">
        <v>219</v>
      </c>
    </row>
    <row r="35" spans="1:36" ht="15" customHeight="1" x14ac:dyDescent="0.25">
      <c r="A35" s="261"/>
      <c r="B35" s="261"/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</row>
    <row r="36" spans="1:36" ht="15" customHeight="1" x14ac:dyDescent="0.25">
      <c r="A36" s="261"/>
      <c r="B36" s="261"/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81">
        <v>44317</v>
      </c>
      <c r="AA36" s="264">
        <v>3.3176820471204849E-2</v>
      </c>
      <c r="AC36" s="281">
        <v>44317</v>
      </c>
      <c r="AD36" s="264">
        <v>5.6149073775790724E-2</v>
      </c>
      <c r="AF36" s="281">
        <v>44317</v>
      </c>
      <c r="AG36" s="264">
        <v>3.0713666235557043E-2</v>
      </c>
      <c r="AI36" s="263" t="s">
        <v>227</v>
      </c>
      <c r="AJ36" s="263">
        <v>2022</v>
      </c>
    </row>
    <row r="37" spans="1:36" ht="15" customHeight="1" x14ac:dyDescent="0.25">
      <c r="A37" s="261"/>
      <c r="B37" s="261"/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81">
        <v>44348</v>
      </c>
      <c r="AA37" s="264">
        <v>5.4478845436970291E-2</v>
      </c>
      <c r="AC37" s="281">
        <v>44348</v>
      </c>
      <c r="AD37" s="264">
        <v>6.6461848107498292E-2</v>
      </c>
      <c r="AF37" s="281">
        <v>44348</v>
      </c>
      <c r="AG37" s="264">
        <v>5.3775140462097824E-2</v>
      </c>
      <c r="AI37" s="263" t="s">
        <v>237</v>
      </c>
      <c r="AJ37" s="263">
        <v>2021</v>
      </c>
    </row>
    <row r="38" spans="1:36" ht="15" customHeight="1" x14ac:dyDescent="0.25">
      <c r="A38" s="261"/>
      <c r="B38" s="261"/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81">
        <v>44378</v>
      </c>
      <c r="AA38" s="264">
        <v>6.8277349830211873E-2</v>
      </c>
      <c r="AC38" s="281">
        <v>44378</v>
      </c>
      <c r="AD38" s="264">
        <v>8.08038726901944E-2</v>
      </c>
      <c r="AF38" s="281">
        <v>44378</v>
      </c>
      <c r="AG38" s="264">
        <v>7.2996350315848127E-2</v>
      </c>
    </row>
    <row r="39" spans="1:36" ht="15" customHeight="1" x14ac:dyDescent="0.25">
      <c r="A39" s="261"/>
      <c r="B39" s="261"/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81">
        <v>44409</v>
      </c>
      <c r="AA39" s="264">
        <v>7.3581722612025266E-2</v>
      </c>
      <c r="AC39" s="281">
        <v>44409</v>
      </c>
      <c r="AD39" s="264">
        <v>7.8527995959128849E-2</v>
      </c>
      <c r="AF39" s="281">
        <v>44409</v>
      </c>
      <c r="AG39" s="264">
        <v>7.8639977385228974E-2</v>
      </c>
      <c r="AI39" s="263" t="s">
        <v>243</v>
      </c>
      <c r="AJ39" s="263">
        <v>2021</v>
      </c>
    </row>
    <row r="40" spans="1:36" ht="15" customHeight="1" x14ac:dyDescent="0.25">
      <c r="A40" s="261"/>
      <c r="B40" s="261"/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81">
        <v>44440</v>
      </c>
      <c r="AA40" s="264">
        <v>7.5245212739847314E-2</v>
      </c>
      <c r="AC40" s="281">
        <v>44440</v>
      </c>
      <c r="AD40" s="264">
        <v>7.1150979713181212E-2</v>
      </c>
      <c r="AF40" s="281">
        <v>44440</v>
      </c>
      <c r="AG40" s="264">
        <v>8.127261172729433E-2</v>
      </c>
      <c r="AI40" s="263" t="s">
        <v>244</v>
      </c>
      <c r="AJ40" s="263">
        <v>2020</v>
      </c>
    </row>
    <row r="41" spans="1:36" ht="15" customHeight="1" x14ac:dyDescent="0.25">
      <c r="A41" s="261"/>
      <c r="B41" s="261"/>
      <c r="C41" s="261"/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81">
        <v>44470</v>
      </c>
      <c r="AA41" s="264">
        <v>7.4580264859136353E-2</v>
      </c>
      <c r="AC41" s="281">
        <v>44470</v>
      </c>
      <c r="AD41" s="264">
        <v>5.9588156124762294E-2</v>
      </c>
      <c r="AF41" s="281">
        <v>44470</v>
      </c>
      <c r="AG41" s="264">
        <v>7.6571233412972506E-2</v>
      </c>
    </row>
    <row r="42" spans="1:36" ht="15" customHeight="1" x14ac:dyDescent="0.25">
      <c r="A42" s="261"/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V42" s="261"/>
      <c r="W42" s="261"/>
      <c r="X42" s="261"/>
      <c r="Y42" s="261"/>
      <c r="Z42" s="281">
        <v>44501</v>
      </c>
      <c r="AA42" s="264">
        <v>6.537393231964686E-2</v>
      </c>
      <c r="AC42" s="281">
        <v>44501</v>
      </c>
      <c r="AD42" s="264">
        <v>4.0020850607342881E-2</v>
      </c>
      <c r="AF42" s="281">
        <v>44501</v>
      </c>
      <c r="AG42" s="264">
        <v>6.6674097100036675E-2</v>
      </c>
    </row>
    <row r="43" spans="1:36" ht="15" customHeight="1" x14ac:dyDescent="0.25">
      <c r="A43" s="261"/>
      <c r="B43" s="261"/>
      <c r="C43" s="261"/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81">
        <v>44531</v>
      </c>
      <c r="AA43" s="264">
        <v>5.6370216489294196E-2</v>
      </c>
      <c r="AC43" s="281">
        <v>44531</v>
      </c>
      <c r="AD43" s="264">
        <v>2.2421777253976812E-2</v>
      </c>
      <c r="AF43" s="281">
        <v>44531</v>
      </c>
      <c r="AG43" s="264">
        <v>5.6038250010495713E-2</v>
      </c>
    </row>
    <row r="44" spans="1:36" ht="15" customHeight="1" x14ac:dyDescent="0.25">
      <c r="A44" s="261"/>
      <c r="B44" s="261"/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1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81">
        <v>44562</v>
      </c>
      <c r="AA44" s="264">
        <v>5.6541730906002952E-2</v>
      </c>
      <c r="AC44" s="281">
        <v>44562</v>
      </c>
      <c r="AD44" s="264">
        <v>1.3965485222009164E-2</v>
      </c>
      <c r="AF44" s="281">
        <v>44562</v>
      </c>
      <c r="AG44" s="264">
        <v>5.1275982464107132E-2</v>
      </c>
    </row>
    <row r="45" spans="1:36" ht="15" customHeight="1" x14ac:dyDescent="0.25">
      <c r="A45" s="261"/>
      <c r="B45" s="261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  <c r="Y45" s="261"/>
      <c r="Z45" s="281">
        <v>44593</v>
      </c>
      <c r="AA45" s="264">
        <v>5.7677949004432211E-2</v>
      </c>
      <c r="AC45" s="281">
        <v>44593</v>
      </c>
      <c r="AD45" s="264">
        <v>8.7786489405812067E-3</v>
      </c>
      <c r="AF45" s="281">
        <v>44593</v>
      </c>
      <c r="AG45" s="264">
        <v>5.127725370591122E-2</v>
      </c>
    </row>
    <row r="46" spans="1:36" ht="15" customHeight="1" x14ac:dyDescent="0.25">
      <c r="A46" s="261"/>
      <c r="B46" s="261"/>
      <c r="C46" s="261"/>
      <c r="D46" s="261"/>
      <c r="E46" s="261"/>
      <c r="F46" s="261"/>
      <c r="G46" s="261"/>
      <c r="H46" s="261"/>
      <c r="I46" s="261"/>
      <c r="J46" s="261"/>
      <c r="K46" s="261"/>
      <c r="L46" s="261"/>
      <c r="M46" s="261"/>
      <c r="N46" s="261"/>
      <c r="O46" s="261"/>
      <c r="P46" s="261"/>
      <c r="Q46" s="261"/>
      <c r="R46" s="261"/>
      <c r="S46" s="261"/>
      <c r="T46" s="261"/>
      <c r="U46" s="261"/>
      <c r="V46" s="261"/>
      <c r="W46" s="261"/>
      <c r="X46" s="261"/>
      <c r="Y46" s="261"/>
      <c r="Z46" s="281">
        <v>44621</v>
      </c>
      <c r="AA46" s="264">
        <v>4.5523648250621565E-2</v>
      </c>
      <c r="AC46" s="281">
        <v>44621</v>
      </c>
      <c r="AD46" s="264">
        <v>-3.7863608876990895E-3</v>
      </c>
      <c r="AF46" s="281">
        <v>44621</v>
      </c>
      <c r="AG46" s="264">
        <v>3.7063786393869119E-2</v>
      </c>
    </row>
    <row r="47" spans="1:36" ht="15" customHeight="1" x14ac:dyDescent="0.25">
      <c r="A47" s="261"/>
      <c r="B47" s="261"/>
      <c r="C47" s="261"/>
      <c r="D47" s="261"/>
      <c r="E47" s="261"/>
      <c r="F47" s="261"/>
      <c r="G47" s="261"/>
      <c r="H47" s="261"/>
      <c r="I47" s="261"/>
      <c r="J47" s="261"/>
      <c r="K47" s="261"/>
      <c r="L47" s="261"/>
      <c r="M47" s="261"/>
      <c r="N47" s="261"/>
      <c r="O47" s="261"/>
      <c r="P47" s="261"/>
      <c r="Q47" s="261"/>
      <c r="R47" s="261"/>
      <c r="S47" s="261"/>
      <c r="T47" s="261"/>
      <c r="U47" s="261"/>
      <c r="V47" s="261"/>
      <c r="W47" s="261"/>
      <c r="X47" s="261"/>
      <c r="Y47" s="261"/>
      <c r="Z47" s="281">
        <v>44652</v>
      </c>
      <c r="AA47" s="264">
        <v>2.913249490708722E-2</v>
      </c>
      <c r="AC47" s="281">
        <v>44652</v>
      </c>
      <c r="AD47" s="264">
        <v>-1.6677794302476911E-2</v>
      </c>
      <c r="AF47" s="281">
        <v>44652</v>
      </c>
      <c r="AG47" s="264">
        <v>2.3455283267629311E-2</v>
      </c>
    </row>
    <row r="48" spans="1:36" ht="15" customHeight="1" x14ac:dyDescent="0.25">
      <c r="A48" s="261"/>
      <c r="B48" s="261"/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  <c r="Z48" s="281">
        <v>44682</v>
      </c>
      <c r="AA48" s="264">
        <v>2.4188659435443471E-2</v>
      </c>
      <c r="AC48" s="281">
        <v>44682</v>
      </c>
      <c r="AD48" s="264">
        <v>-1.904209853828874E-2</v>
      </c>
      <c r="AF48" s="281">
        <v>44682</v>
      </c>
      <c r="AG48" s="264">
        <v>2.1281096259066032E-2</v>
      </c>
    </row>
    <row r="49" spans="1:33" ht="15" customHeight="1" x14ac:dyDescent="0.25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1"/>
      <c r="S49" s="261"/>
      <c r="T49" s="261"/>
      <c r="U49" s="261"/>
      <c r="V49" s="261"/>
      <c r="W49" s="261"/>
      <c r="X49" s="261"/>
      <c r="Y49" s="261"/>
      <c r="Z49" s="281">
        <v>44714</v>
      </c>
      <c r="AA49" s="264">
        <v>1.5228245141246361E-2</v>
      </c>
      <c r="AC49" s="281">
        <v>44714</v>
      </c>
      <c r="AD49" s="264">
        <v>-2.8462136215130586E-2</v>
      </c>
      <c r="AF49" s="281">
        <v>44714</v>
      </c>
      <c r="AG49" s="264">
        <v>9.0246756242657964E-3</v>
      </c>
    </row>
    <row r="50" spans="1:33" ht="15" customHeight="1" x14ac:dyDescent="0.25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  <c r="P50" s="261"/>
      <c r="Q50" s="261"/>
      <c r="R50" s="261"/>
      <c r="S50" s="261"/>
      <c r="T50" s="261"/>
      <c r="U50" s="261"/>
      <c r="V50" s="261"/>
      <c r="W50" s="261"/>
      <c r="X50" s="261"/>
      <c r="Y50" s="261"/>
      <c r="Z50" s="281">
        <v>44746</v>
      </c>
      <c r="AA50" s="264">
        <v>9.7482854527903839E-3</v>
      </c>
      <c r="AC50" s="281">
        <v>44746</v>
      </c>
      <c r="AD50" s="264">
        <v>-3.4877221187902305E-2</v>
      </c>
      <c r="AF50" s="281">
        <v>44746</v>
      </c>
      <c r="AG50" s="264">
        <v>-1.4106472028349514E-3</v>
      </c>
    </row>
    <row r="51" spans="1:33" ht="15" customHeight="1" x14ac:dyDescent="0.25">
      <c r="A51" s="261"/>
      <c r="B51" s="261"/>
      <c r="C51" s="261"/>
      <c r="D51" s="261"/>
      <c r="E51" s="261"/>
      <c r="F51" s="261"/>
      <c r="G51" s="261"/>
      <c r="H51" s="261"/>
      <c r="I51" s="261"/>
      <c r="J51" s="261"/>
      <c r="K51" s="261"/>
      <c r="L51" s="261"/>
      <c r="M51" s="261"/>
      <c r="N51" s="261"/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261"/>
      <c r="Z51" s="282"/>
      <c r="AC51" s="282"/>
      <c r="AF51" s="282"/>
    </row>
    <row r="52" spans="1:33" ht="15" customHeight="1" x14ac:dyDescent="0.25">
      <c r="A52" s="261"/>
      <c r="B52" s="261"/>
      <c r="C52" s="261"/>
      <c r="D52" s="261"/>
      <c r="E52" s="261"/>
      <c r="F52" s="261"/>
      <c r="G52" s="261"/>
      <c r="H52" s="261"/>
      <c r="I52" s="261"/>
      <c r="J52" s="261"/>
      <c r="K52" s="261"/>
      <c r="L52" s="261"/>
      <c r="M52" s="261"/>
      <c r="N52" s="261"/>
      <c r="O52" s="261"/>
      <c r="P52" s="261"/>
      <c r="Q52" s="261"/>
      <c r="R52" s="261"/>
      <c r="S52" s="261"/>
      <c r="T52" s="261"/>
      <c r="U52" s="261"/>
      <c r="V52" s="261"/>
      <c r="W52" s="261"/>
      <c r="X52" s="261"/>
      <c r="Y52" s="261"/>
      <c r="Z52" s="282"/>
      <c r="AF52" s="282"/>
    </row>
    <row r="53" spans="1:33" ht="15" customHeight="1" x14ac:dyDescent="0.2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  <c r="Z53" s="282"/>
      <c r="AF53" s="282"/>
    </row>
    <row r="54" spans="1:33" ht="15" customHeight="1" x14ac:dyDescent="0.2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  <c r="P54" s="261"/>
      <c r="Q54" s="261"/>
      <c r="R54" s="261"/>
      <c r="S54" s="261"/>
      <c r="T54" s="261"/>
      <c r="U54" s="261"/>
      <c r="V54" s="261"/>
      <c r="W54" s="261"/>
      <c r="X54" s="261"/>
      <c r="Y54" s="261"/>
      <c r="AF54" s="282"/>
    </row>
    <row r="55" spans="1:33" ht="15" customHeight="1" x14ac:dyDescent="0.25">
      <c r="A55" s="261"/>
      <c r="B55" s="261"/>
      <c r="C55" s="261"/>
      <c r="D55" s="261"/>
      <c r="E55" s="261"/>
      <c r="F55" s="261"/>
      <c r="G55" s="261"/>
      <c r="H55" s="261"/>
      <c r="I55" s="261"/>
      <c r="J55" s="261"/>
      <c r="K55" s="261"/>
      <c r="L55" s="261"/>
      <c r="M55" s="261"/>
      <c r="N55" s="261"/>
      <c r="O55" s="261"/>
      <c r="P55" s="261"/>
      <c r="Q55" s="261"/>
      <c r="R55" s="261"/>
      <c r="S55" s="261"/>
      <c r="T55" s="261"/>
      <c r="U55" s="261"/>
      <c r="V55" s="261"/>
      <c r="W55" s="261"/>
      <c r="X55" s="261"/>
      <c r="Y55" s="261"/>
    </row>
    <row r="56" spans="1:33" ht="15" customHeight="1" x14ac:dyDescent="0.25">
      <c r="A56" s="261"/>
      <c r="B56" s="261"/>
      <c r="C56" s="261"/>
      <c r="D56" s="261"/>
      <c r="E56" s="261"/>
      <c r="F56" s="261"/>
      <c r="G56" s="261"/>
      <c r="H56" s="261"/>
      <c r="I56" s="261"/>
      <c r="J56" s="261"/>
      <c r="K56" s="261"/>
      <c r="L56" s="261"/>
      <c r="M56" s="261"/>
      <c r="N56" s="261"/>
      <c r="O56" s="261"/>
      <c r="P56" s="261"/>
      <c r="Q56" s="261"/>
      <c r="R56" s="261"/>
      <c r="S56" s="261"/>
      <c r="T56" s="261"/>
      <c r="U56" s="261"/>
      <c r="V56" s="261"/>
      <c r="W56" s="261"/>
      <c r="X56" s="261"/>
      <c r="Y56" s="261"/>
    </row>
    <row r="57" spans="1:33" ht="15" customHeight="1" x14ac:dyDescent="0.25">
      <c r="A57" s="261"/>
      <c r="B57" s="261"/>
      <c r="C57" s="261"/>
      <c r="D57" s="261"/>
      <c r="E57" s="261"/>
      <c r="F57" s="261"/>
      <c r="G57" s="261"/>
      <c r="H57" s="261"/>
      <c r="I57" s="261"/>
      <c r="J57" s="261"/>
      <c r="K57" s="261"/>
      <c r="L57" s="261"/>
      <c r="M57" s="261"/>
      <c r="N57" s="261"/>
      <c r="O57" s="261"/>
      <c r="P57" s="261"/>
      <c r="Q57" s="261"/>
      <c r="R57" s="261"/>
      <c r="S57" s="261"/>
      <c r="T57" s="261"/>
      <c r="U57" s="261"/>
      <c r="V57" s="261"/>
      <c r="W57" s="261"/>
      <c r="X57" s="261"/>
      <c r="Y57" s="261"/>
    </row>
    <row r="58" spans="1:33" ht="15" customHeight="1" x14ac:dyDescent="0.25">
      <c r="A58" s="261"/>
      <c r="B58" s="261"/>
      <c r="C58" s="261"/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</row>
  </sheetData>
  <mergeCells count="1">
    <mergeCell ref="I2:S2"/>
  </mergeCells>
  <pageMargins left="0.63" right="0.25" top="0.47" bottom="0.19" header="0.3" footer="0.15"/>
  <pageSetup paperSize="9" scale="5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64B5A-EF3A-41A4-999D-AF9A1CD760BA}">
  <sheetPr codeName="Hoja5">
    <pageSetUpPr fitToPage="1"/>
  </sheetPr>
  <dimension ref="A1:O62"/>
  <sheetViews>
    <sheetView zoomScale="80" zoomScaleNormal="80" workbookViewId="0"/>
  </sheetViews>
  <sheetFormatPr baseColWidth="10" defaultColWidth="11.42578125" defaultRowHeight="15" x14ac:dyDescent="0.25"/>
  <cols>
    <col min="1" max="1" width="39.7109375" customWidth="1"/>
    <col min="2" max="2" width="42.140625" customWidth="1"/>
    <col min="3" max="4" width="14.7109375" customWidth="1"/>
    <col min="5" max="5" width="16.7109375" customWidth="1"/>
    <col min="6" max="6" width="8" customWidth="1"/>
    <col min="7" max="8" width="14.7109375" customWidth="1"/>
    <col min="9" max="9" width="16.7109375" customWidth="1"/>
    <col min="10" max="10" width="8" customWidth="1"/>
    <col min="11" max="12" width="14.7109375" customWidth="1"/>
    <col min="13" max="13" width="16.7109375" customWidth="1"/>
    <col min="14" max="14" width="8" customWidth="1"/>
  </cols>
  <sheetData>
    <row r="1" spans="1:15" ht="19.149999999999999" customHeight="1" x14ac:dyDescent="0.25">
      <c r="A1" s="46" t="s">
        <v>47</v>
      </c>
      <c r="B1" s="46"/>
      <c r="C1" s="96"/>
      <c r="D1" s="46"/>
      <c r="E1" s="46"/>
      <c r="H1" s="46"/>
      <c r="I1" s="46"/>
      <c r="L1" s="46"/>
      <c r="M1" s="46"/>
    </row>
    <row r="2" spans="1:15" ht="15" customHeight="1" x14ac:dyDescent="0.25">
      <c r="A2" s="93"/>
      <c r="B2" s="93"/>
      <c r="C2" s="96"/>
    </row>
    <row r="3" spans="1:15" ht="15" customHeight="1" x14ac:dyDescent="0.25">
      <c r="A3" s="96"/>
      <c r="B3" s="96"/>
      <c r="C3" s="96"/>
    </row>
    <row r="4" spans="1:15" ht="15" customHeight="1" x14ac:dyDescent="0.25">
      <c r="A4" s="97" t="s">
        <v>51</v>
      </c>
      <c r="B4" s="45"/>
      <c r="N4" s="127" t="s">
        <v>172</v>
      </c>
    </row>
    <row r="5" spans="1:15" ht="19.149999999999999" customHeight="1" x14ac:dyDescent="0.25">
      <c r="A5" s="97"/>
      <c r="B5" s="97"/>
      <c r="C5" s="4" t="s">
        <v>3</v>
      </c>
      <c r="D5" s="4"/>
      <c r="E5" s="4"/>
      <c r="F5" s="4"/>
      <c r="G5" s="4" t="s">
        <v>4</v>
      </c>
      <c r="H5" s="4"/>
      <c r="I5" s="4"/>
      <c r="J5" s="4"/>
      <c r="K5" s="4" t="s">
        <v>5</v>
      </c>
      <c r="L5" s="4"/>
      <c r="M5" s="4"/>
      <c r="N5" s="4"/>
    </row>
    <row r="6" spans="1:15" ht="19.5" customHeight="1" x14ac:dyDescent="0.25">
      <c r="A6" s="209" t="s">
        <v>88</v>
      </c>
      <c r="B6" s="209"/>
      <c r="C6" s="3" t="s">
        <v>89</v>
      </c>
      <c r="D6" s="3"/>
      <c r="E6" s="2" t="s">
        <v>12</v>
      </c>
      <c r="F6" s="2"/>
      <c r="G6" s="2" t="s">
        <v>89</v>
      </c>
      <c r="H6" s="2"/>
      <c r="I6" s="2" t="s">
        <v>12</v>
      </c>
      <c r="J6" s="2"/>
      <c r="K6" s="2" t="s">
        <v>89</v>
      </c>
      <c r="L6" s="2"/>
      <c r="M6" s="2" t="s">
        <v>12</v>
      </c>
      <c r="N6" s="2"/>
    </row>
    <row r="7" spans="1:15" ht="19.5" customHeight="1" x14ac:dyDescent="0.25">
      <c r="A7" s="209"/>
      <c r="B7" s="209"/>
      <c r="C7" s="194">
        <v>2025</v>
      </c>
      <c r="D7" s="194">
        <v>2026</v>
      </c>
      <c r="E7" s="102" t="s">
        <v>13</v>
      </c>
      <c r="F7" s="102" t="s">
        <v>14</v>
      </c>
      <c r="G7" s="194">
        <v>2025</v>
      </c>
      <c r="H7" s="194">
        <v>2026</v>
      </c>
      <c r="I7" s="102" t="s">
        <v>13</v>
      </c>
      <c r="J7" s="102" t="s">
        <v>14</v>
      </c>
      <c r="K7" s="194">
        <v>2025</v>
      </c>
      <c r="L7" s="194">
        <v>2026</v>
      </c>
      <c r="M7" s="102" t="s">
        <v>13</v>
      </c>
      <c r="N7" s="102" t="s">
        <v>14</v>
      </c>
    </row>
    <row r="8" spans="1:15" s="152" customFormat="1" ht="19.5" customHeight="1" x14ac:dyDescent="0.25">
      <c r="A8" s="195" t="s">
        <v>90</v>
      </c>
      <c r="B8" s="196" t="s">
        <v>91</v>
      </c>
      <c r="C8" s="197">
        <v>25078328</v>
      </c>
      <c r="D8" s="198">
        <v>25178769</v>
      </c>
      <c r="E8" s="199">
        <v>100441</v>
      </c>
      <c r="F8" s="200">
        <v>0.40050915675080029</v>
      </c>
      <c r="G8" s="201">
        <v>0</v>
      </c>
      <c r="H8" s="198">
        <v>0</v>
      </c>
      <c r="I8" s="199">
        <v>0</v>
      </c>
      <c r="J8" s="200" t="s">
        <v>151</v>
      </c>
      <c r="K8" s="201">
        <v>2767</v>
      </c>
      <c r="L8" s="198">
        <v>1100</v>
      </c>
      <c r="M8" s="199">
        <v>-1667</v>
      </c>
      <c r="N8" s="200">
        <v>-60.245753523671837</v>
      </c>
      <c r="O8" s="166"/>
    </row>
    <row r="9" spans="1:15" s="152" customFormat="1" ht="19.5" customHeight="1" x14ac:dyDescent="0.25">
      <c r="A9" s="195" t="s">
        <v>90</v>
      </c>
      <c r="B9" s="196" t="s">
        <v>92</v>
      </c>
      <c r="C9" s="197">
        <v>4424022</v>
      </c>
      <c r="D9" s="198">
        <v>5015430</v>
      </c>
      <c r="E9" s="199">
        <v>591408</v>
      </c>
      <c r="F9" s="200">
        <v>13.36810712062463</v>
      </c>
      <c r="G9" s="201">
        <v>0</v>
      </c>
      <c r="H9" s="198">
        <v>0</v>
      </c>
      <c r="I9" s="199">
        <v>0</v>
      </c>
      <c r="J9" s="200" t="s">
        <v>151</v>
      </c>
      <c r="K9" s="201">
        <v>208179</v>
      </c>
      <c r="L9" s="198">
        <v>188623</v>
      </c>
      <c r="M9" s="199">
        <v>-19556</v>
      </c>
      <c r="N9" s="200">
        <v>-9.3938389558985307</v>
      </c>
      <c r="O9" s="166"/>
    </row>
    <row r="10" spans="1:15" s="152" customFormat="1" ht="19.5" customHeight="1" x14ac:dyDescent="0.25">
      <c r="A10" s="195" t="s">
        <v>90</v>
      </c>
      <c r="B10" s="196" t="s">
        <v>93</v>
      </c>
      <c r="C10" s="197">
        <v>10159908</v>
      </c>
      <c r="D10" s="198">
        <v>9818239</v>
      </c>
      <c r="E10" s="199">
        <v>-341669</v>
      </c>
      <c r="F10" s="200">
        <v>-3.3629143098539909</v>
      </c>
      <c r="G10" s="201">
        <v>0</v>
      </c>
      <c r="H10" s="198">
        <v>0</v>
      </c>
      <c r="I10" s="199">
        <v>0</v>
      </c>
      <c r="J10" s="200" t="s">
        <v>151</v>
      </c>
      <c r="K10" s="201">
        <v>15771</v>
      </c>
      <c r="L10" s="198">
        <v>24973</v>
      </c>
      <c r="M10" s="199">
        <v>9202</v>
      </c>
      <c r="N10" s="200">
        <v>58.347600025363022</v>
      </c>
      <c r="O10" s="166"/>
    </row>
    <row r="11" spans="1:15" s="152" customFormat="1" ht="19.5" customHeight="1" x14ac:dyDescent="0.25">
      <c r="A11" s="195" t="s">
        <v>90</v>
      </c>
      <c r="B11" s="196" t="s">
        <v>94</v>
      </c>
      <c r="C11" s="197">
        <v>8597239</v>
      </c>
      <c r="D11" s="198">
        <v>9362264</v>
      </c>
      <c r="E11" s="199">
        <v>765025</v>
      </c>
      <c r="F11" s="200">
        <v>8.8984963661007868</v>
      </c>
      <c r="G11" s="201">
        <v>0</v>
      </c>
      <c r="H11" s="198">
        <v>0</v>
      </c>
      <c r="I11" s="199">
        <v>0</v>
      </c>
      <c r="J11" s="200" t="s">
        <v>151</v>
      </c>
      <c r="K11" s="201">
        <v>6690</v>
      </c>
      <c r="L11" s="198">
        <v>4771</v>
      </c>
      <c r="M11" s="199">
        <v>-1919</v>
      </c>
      <c r="N11" s="200">
        <v>-28.68460388639761</v>
      </c>
      <c r="O11" s="166"/>
    </row>
    <row r="12" spans="1:15" s="152" customFormat="1" ht="19.5" customHeight="1" x14ac:dyDescent="0.25">
      <c r="A12" s="195" t="s">
        <v>90</v>
      </c>
      <c r="B12" s="196" t="s">
        <v>95</v>
      </c>
      <c r="C12" s="197">
        <v>2399095</v>
      </c>
      <c r="D12" s="198">
        <v>2631574</v>
      </c>
      <c r="E12" s="199">
        <v>232479</v>
      </c>
      <c r="F12" s="200">
        <v>9.6902790427223664</v>
      </c>
      <c r="G12" s="201">
        <v>0</v>
      </c>
      <c r="H12" s="198">
        <v>0</v>
      </c>
      <c r="I12" s="199">
        <v>0</v>
      </c>
      <c r="J12" s="200" t="s">
        <v>151</v>
      </c>
      <c r="K12" s="201">
        <v>153900</v>
      </c>
      <c r="L12" s="198">
        <v>168394</v>
      </c>
      <c r="M12" s="199">
        <v>14494</v>
      </c>
      <c r="N12" s="200">
        <v>9.4178037686809546</v>
      </c>
      <c r="O12" s="166"/>
    </row>
    <row r="13" spans="1:15" s="152" customFormat="1" ht="19.5" customHeight="1" x14ac:dyDescent="0.25">
      <c r="A13" s="195" t="s">
        <v>90</v>
      </c>
      <c r="B13" s="196" t="s">
        <v>96</v>
      </c>
      <c r="C13" s="197">
        <v>1066138</v>
      </c>
      <c r="D13" s="198">
        <v>902281</v>
      </c>
      <c r="E13" s="199">
        <v>-163857</v>
      </c>
      <c r="F13" s="200">
        <v>-15.369211115259001</v>
      </c>
      <c r="G13" s="201">
        <v>0</v>
      </c>
      <c r="H13" s="198">
        <v>0</v>
      </c>
      <c r="I13" s="199">
        <v>0</v>
      </c>
      <c r="J13" s="200" t="s">
        <v>151</v>
      </c>
      <c r="K13" s="201">
        <v>66351</v>
      </c>
      <c r="L13" s="198">
        <v>29683</v>
      </c>
      <c r="M13" s="199">
        <v>-36668</v>
      </c>
      <c r="N13" s="200">
        <v>-55.263673493994062</v>
      </c>
      <c r="O13" s="166"/>
    </row>
    <row r="14" spans="1:15" s="152" customFormat="1" ht="19.5" customHeight="1" x14ac:dyDescent="0.25">
      <c r="A14" s="195" t="s">
        <v>90</v>
      </c>
      <c r="B14" s="196" t="s">
        <v>97</v>
      </c>
      <c r="C14" s="197">
        <v>0</v>
      </c>
      <c r="D14" s="198">
        <v>0</v>
      </c>
      <c r="E14" s="199">
        <v>0</v>
      </c>
      <c r="F14" s="200" t="s">
        <v>151</v>
      </c>
      <c r="G14" s="201">
        <v>3833491</v>
      </c>
      <c r="H14" s="198">
        <v>3017658</v>
      </c>
      <c r="I14" s="199">
        <v>-815833</v>
      </c>
      <c r="J14" s="200">
        <v>-21.281724673411262</v>
      </c>
      <c r="K14" s="201">
        <v>129743</v>
      </c>
      <c r="L14" s="198">
        <v>166637</v>
      </c>
      <c r="M14" s="199">
        <v>36894</v>
      </c>
      <c r="N14" s="200">
        <v>28.43621621204997</v>
      </c>
      <c r="O14" s="166"/>
    </row>
    <row r="15" spans="1:15" s="152" customFormat="1" ht="19.5" customHeight="1" x14ac:dyDescent="0.25">
      <c r="A15" s="195" t="s">
        <v>90</v>
      </c>
      <c r="B15" s="196" t="s">
        <v>98</v>
      </c>
      <c r="C15" s="197">
        <v>7633928</v>
      </c>
      <c r="D15" s="198">
        <v>7509527</v>
      </c>
      <c r="E15" s="199">
        <v>-124401</v>
      </c>
      <c r="F15" s="200">
        <v>-1.629580472857483</v>
      </c>
      <c r="G15" s="201">
        <v>0</v>
      </c>
      <c r="H15" s="198">
        <v>0</v>
      </c>
      <c r="I15" s="199">
        <v>0</v>
      </c>
      <c r="J15" s="200" t="s">
        <v>151</v>
      </c>
      <c r="K15" s="201">
        <v>775</v>
      </c>
      <c r="L15" s="198">
        <v>1503</v>
      </c>
      <c r="M15" s="199">
        <v>728</v>
      </c>
      <c r="N15" s="200">
        <v>93.935483870967744</v>
      </c>
      <c r="O15" s="166"/>
    </row>
    <row r="16" spans="1:15" s="152" customFormat="1" ht="19.5" customHeight="1" x14ac:dyDescent="0.25">
      <c r="A16" s="195" t="s">
        <v>90</v>
      </c>
      <c r="B16" s="196" t="s">
        <v>99</v>
      </c>
      <c r="C16" s="197">
        <v>1526108</v>
      </c>
      <c r="D16" s="198">
        <v>1712803</v>
      </c>
      <c r="E16" s="199">
        <v>186695</v>
      </c>
      <c r="F16" s="200">
        <v>12.233406810002959</v>
      </c>
      <c r="G16" s="201">
        <v>0</v>
      </c>
      <c r="H16" s="198">
        <v>0</v>
      </c>
      <c r="I16" s="199">
        <v>0</v>
      </c>
      <c r="J16" s="200" t="s">
        <v>151</v>
      </c>
      <c r="K16" s="201">
        <v>432547</v>
      </c>
      <c r="L16" s="198">
        <v>447789</v>
      </c>
      <c r="M16" s="199">
        <v>15242</v>
      </c>
      <c r="N16" s="200">
        <v>3.5237789188226989</v>
      </c>
      <c r="O16" s="166"/>
    </row>
    <row r="17" spans="1:15" s="152" customFormat="1" ht="19.5" customHeight="1" x14ac:dyDescent="0.25">
      <c r="A17" s="195" t="s">
        <v>100</v>
      </c>
      <c r="B17" s="196" t="s">
        <v>101</v>
      </c>
      <c r="C17" s="197">
        <v>0</v>
      </c>
      <c r="D17" s="198">
        <v>0</v>
      </c>
      <c r="E17" s="199">
        <v>0</v>
      </c>
      <c r="F17" s="200" t="s">
        <v>151</v>
      </c>
      <c r="G17" s="201">
        <v>3314366</v>
      </c>
      <c r="H17" s="198">
        <v>2140161</v>
      </c>
      <c r="I17" s="199">
        <v>-1174205</v>
      </c>
      <c r="J17" s="200">
        <v>-35.427740931448128</v>
      </c>
      <c r="K17" s="201">
        <v>26486</v>
      </c>
      <c r="L17" s="198">
        <v>51402</v>
      </c>
      <c r="M17" s="199">
        <v>24916</v>
      </c>
      <c r="N17" s="200">
        <v>94.072340104206006</v>
      </c>
      <c r="O17" s="166"/>
    </row>
    <row r="18" spans="1:15" s="152" customFormat="1" ht="19.5" customHeight="1" x14ac:dyDescent="0.25">
      <c r="A18" s="195" t="s">
        <v>100</v>
      </c>
      <c r="B18" s="196" t="s">
        <v>102</v>
      </c>
      <c r="C18" s="197">
        <v>0</v>
      </c>
      <c r="D18" s="198">
        <v>0</v>
      </c>
      <c r="E18" s="199">
        <v>0</v>
      </c>
      <c r="F18" s="200" t="s">
        <v>151</v>
      </c>
      <c r="G18" s="201">
        <v>2267383</v>
      </c>
      <c r="H18" s="198">
        <v>2467952</v>
      </c>
      <c r="I18" s="199">
        <v>200569</v>
      </c>
      <c r="J18" s="200">
        <v>8.8458368083380776</v>
      </c>
      <c r="K18" s="201">
        <v>852935</v>
      </c>
      <c r="L18" s="198">
        <v>937615</v>
      </c>
      <c r="M18" s="199">
        <v>84680</v>
      </c>
      <c r="N18" s="200">
        <v>9.9280718929343976</v>
      </c>
      <c r="O18" s="166"/>
    </row>
    <row r="19" spans="1:15" s="152" customFormat="1" ht="19.5" customHeight="1" x14ac:dyDescent="0.25">
      <c r="A19" s="195" t="s">
        <v>100</v>
      </c>
      <c r="B19" s="196" t="s">
        <v>103</v>
      </c>
      <c r="C19" s="197">
        <v>0</v>
      </c>
      <c r="D19" s="198">
        <v>0</v>
      </c>
      <c r="E19" s="199">
        <v>0</v>
      </c>
      <c r="F19" s="200" t="s">
        <v>151</v>
      </c>
      <c r="G19" s="201">
        <v>805551</v>
      </c>
      <c r="H19" s="198">
        <v>636212</v>
      </c>
      <c r="I19" s="199">
        <v>-169339</v>
      </c>
      <c r="J19" s="200">
        <v>-21.021511983722949</v>
      </c>
      <c r="K19" s="201">
        <v>536166</v>
      </c>
      <c r="L19" s="198">
        <v>627963</v>
      </c>
      <c r="M19" s="199">
        <v>91797</v>
      </c>
      <c r="N19" s="200">
        <v>17.121003569789949</v>
      </c>
      <c r="O19" s="166"/>
    </row>
    <row r="20" spans="1:15" s="152" customFormat="1" ht="19.5" customHeight="1" x14ac:dyDescent="0.25">
      <c r="A20" s="195" t="s">
        <v>100</v>
      </c>
      <c r="B20" s="196" t="s">
        <v>104</v>
      </c>
      <c r="C20" s="197">
        <v>0</v>
      </c>
      <c r="D20" s="198">
        <v>0</v>
      </c>
      <c r="E20" s="199">
        <v>0</v>
      </c>
      <c r="F20" s="200" t="s">
        <v>151</v>
      </c>
      <c r="G20" s="201">
        <v>191117</v>
      </c>
      <c r="H20" s="198">
        <v>179121</v>
      </c>
      <c r="I20" s="199">
        <v>-11996</v>
      </c>
      <c r="J20" s="200">
        <v>-6.2767833316764126</v>
      </c>
      <c r="K20" s="201">
        <v>6395054</v>
      </c>
      <c r="L20" s="198">
        <v>6777645</v>
      </c>
      <c r="M20" s="199">
        <v>382591</v>
      </c>
      <c r="N20" s="200">
        <v>5.9826078090974733</v>
      </c>
      <c r="O20" s="166"/>
    </row>
    <row r="21" spans="1:15" s="152" customFormat="1" ht="19.5" customHeight="1" x14ac:dyDescent="0.25">
      <c r="A21" s="195" t="s">
        <v>100</v>
      </c>
      <c r="B21" s="196" t="s">
        <v>105</v>
      </c>
      <c r="C21" s="197">
        <v>0</v>
      </c>
      <c r="D21" s="198">
        <v>0</v>
      </c>
      <c r="E21" s="199">
        <v>0</v>
      </c>
      <c r="F21" s="200" t="s">
        <v>151</v>
      </c>
      <c r="G21" s="201">
        <v>0</v>
      </c>
      <c r="H21" s="198">
        <v>0</v>
      </c>
      <c r="I21" s="199">
        <v>0</v>
      </c>
      <c r="J21" s="200" t="s">
        <v>151</v>
      </c>
      <c r="K21" s="201">
        <v>1574641</v>
      </c>
      <c r="L21" s="198">
        <v>1485277</v>
      </c>
      <c r="M21" s="199">
        <v>-89364</v>
      </c>
      <c r="N21" s="200">
        <v>-5.6751983467977851</v>
      </c>
      <c r="O21" s="166"/>
    </row>
    <row r="22" spans="1:15" s="152" customFormat="1" ht="19.5" customHeight="1" x14ac:dyDescent="0.25">
      <c r="A22" s="195" t="s">
        <v>106</v>
      </c>
      <c r="B22" s="196" t="s">
        <v>107</v>
      </c>
      <c r="C22" s="197">
        <v>0</v>
      </c>
      <c r="D22" s="198">
        <v>0</v>
      </c>
      <c r="E22" s="199">
        <v>0</v>
      </c>
      <c r="F22" s="200" t="s">
        <v>151</v>
      </c>
      <c r="G22" s="201">
        <v>189779</v>
      </c>
      <c r="H22" s="198">
        <v>223807</v>
      </c>
      <c r="I22" s="199">
        <v>34028</v>
      </c>
      <c r="J22" s="200">
        <v>17.930329488510321</v>
      </c>
      <c r="K22" s="201">
        <v>132014</v>
      </c>
      <c r="L22" s="198">
        <v>109109</v>
      </c>
      <c r="M22" s="199">
        <v>-22905</v>
      </c>
      <c r="N22" s="200">
        <v>-17.350432529883189</v>
      </c>
      <c r="O22" s="166"/>
    </row>
    <row r="23" spans="1:15" s="152" customFormat="1" ht="19.5" customHeight="1" x14ac:dyDescent="0.25">
      <c r="A23" s="195" t="s">
        <v>106</v>
      </c>
      <c r="B23" s="196" t="s">
        <v>108</v>
      </c>
      <c r="C23" s="197">
        <v>30874</v>
      </c>
      <c r="D23" s="198">
        <v>31068</v>
      </c>
      <c r="E23" s="199">
        <v>194</v>
      </c>
      <c r="F23" s="200">
        <v>0.62836043272656639</v>
      </c>
      <c r="G23" s="201">
        <v>6653064</v>
      </c>
      <c r="H23" s="198">
        <v>6939712</v>
      </c>
      <c r="I23" s="199">
        <v>286648</v>
      </c>
      <c r="J23" s="200">
        <v>4.3085110860199194</v>
      </c>
      <c r="K23" s="201">
        <v>1252972</v>
      </c>
      <c r="L23" s="198">
        <v>1247272</v>
      </c>
      <c r="M23" s="199">
        <v>-5700</v>
      </c>
      <c r="N23" s="200">
        <v>-0.45491838604533541</v>
      </c>
      <c r="O23" s="166"/>
    </row>
    <row r="24" spans="1:15" s="152" customFormat="1" ht="19.5" customHeight="1" x14ac:dyDescent="0.25">
      <c r="A24" s="195" t="s">
        <v>109</v>
      </c>
      <c r="B24" s="196" t="s">
        <v>110</v>
      </c>
      <c r="C24" s="197">
        <v>0</v>
      </c>
      <c r="D24" s="198">
        <v>0</v>
      </c>
      <c r="E24" s="199">
        <v>0</v>
      </c>
      <c r="F24" s="200" t="s">
        <v>151</v>
      </c>
      <c r="G24" s="201">
        <v>124231</v>
      </c>
      <c r="H24" s="198">
        <v>169454</v>
      </c>
      <c r="I24" s="199">
        <v>45223</v>
      </c>
      <c r="J24" s="200">
        <v>36.402347240221843</v>
      </c>
      <c r="K24" s="201">
        <v>16870</v>
      </c>
      <c r="L24" s="198">
        <v>3813</v>
      </c>
      <c r="M24" s="199">
        <v>-13057</v>
      </c>
      <c r="N24" s="200">
        <v>-77.397747480735035</v>
      </c>
      <c r="O24" s="166"/>
    </row>
    <row r="25" spans="1:15" s="152" customFormat="1" ht="19.5" customHeight="1" x14ac:dyDescent="0.25">
      <c r="A25" s="195" t="s">
        <v>109</v>
      </c>
      <c r="B25" s="196" t="s">
        <v>111</v>
      </c>
      <c r="C25" s="197">
        <v>0</v>
      </c>
      <c r="D25" s="198">
        <v>0</v>
      </c>
      <c r="E25" s="199">
        <v>0</v>
      </c>
      <c r="F25" s="200" t="s">
        <v>151</v>
      </c>
      <c r="G25" s="201">
        <v>233571</v>
      </c>
      <c r="H25" s="198">
        <v>318704</v>
      </c>
      <c r="I25" s="199">
        <v>85133</v>
      </c>
      <c r="J25" s="200">
        <v>36.448446082775689</v>
      </c>
      <c r="K25" s="201">
        <v>102847</v>
      </c>
      <c r="L25" s="198">
        <v>69404</v>
      </c>
      <c r="M25" s="199">
        <v>-33443</v>
      </c>
      <c r="N25" s="200">
        <v>-32.517234338386153</v>
      </c>
      <c r="O25" s="166"/>
    </row>
    <row r="26" spans="1:15" s="152" customFormat="1" ht="19.5" customHeight="1" x14ac:dyDescent="0.25">
      <c r="A26" s="195" t="s">
        <v>109</v>
      </c>
      <c r="B26" s="196" t="s">
        <v>112</v>
      </c>
      <c r="C26" s="197">
        <v>120748</v>
      </c>
      <c r="D26" s="198">
        <v>90653</v>
      </c>
      <c r="E26" s="199">
        <v>-30095</v>
      </c>
      <c r="F26" s="200">
        <v>-24.923808261834569</v>
      </c>
      <c r="G26" s="201">
        <v>1303458</v>
      </c>
      <c r="H26" s="198">
        <v>1293827</v>
      </c>
      <c r="I26" s="199">
        <v>-9631</v>
      </c>
      <c r="J26" s="200">
        <v>-0.73888073110141761</v>
      </c>
      <c r="K26" s="201">
        <v>1053178</v>
      </c>
      <c r="L26" s="198">
        <v>1123807</v>
      </c>
      <c r="M26" s="199">
        <v>70629</v>
      </c>
      <c r="N26" s="200">
        <v>6.7062737732842947</v>
      </c>
      <c r="O26" s="166"/>
    </row>
    <row r="27" spans="1:15" s="152" customFormat="1" ht="19.5" customHeight="1" x14ac:dyDescent="0.25">
      <c r="A27" s="195" t="s">
        <v>113</v>
      </c>
      <c r="B27" s="196" t="s">
        <v>114</v>
      </c>
      <c r="C27" s="197">
        <v>9899920</v>
      </c>
      <c r="D27" s="198">
        <v>10944734</v>
      </c>
      <c r="E27" s="199">
        <v>1044814</v>
      </c>
      <c r="F27" s="200">
        <v>10.55376205060243</v>
      </c>
      <c r="G27" s="201">
        <v>1100121</v>
      </c>
      <c r="H27" s="198">
        <v>917149</v>
      </c>
      <c r="I27" s="199">
        <v>-182972</v>
      </c>
      <c r="J27" s="200">
        <v>-16.63198866306524</v>
      </c>
      <c r="K27" s="201">
        <v>10788810</v>
      </c>
      <c r="L27" s="198">
        <v>9947240</v>
      </c>
      <c r="M27" s="199">
        <v>-841570</v>
      </c>
      <c r="N27" s="200">
        <v>-7.8003968927064307</v>
      </c>
      <c r="O27" s="166"/>
    </row>
    <row r="28" spans="1:15" s="152" customFormat="1" ht="19.5" customHeight="1" x14ac:dyDescent="0.25">
      <c r="A28" s="195" t="s">
        <v>115</v>
      </c>
      <c r="B28" s="196" t="s">
        <v>116</v>
      </c>
      <c r="C28" s="197">
        <v>866650</v>
      </c>
      <c r="D28" s="198">
        <v>834806</v>
      </c>
      <c r="E28" s="199">
        <v>-31844</v>
      </c>
      <c r="F28" s="200">
        <v>-3.6743783534298728</v>
      </c>
      <c r="G28" s="201">
        <v>52727</v>
      </c>
      <c r="H28" s="198">
        <v>42999</v>
      </c>
      <c r="I28" s="199">
        <v>-9728</v>
      </c>
      <c r="J28" s="200">
        <v>-18.449750602158289</v>
      </c>
      <c r="K28" s="201">
        <v>53861</v>
      </c>
      <c r="L28" s="198">
        <v>53330</v>
      </c>
      <c r="M28" s="199">
        <v>-531</v>
      </c>
      <c r="N28" s="200">
        <v>-0.98587103841369128</v>
      </c>
      <c r="O28" s="166"/>
    </row>
    <row r="29" spans="1:15" s="152" customFormat="1" ht="19.5" customHeight="1" x14ac:dyDescent="0.25">
      <c r="A29" s="195" t="s">
        <v>115</v>
      </c>
      <c r="B29" s="196" t="s">
        <v>117</v>
      </c>
      <c r="C29" s="197">
        <v>0</v>
      </c>
      <c r="D29" s="198">
        <v>0</v>
      </c>
      <c r="E29" s="199">
        <v>0</v>
      </c>
      <c r="F29" s="200" t="s">
        <v>151</v>
      </c>
      <c r="G29" s="201">
        <v>3050811</v>
      </c>
      <c r="H29" s="198">
        <v>2749206</v>
      </c>
      <c r="I29" s="199">
        <v>-301605</v>
      </c>
      <c r="J29" s="200">
        <v>-9.8860598050813309</v>
      </c>
      <c r="K29" s="201">
        <v>559168</v>
      </c>
      <c r="L29" s="198">
        <v>480736</v>
      </c>
      <c r="M29" s="199">
        <v>-78432</v>
      </c>
      <c r="N29" s="200">
        <v>-14.026553736980659</v>
      </c>
      <c r="O29" s="166"/>
    </row>
    <row r="30" spans="1:15" s="152" customFormat="1" ht="19.5" customHeight="1" x14ac:dyDescent="0.25">
      <c r="A30" s="195" t="s">
        <v>115</v>
      </c>
      <c r="B30" s="196" t="s">
        <v>118</v>
      </c>
      <c r="C30" s="197">
        <v>0</v>
      </c>
      <c r="D30" s="198">
        <v>0</v>
      </c>
      <c r="E30" s="199">
        <v>0</v>
      </c>
      <c r="F30" s="200" t="s">
        <v>151</v>
      </c>
      <c r="G30" s="201">
        <v>436534</v>
      </c>
      <c r="H30" s="198">
        <v>668118</v>
      </c>
      <c r="I30" s="199">
        <v>231584</v>
      </c>
      <c r="J30" s="200">
        <v>53.050621486527973</v>
      </c>
      <c r="K30" s="201">
        <v>7888945</v>
      </c>
      <c r="L30" s="198">
        <v>7393660</v>
      </c>
      <c r="M30" s="199">
        <v>-495285</v>
      </c>
      <c r="N30" s="200">
        <v>-6.2782159084643183</v>
      </c>
      <c r="O30" s="166"/>
    </row>
    <row r="31" spans="1:15" s="152" customFormat="1" ht="19.5" customHeight="1" x14ac:dyDescent="0.25">
      <c r="A31" s="195" t="s">
        <v>119</v>
      </c>
      <c r="B31" s="196" t="s">
        <v>120</v>
      </c>
      <c r="C31" s="197">
        <v>0</v>
      </c>
      <c r="D31" s="198">
        <v>0</v>
      </c>
      <c r="E31" s="199">
        <v>0</v>
      </c>
      <c r="F31" s="200" t="s">
        <v>151</v>
      </c>
      <c r="G31" s="201">
        <v>6353254</v>
      </c>
      <c r="H31" s="198">
        <v>6520302</v>
      </c>
      <c r="I31" s="199">
        <v>167048</v>
      </c>
      <c r="J31" s="200">
        <v>2.6293297891127878</v>
      </c>
      <c r="K31" s="201">
        <v>1049855</v>
      </c>
      <c r="L31" s="198">
        <v>1029210</v>
      </c>
      <c r="M31" s="199">
        <v>-20645</v>
      </c>
      <c r="N31" s="200">
        <v>-1.9664620352334341</v>
      </c>
      <c r="O31" s="166"/>
    </row>
    <row r="32" spans="1:15" s="152" customFormat="1" ht="19.5" customHeight="1" x14ac:dyDescent="0.25">
      <c r="A32" s="195" t="s">
        <v>119</v>
      </c>
      <c r="B32" s="196" t="s">
        <v>121</v>
      </c>
      <c r="C32" s="197">
        <v>0</v>
      </c>
      <c r="D32" s="198">
        <v>0</v>
      </c>
      <c r="E32" s="199">
        <v>0</v>
      </c>
      <c r="F32" s="200" t="s">
        <v>151</v>
      </c>
      <c r="G32" s="201">
        <v>1223564</v>
      </c>
      <c r="H32" s="198">
        <v>1488080</v>
      </c>
      <c r="I32" s="199">
        <v>264516</v>
      </c>
      <c r="J32" s="200">
        <v>21.618485015904351</v>
      </c>
      <c r="K32" s="201">
        <v>90934</v>
      </c>
      <c r="L32" s="198">
        <v>41405</v>
      </c>
      <c r="M32" s="199">
        <v>-49529</v>
      </c>
      <c r="N32" s="200">
        <v>-54.466976048562692</v>
      </c>
      <c r="O32" s="166"/>
    </row>
    <row r="33" spans="1:15" s="152" customFormat="1" ht="19.5" customHeight="1" x14ac:dyDescent="0.25">
      <c r="A33" s="195" t="s">
        <v>119</v>
      </c>
      <c r="B33" s="196" t="s">
        <v>122</v>
      </c>
      <c r="C33" s="197">
        <v>0</v>
      </c>
      <c r="D33" s="198">
        <v>0</v>
      </c>
      <c r="E33" s="199">
        <v>0</v>
      </c>
      <c r="F33" s="200" t="s">
        <v>151</v>
      </c>
      <c r="G33" s="201">
        <v>16618</v>
      </c>
      <c r="H33" s="198">
        <v>21062</v>
      </c>
      <c r="I33" s="199">
        <v>4444</v>
      </c>
      <c r="J33" s="200">
        <v>26.742086893729692</v>
      </c>
      <c r="K33" s="201">
        <v>4603799</v>
      </c>
      <c r="L33" s="198">
        <v>5115817</v>
      </c>
      <c r="M33" s="199">
        <v>512018</v>
      </c>
      <c r="N33" s="200">
        <v>11.12164106208807</v>
      </c>
      <c r="O33" s="166"/>
    </row>
    <row r="34" spans="1:15" s="152" customFormat="1" ht="19.5" customHeight="1" x14ac:dyDescent="0.25">
      <c r="A34" s="195" t="s">
        <v>119</v>
      </c>
      <c r="B34" s="196" t="s">
        <v>123</v>
      </c>
      <c r="C34" s="197">
        <v>54149</v>
      </c>
      <c r="D34" s="198">
        <v>59958</v>
      </c>
      <c r="E34" s="199">
        <v>5809</v>
      </c>
      <c r="F34" s="200">
        <v>10.72780660769358</v>
      </c>
      <c r="G34" s="201">
        <v>0</v>
      </c>
      <c r="H34" s="198">
        <v>0</v>
      </c>
      <c r="I34" s="199">
        <v>0</v>
      </c>
      <c r="J34" s="200" t="s">
        <v>151</v>
      </c>
      <c r="K34" s="201">
        <v>3778408</v>
      </c>
      <c r="L34" s="198">
        <v>3340654</v>
      </c>
      <c r="M34" s="199">
        <v>-437754</v>
      </c>
      <c r="N34" s="200">
        <v>-11.585673119472551</v>
      </c>
      <c r="O34" s="166"/>
    </row>
    <row r="35" spans="1:15" s="152" customFormat="1" ht="19.5" customHeight="1" x14ac:dyDescent="0.25">
      <c r="A35" s="195" t="s">
        <v>119</v>
      </c>
      <c r="B35" s="196" t="s">
        <v>124</v>
      </c>
      <c r="C35" s="197">
        <v>0</v>
      </c>
      <c r="D35" s="198">
        <v>0</v>
      </c>
      <c r="E35" s="199">
        <v>0</v>
      </c>
      <c r="F35" s="200" t="s">
        <v>151</v>
      </c>
      <c r="G35" s="201">
        <v>0</v>
      </c>
      <c r="H35" s="198">
        <v>0</v>
      </c>
      <c r="I35" s="199">
        <v>0</v>
      </c>
      <c r="J35" s="200" t="s">
        <v>151</v>
      </c>
      <c r="K35" s="201">
        <v>1517194</v>
      </c>
      <c r="L35" s="198">
        <v>1597479</v>
      </c>
      <c r="M35" s="199">
        <v>80285</v>
      </c>
      <c r="N35" s="200">
        <v>5.2916766082649929</v>
      </c>
      <c r="O35" s="166"/>
    </row>
    <row r="36" spans="1:15" s="152" customFormat="1" ht="19.5" customHeight="1" x14ac:dyDescent="0.25">
      <c r="A36" s="195" t="s">
        <v>119</v>
      </c>
      <c r="B36" s="196" t="s">
        <v>125</v>
      </c>
      <c r="C36" s="197">
        <v>0</v>
      </c>
      <c r="D36" s="198">
        <v>0</v>
      </c>
      <c r="E36" s="199">
        <v>0</v>
      </c>
      <c r="F36" s="200" t="s">
        <v>151</v>
      </c>
      <c r="G36" s="201">
        <v>0</v>
      </c>
      <c r="H36" s="198">
        <v>0</v>
      </c>
      <c r="I36" s="199">
        <v>0</v>
      </c>
      <c r="J36" s="200" t="s">
        <v>151</v>
      </c>
      <c r="K36" s="201">
        <v>1755241</v>
      </c>
      <c r="L36" s="198">
        <v>1657173</v>
      </c>
      <c r="M36" s="199">
        <v>-98068</v>
      </c>
      <c r="N36" s="200">
        <v>-5.5871529892476266</v>
      </c>
      <c r="O36" s="166"/>
    </row>
    <row r="37" spans="1:15" s="152" customFormat="1" ht="19.5" customHeight="1" x14ac:dyDescent="0.25">
      <c r="A37" s="195" t="s">
        <v>119</v>
      </c>
      <c r="B37" s="196" t="s">
        <v>126</v>
      </c>
      <c r="C37" s="197">
        <v>1886753</v>
      </c>
      <c r="D37" s="198">
        <v>2309872</v>
      </c>
      <c r="E37" s="199">
        <v>423119</v>
      </c>
      <c r="F37" s="200">
        <v>22.425775922974552</v>
      </c>
      <c r="G37" s="201">
        <v>0</v>
      </c>
      <c r="H37" s="198">
        <v>0</v>
      </c>
      <c r="I37" s="199">
        <v>0</v>
      </c>
      <c r="J37" s="200" t="s">
        <v>151</v>
      </c>
      <c r="K37" s="201">
        <v>1173753</v>
      </c>
      <c r="L37" s="198">
        <v>1324510</v>
      </c>
      <c r="M37" s="199">
        <v>150757</v>
      </c>
      <c r="N37" s="200">
        <v>12.844014030209079</v>
      </c>
      <c r="O37" s="166"/>
    </row>
    <row r="38" spans="1:15" s="152" customFormat="1" ht="19.5" customHeight="1" x14ac:dyDescent="0.25">
      <c r="A38" s="195" t="s">
        <v>119</v>
      </c>
      <c r="B38" s="196" t="s">
        <v>127</v>
      </c>
      <c r="C38" s="197">
        <v>65164</v>
      </c>
      <c r="D38" s="198">
        <v>76585</v>
      </c>
      <c r="E38" s="199">
        <v>11421</v>
      </c>
      <c r="F38" s="200">
        <v>17.52654840095758</v>
      </c>
      <c r="G38" s="201">
        <v>61781</v>
      </c>
      <c r="H38" s="198">
        <v>75658</v>
      </c>
      <c r="I38" s="199">
        <v>13877</v>
      </c>
      <c r="J38" s="200">
        <v>22.461598225991811</v>
      </c>
      <c r="K38" s="201">
        <v>8819672</v>
      </c>
      <c r="L38" s="198">
        <v>8903088</v>
      </c>
      <c r="M38" s="199">
        <v>83416</v>
      </c>
      <c r="N38" s="200">
        <v>0.94579480960290141</v>
      </c>
      <c r="O38" s="166"/>
    </row>
    <row r="39" spans="1:15" s="152" customFormat="1" ht="19.5" customHeight="1" x14ac:dyDescent="0.25">
      <c r="A39" s="195" t="s">
        <v>119</v>
      </c>
      <c r="B39" s="196" t="s">
        <v>128</v>
      </c>
      <c r="C39" s="197">
        <v>0</v>
      </c>
      <c r="D39" s="198">
        <v>0</v>
      </c>
      <c r="E39" s="199">
        <v>0</v>
      </c>
      <c r="F39" s="200" t="s">
        <v>151</v>
      </c>
      <c r="G39" s="201">
        <v>231</v>
      </c>
      <c r="H39" s="198">
        <v>0</v>
      </c>
      <c r="I39" s="199">
        <v>-231</v>
      </c>
      <c r="J39" s="200">
        <v>-100</v>
      </c>
      <c r="K39" s="201">
        <v>1597919</v>
      </c>
      <c r="L39" s="198">
        <v>1828443</v>
      </c>
      <c r="M39" s="199">
        <v>230524</v>
      </c>
      <c r="N39" s="200">
        <v>14.42651348410026</v>
      </c>
      <c r="O39" s="166"/>
    </row>
    <row r="40" spans="1:15" s="152" customFormat="1" ht="19.5" customHeight="1" x14ac:dyDescent="0.25">
      <c r="A40" s="195" t="s">
        <v>119</v>
      </c>
      <c r="B40" s="196" t="s">
        <v>129</v>
      </c>
      <c r="C40" s="197">
        <v>6234</v>
      </c>
      <c r="D40" s="198">
        <v>6296</v>
      </c>
      <c r="E40" s="199">
        <v>62</v>
      </c>
      <c r="F40" s="200">
        <v>0.99454603785690665</v>
      </c>
      <c r="G40" s="201">
        <v>1871450</v>
      </c>
      <c r="H40" s="198">
        <v>1830537</v>
      </c>
      <c r="I40" s="199">
        <v>-40913</v>
      </c>
      <c r="J40" s="200">
        <v>-2.186165807261744</v>
      </c>
      <c r="K40" s="201">
        <v>1980369</v>
      </c>
      <c r="L40" s="198">
        <v>1674873</v>
      </c>
      <c r="M40" s="199">
        <v>-305496</v>
      </c>
      <c r="N40" s="200">
        <v>-15.42621602337746</v>
      </c>
      <c r="O40" s="166"/>
    </row>
    <row r="41" spans="1:15" s="152" customFormat="1" ht="19.5" customHeight="1" x14ac:dyDescent="0.25">
      <c r="A41" s="195" t="s">
        <v>130</v>
      </c>
      <c r="B41" s="196" t="s">
        <v>131</v>
      </c>
      <c r="C41" s="197">
        <v>0</v>
      </c>
      <c r="D41" s="198">
        <v>0</v>
      </c>
      <c r="E41" s="199">
        <v>0</v>
      </c>
      <c r="F41" s="200" t="s">
        <v>151</v>
      </c>
      <c r="G41" s="201">
        <v>265635</v>
      </c>
      <c r="H41" s="198">
        <v>158008</v>
      </c>
      <c r="I41" s="199">
        <v>-107627</v>
      </c>
      <c r="J41" s="200">
        <v>-40.516874658836372</v>
      </c>
      <c r="K41" s="201">
        <v>2245483</v>
      </c>
      <c r="L41" s="198">
        <v>2314985</v>
      </c>
      <c r="M41" s="199">
        <v>69502</v>
      </c>
      <c r="N41" s="200">
        <v>3.0951915467629898</v>
      </c>
      <c r="O41" s="166"/>
    </row>
    <row r="42" spans="1:15" s="152" customFormat="1" ht="19.5" customHeight="1" x14ac:dyDescent="0.25">
      <c r="A42" s="195" t="s">
        <v>130</v>
      </c>
      <c r="B42" s="196" t="s">
        <v>132</v>
      </c>
      <c r="C42" s="197">
        <v>0</v>
      </c>
      <c r="D42" s="198">
        <v>0</v>
      </c>
      <c r="E42" s="199">
        <v>0</v>
      </c>
      <c r="F42" s="200" t="s">
        <v>151</v>
      </c>
      <c r="G42" s="201">
        <v>0</v>
      </c>
      <c r="H42" s="198">
        <v>0</v>
      </c>
      <c r="I42" s="199">
        <v>0</v>
      </c>
      <c r="J42" s="200" t="s">
        <v>151</v>
      </c>
      <c r="K42" s="201">
        <v>4548115</v>
      </c>
      <c r="L42" s="198">
        <v>4157125</v>
      </c>
      <c r="M42" s="199">
        <v>-390990</v>
      </c>
      <c r="N42" s="200">
        <v>-8.5967483232064268</v>
      </c>
      <c r="O42" s="166"/>
    </row>
    <row r="43" spans="1:15" s="152" customFormat="1" ht="19.5" customHeight="1" x14ac:dyDescent="0.25">
      <c r="A43" s="195" t="s">
        <v>130</v>
      </c>
      <c r="B43" s="196" t="s">
        <v>174</v>
      </c>
      <c r="C43" s="197">
        <v>0</v>
      </c>
      <c r="D43" s="198">
        <v>0</v>
      </c>
      <c r="E43" s="199">
        <v>0</v>
      </c>
      <c r="F43" s="200" t="s">
        <v>151</v>
      </c>
      <c r="G43" s="201">
        <v>0</v>
      </c>
      <c r="H43" s="198">
        <v>0</v>
      </c>
      <c r="I43" s="199">
        <v>0</v>
      </c>
      <c r="J43" s="200" t="s">
        <v>151</v>
      </c>
      <c r="K43" s="201">
        <v>5814113</v>
      </c>
      <c r="L43" s="198">
        <v>5551408</v>
      </c>
      <c r="M43" s="199">
        <v>-262705</v>
      </c>
      <c r="N43" s="200">
        <v>-4.5184020331218164</v>
      </c>
      <c r="O43" s="166"/>
    </row>
    <row r="44" spans="1:15" s="152" customFormat="1" ht="19.5" customHeight="1" x14ac:dyDescent="0.25">
      <c r="A44" s="195" t="s">
        <v>130</v>
      </c>
      <c r="B44" s="196" t="s">
        <v>134</v>
      </c>
      <c r="C44" s="197">
        <v>1650</v>
      </c>
      <c r="D44" s="198">
        <v>582</v>
      </c>
      <c r="E44" s="199">
        <v>-1068</v>
      </c>
      <c r="F44" s="200">
        <v>-64.72727272727272</v>
      </c>
      <c r="G44" s="201">
        <v>41838</v>
      </c>
      <c r="H44" s="198">
        <v>69706</v>
      </c>
      <c r="I44" s="199">
        <v>27868</v>
      </c>
      <c r="J44" s="200">
        <v>66.609302547922937</v>
      </c>
      <c r="K44" s="201">
        <v>12524802</v>
      </c>
      <c r="L44" s="198">
        <v>12435973</v>
      </c>
      <c r="M44" s="199">
        <v>-88829</v>
      </c>
      <c r="N44" s="200">
        <v>-0.70922478455148052</v>
      </c>
      <c r="O44" s="166"/>
    </row>
    <row r="45" spans="1:15" s="152" customFormat="1" ht="19.5" customHeight="1" x14ac:dyDescent="0.25">
      <c r="A45" s="195" t="s">
        <v>135</v>
      </c>
      <c r="B45" s="196" t="s">
        <v>136</v>
      </c>
      <c r="C45" s="197">
        <v>0</v>
      </c>
      <c r="D45" s="198">
        <v>0</v>
      </c>
      <c r="E45" s="199">
        <v>0</v>
      </c>
      <c r="F45" s="200" t="s">
        <v>151</v>
      </c>
      <c r="G45" s="201">
        <v>0</v>
      </c>
      <c r="H45" s="198">
        <v>0</v>
      </c>
      <c r="I45" s="199">
        <v>0</v>
      </c>
      <c r="J45" s="200" t="s">
        <v>151</v>
      </c>
      <c r="K45" s="201">
        <v>4294265</v>
      </c>
      <c r="L45" s="198">
        <v>4619144</v>
      </c>
      <c r="M45" s="199">
        <v>324879</v>
      </c>
      <c r="N45" s="200">
        <v>7.5654157347066331</v>
      </c>
      <c r="O45" s="166"/>
    </row>
    <row r="46" spans="1:15" s="152" customFormat="1" ht="19.5" customHeight="1" x14ac:dyDescent="0.25">
      <c r="A46" s="195" t="s">
        <v>135</v>
      </c>
      <c r="B46" s="196" t="s">
        <v>137</v>
      </c>
      <c r="C46" s="197">
        <v>0</v>
      </c>
      <c r="D46" s="198">
        <v>0</v>
      </c>
      <c r="E46" s="199">
        <v>0</v>
      </c>
      <c r="F46" s="200" t="s">
        <v>151</v>
      </c>
      <c r="G46" s="201">
        <v>0</v>
      </c>
      <c r="H46" s="198">
        <v>0</v>
      </c>
      <c r="I46" s="199">
        <v>0</v>
      </c>
      <c r="J46" s="200" t="s">
        <v>151</v>
      </c>
      <c r="K46" s="201">
        <v>13006702</v>
      </c>
      <c r="L46" s="198">
        <v>12835592</v>
      </c>
      <c r="M46" s="199">
        <v>-171110</v>
      </c>
      <c r="N46" s="200">
        <v>-1.3155525512923989</v>
      </c>
      <c r="O46" s="166"/>
    </row>
    <row r="47" spans="1:15" s="152" customFormat="1" ht="19.5" customHeight="1" x14ac:dyDescent="0.25">
      <c r="A47" s="195" t="s">
        <v>135</v>
      </c>
      <c r="B47" s="196" t="s">
        <v>53</v>
      </c>
      <c r="C47" s="197">
        <v>0</v>
      </c>
      <c r="D47" s="198">
        <v>0</v>
      </c>
      <c r="E47" s="199">
        <v>0</v>
      </c>
      <c r="F47" s="200" t="s">
        <v>151</v>
      </c>
      <c r="G47" s="201">
        <v>0</v>
      </c>
      <c r="H47" s="198">
        <v>0</v>
      </c>
      <c r="I47" s="199">
        <v>0</v>
      </c>
      <c r="J47" s="200" t="s">
        <v>151</v>
      </c>
      <c r="K47" s="201">
        <v>15673313</v>
      </c>
      <c r="L47" s="198">
        <v>16099210</v>
      </c>
      <c r="M47" s="199">
        <v>425897</v>
      </c>
      <c r="N47" s="200">
        <v>2.717338701779255</v>
      </c>
      <c r="O47" s="166"/>
    </row>
    <row r="48" spans="1:15" ht="19.5" customHeight="1" x14ac:dyDescent="0.25">
      <c r="A48" s="208" t="s">
        <v>162</v>
      </c>
      <c r="B48" s="208"/>
      <c r="C48" s="189">
        <f>SUM(C8:C47)</f>
        <v>73816908</v>
      </c>
      <c r="D48" s="189">
        <f>SUM(D8:D47)</f>
        <v>76485441</v>
      </c>
      <c r="E48" s="189">
        <f>D48-C48</f>
        <v>2668533</v>
      </c>
      <c r="F48" s="190">
        <f t="shared" ref="F48" si="0">((D48*100/C48)-100)</f>
        <v>3.6150701408408992</v>
      </c>
      <c r="G48" s="189">
        <f>SUM(G8:G47)</f>
        <v>33390575</v>
      </c>
      <c r="H48" s="189">
        <f>SUM(H8:H47)</f>
        <v>31927433</v>
      </c>
      <c r="I48" s="189">
        <f>H48-G48</f>
        <v>-1463142</v>
      </c>
      <c r="J48" s="190">
        <f t="shared" ref="J48" si="1">((H48*100/G48)-100)</f>
        <v>-4.3819011801982981</v>
      </c>
      <c r="K48" s="189">
        <f>SUM(K8:K47)</f>
        <v>116724607</v>
      </c>
      <c r="L48" s="189">
        <f>SUM(L8:L47)</f>
        <v>115867835</v>
      </c>
      <c r="M48" s="189">
        <f>L48-K48</f>
        <v>-856772</v>
      </c>
      <c r="N48" s="190">
        <f t="shared" ref="N48" si="2">((L48*100/K48)-100)</f>
        <v>-0.73401146683663399</v>
      </c>
    </row>
    <row r="49" spans="1:14" ht="15" customHeight="1" x14ac:dyDescent="0.25">
      <c r="A49" s="128" t="s">
        <v>49</v>
      </c>
      <c r="B49" s="95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</row>
    <row r="53" spans="1:14" x14ac:dyDescent="0.25">
      <c r="D53" s="148"/>
    </row>
    <row r="54" spans="1:14" x14ac:dyDescent="0.25">
      <c r="C54" s="151"/>
      <c r="D54" s="147"/>
      <c r="E54" s="149"/>
    </row>
    <row r="55" spans="1:14" x14ac:dyDescent="0.25">
      <c r="D55" s="150"/>
    </row>
    <row r="62" spans="1:14" x14ac:dyDescent="0.25">
      <c r="D62" s="89"/>
    </row>
  </sheetData>
  <mergeCells count="11">
    <mergeCell ref="A6:B7"/>
    <mergeCell ref="A48:B48"/>
    <mergeCell ref="C5:F5"/>
    <mergeCell ref="G5:J5"/>
    <mergeCell ref="K5:N5"/>
    <mergeCell ref="C6:D6"/>
    <mergeCell ref="E6:F6"/>
    <mergeCell ref="G6:H6"/>
    <mergeCell ref="I6:J6"/>
    <mergeCell ref="K6:L6"/>
    <mergeCell ref="M6:N6"/>
  </mergeCells>
  <conditionalFormatting sqref="B8:D47 G8:H47 K8:L47">
    <cfRule type="expression" dxfId="69" priority="1">
      <formula>MOD(ROW(),2)&lt;&gt;0</formula>
    </cfRule>
  </conditionalFormatting>
  <conditionalFormatting sqref="E8:E47">
    <cfRule type="dataBar" priority="23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{3A66895E-0D24-493E-BD8C-780A1A9DB3E1}</x14:id>
        </ext>
      </extLst>
    </cfRule>
  </conditionalFormatting>
  <conditionalFormatting sqref="E8:F48 I8:J48 M8:N48">
    <cfRule type="expression" dxfId="68" priority="7">
      <formula>E8&lt;0</formula>
    </cfRule>
  </conditionalFormatting>
  <conditionalFormatting sqref="I8:I47">
    <cfRule type="dataBar" priority="24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{99D2901E-C5E7-40D7-93FD-E146C335BC32}</x14:id>
        </ext>
      </extLst>
    </cfRule>
  </conditionalFormatting>
  <conditionalFormatting sqref="M8:M47">
    <cfRule type="dataBar" priority="25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{39267451-35AB-47D2-925A-52227CEC1C92}</x14:id>
        </ext>
      </extLst>
    </cfRule>
  </conditionalFormatting>
  <pageMargins left="0.62992125984252001" right="0.23622047244094499" top="0.78740157480314998" bottom="0.23622047244094499" header="0.31496062992126" footer="0.15748031496063"/>
  <pageSetup paperSize="9" scale="56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A66895E-0D24-493E-BD8C-780A1A9DB3E1}">
            <x14:dataBar minLength="0" maxLength="100" gradient="0">
              <x14:cfvo type="autoMin"/>
              <x14:cfvo type="autoMax"/>
              <x14:negativeFillColor rgb="FFFFB7B7"/>
              <x14:axisColor rgb="FF000000"/>
            </x14:dataBar>
          </x14:cfRule>
          <xm:sqref>E8:E47</xm:sqref>
        </x14:conditionalFormatting>
        <x14:conditionalFormatting xmlns:xm="http://schemas.microsoft.com/office/excel/2006/main">
          <x14:cfRule type="dataBar" id="{99D2901E-C5E7-40D7-93FD-E146C335BC32}">
            <x14:dataBar minLength="0" maxLength="100" gradient="0">
              <x14:cfvo type="autoMin"/>
              <x14:cfvo type="autoMax"/>
              <x14:negativeFillColor rgb="FFFFB7B7"/>
              <x14:axisColor rgb="FF000000"/>
            </x14:dataBar>
          </x14:cfRule>
          <xm:sqref>I8:I47</xm:sqref>
        </x14:conditionalFormatting>
        <x14:conditionalFormatting xmlns:xm="http://schemas.microsoft.com/office/excel/2006/main">
          <x14:cfRule type="dataBar" id="{39267451-35AB-47D2-925A-52227CEC1C92}">
            <x14:dataBar minLength="0" maxLength="100" gradient="0">
              <x14:cfvo type="autoMin"/>
              <x14:cfvo type="autoMax"/>
              <x14:negativeFillColor rgb="FFFFB7B7"/>
              <x14:axisColor rgb="FF000000"/>
            </x14:dataBar>
          </x14:cfRule>
          <xm:sqref>M8:M47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871B9-2554-4A3B-9E14-4F8BFA8BEEEA}">
  <sheetPr codeName="Hoja6">
    <pageSetUpPr fitToPage="1"/>
  </sheetPr>
  <dimension ref="A1:AA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27" ht="19.149999999999999" customHeight="1" x14ac:dyDescent="0.35">
      <c r="A1" s="46" t="s">
        <v>50</v>
      </c>
      <c r="E1" s="19"/>
      <c r="H1" s="18"/>
      <c r="I1" s="18"/>
      <c r="J1" s="18"/>
      <c r="K1" s="18"/>
      <c r="L1" s="18"/>
      <c r="M1" s="18"/>
      <c r="AA1" s="53" t="str">
        <f>"Acumulado "&amp;E6</f>
        <v>Acumulado 2026</v>
      </c>
    </row>
    <row r="2" spans="1:27" ht="15.6" customHeight="1" x14ac:dyDescent="0.3">
      <c r="A2" s="153"/>
      <c r="H2" s="17"/>
      <c r="I2" s="17"/>
      <c r="J2" s="17"/>
      <c r="K2" s="17"/>
      <c r="L2" s="17"/>
      <c r="M2" s="17"/>
      <c r="AA2" s="53" t="str">
        <f>"Acumulado "&amp;D6</f>
        <v>Acumulado 2025</v>
      </c>
    </row>
    <row r="3" spans="1:27" ht="15.6" customHeight="1" x14ac:dyDescent="0.3">
      <c r="H3" s="17"/>
      <c r="I3" s="17"/>
      <c r="J3" s="17"/>
      <c r="K3" s="17"/>
      <c r="L3" s="17"/>
      <c r="M3" s="17"/>
    </row>
    <row r="4" spans="1:27" ht="15.6" customHeight="1" x14ac:dyDescent="0.25">
      <c r="A4" s="45" t="s">
        <v>51</v>
      </c>
    </row>
    <row r="5" spans="1:27" ht="15.6" customHeight="1" x14ac:dyDescent="0.25">
      <c r="A5" s="210" t="s">
        <v>1</v>
      </c>
      <c r="B5" s="12" t="s">
        <v>155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27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27" ht="15.6" customHeight="1" x14ac:dyDescent="0.25">
      <c r="A7" s="202" t="s">
        <v>18</v>
      </c>
      <c r="B7" s="203">
        <v>1124841.442</v>
      </c>
      <c r="C7" s="203">
        <v>1238929.246</v>
      </c>
      <c r="D7" s="203">
        <v>5515568.8380000005</v>
      </c>
      <c r="E7" s="203">
        <v>5341824.676</v>
      </c>
      <c r="F7" s="204">
        <v>-3.1500678733800531</v>
      </c>
      <c r="G7" s="51"/>
    </row>
    <row r="8" spans="1:27" ht="15.6" customHeight="1" x14ac:dyDescent="0.25">
      <c r="A8" s="202" t="s">
        <v>11</v>
      </c>
      <c r="B8" s="203">
        <v>272696</v>
      </c>
      <c r="C8" s="203">
        <v>354638</v>
      </c>
      <c r="D8" s="203">
        <v>1178807</v>
      </c>
      <c r="E8" s="203">
        <v>1423482</v>
      </c>
      <c r="F8" s="204">
        <v>20.756154315337451</v>
      </c>
      <c r="G8" s="20"/>
    </row>
    <row r="9" spans="1:27" ht="15.6" customHeight="1" x14ac:dyDescent="0.25">
      <c r="A9" s="202" t="s">
        <v>8</v>
      </c>
      <c r="B9" s="203">
        <v>694379.57700000005</v>
      </c>
      <c r="C9" s="203">
        <v>576394.60800000001</v>
      </c>
      <c r="D9" s="203">
        <v>2591955.554</v>
      </c>
      <c r="E9" s="203">
        <v>2634202.645</v>
      </c>
      <c r="F9" s="204">
        <v>1.629931151203678</v>
      </c>
      <c r="G9" s="20"/>
    </row>
    <row r="10" spans="1:27" ht="15.6" customHeight="1" x14ac:dyDescent="0.25">
      <c r="A10" s="202" t="s">
        <v>10</v>
      </c>
      <c r="B10" s="203">
        <v>408467.47700000001</v>
      </c>
      <c r="C10" s="203">
        <v>462393.93</v>
      </c>
      <c r="D10" s="203">
        <v>1908293.5889999999</v>
      </c>
      <c r="E10" s="203">
        <v>1749368.1440000001</v>
      </c>
      <c r="F10" s="204">
        <v>-8.3281443650021316</v>
      </c>
    </row>
    <row r="11" spans="1:27" ht="15.6" customHeight="1" x14ac:dyDescent="0.25">
      <c r="A11" s="202" t="s">
        <v>9</v>
      </c>
      <c r="B11" s="203">
        <v>8923108.3550000004</v>
      </c>
      <c r="C11" s="203">
        <v>9215333.3110000007</v>
      </c>
      <c r="D11" s="203">
        <v>42878516.408</v>
      </c>
      <c r="E11" s="203">
        <v>41316734.022</v>
      </c>
      <c r="F11" s="204">
        <v>-3.6423424055516449</v>
      </c>
    </row>
    <row r="12" spans="1:27" ht="15.6" customHeight="1" x14ac:dyDescent="0.25">
      <c r="A12" s="202" t="s">
        <v>6</v>
      </c>
      <c r="B12" s="203">
        <v>377281.91200000001</v>
      </c>
      <c r="C12" s="203">
        <v>550083.09199999995</v>
      </c>
      <c r="D12" s="203">
        <v>2125918.7179999999</v>
      </c>
      <c r="E12" s="203">
        <v>2326830.3139999998</v>
      </c>
      <c r="F12" s="204">
        <v>9.4505774985137805</v>
      </c>
    </row>
    <row r="13" spans="1:27" ht="15.6" customHeight="1" x14ac:dyDescent="0.25">
      <c r="A13" s="202" t="s">
        <v>175</v>
      </c>
      <c r="B13" s="203">
        <v>1686823.5120000001</v>
      </c>
      <c r="C13" s="203">
        <v>1680759.9550000001</v>
      </c>
      <c r="D13" s="203">
        <v>7179817.1900000004</v>
      </c>
      <c r="E13" s="203">
        <v>6953874.6449999996</v>
      </c>
      <c r="F13" s="204">
        <v>-3.146912226605024</v>
      </c>
    </row>
    <row r="14" spans="1:27" ht="15.6" customHeight="1" x14ac:dyDescent="0.25">
      <c r="A14" s="202" t="s">
        <v>148</v>
      </c>
      <c r="B14" s="203">
        <v>6189708.0609999998</v>
      </c>
      <c r="C14" s="203">
        <v>6269984</v>
      </c>
      <c r="D14" s="203">
        <v>28741174.822000001</v>
      </c>
      <c r="E14" s="203">
        <v>30062772</v>
      </c>
      <c r="F14" s="204">
        <v>4.5982712473826268</v>
      </c>
    </row>
    <row r="15" spans="1:27" ht="15.6" customHeight="1" x14ac:dyDescent="0.25">
      <c r="A15" s="202" t="s">
        <v>145</v>
      </c>
      <c r="B15" s="203">
        <v>2393188</v>
      </c>
      <c r="C15" s="203">
        <v>3198990</v>
      </c>
      <c r="D15" s="203">
        <v>13282611</v>
      </c>
      <c r="E15" s="203">
        <v>14492058</v>
      </c>
      <c r="F15" s="204">
        <v>9.1054913826807109</v>
      </c>
    </row>
    <row r="16" spans="1:27" ht="15.6" customHeight="1" x14ac:dyDescent="0.5">
      <c r="A16" s="202" t="s">
        <v>144</v>
      </c>
      <c r="B16" s="203">
        <v>2630701.5759999999</v>
      </c>
      <c r="C16" s="203">
        <v>3137831</v>
      </c>
      <c r="D16" s="203">
        <v>13866675.657</v>
      </c>
      <c r="E16" s="203">
        <v>14874239.408</v>
      </c>
      <c r="F16" s="204">
        <v>7.2660800318883503</v>
      </c>
      <c r="G16" s="15"/>
    </row>
    <row r="17" spans="1:7" ht="15.6" customHeight="1" x14ac:dyDescent="0.35">
      <c r="A17" s="202" t="s">
        <v>150</v>
      </c>
      <c r="B17" s="203">
        <v>1512501.4890000001</v>
      </c>
      <c r="C17" s="203">
        <v>1820901.824</v>
      </c>
      <c r="D17" s="203">
        <v>7454815.358</v>
      </c>
      <c r="E17" s="203">
        <v>8309868.1670000004</v>
      </c>
      <c r="F17" s="204">
        <v>11.46980532633064</v>
      </c>
      <c r="G17" s="16"/>
    </row>
    <row r="18" spans="1:7" ht="15.6" customHeight="1" x14ac:dyDescent="0.25">
      <c r="A18" s="202" t="s">
        <v>147</v>
      </c>
      <c r="B18" s="203">
        <v>199717.91</v>
      </c>
      <c r="C18" s="203">
        <v>200596</v>
      </c>
      <c r="D18" s="203">
        <v>878631.91</v>
      </c>
      <c r="E18" s="203">
        <v>896088</v>
      </c>
      <c r="F18" s="204">
        <v>1.9867352643725411</v>
      </c>
    </row>
    <row r="19" spans="1:7" ht="15.6" customHeight="1" x14ac:dyDescent="0.25">
      <c r="A19" s="202" t="s">
        <v>143</v>
      </c>
      <c r="B19" s="203">
        <v>643551.14800000004</v>
      </c>
      <c r="C19" s="203">
        <v>659859.46600000001</v>
      </c>
      <c r="D19" s="203">
        <v>2775934.148</v>
      </c>
      <c r="E19" s="203">
        <v>3145079.247</v>
      </c>
      <c r="F19" s="204">
        <v>13.298049568861741</v>
      </c>
    </row>
    <row r="20" spans="1:7" ht="15.6" customHeight="1" x14ac:dyDescent="0.25">
      <c r="A20" s="202" t="s">
        <v>142</v>
      </c>
      <c r="B20" s="203">
        <v>1439419.8640000001</v>
      </c>
      <c r="C20" s="203">
        <v>1093035.281</v>
      </c>
      <c r="D20" s="203">
        <v>7268701.5279999999</v>
      </c>
      <c r="E20" s="203">
        <v>5328684.915</v>
      </c>
      <c r="F20" s="204">
        <v>-26.69000241001504</v>
      </c>
    </row>
    <row r="21" spans="1:7" ht="15.6" customHeight="1" x14ac:dyDescent="0.25">
      <c r="A21" s="202" t="s">
        <v>149</v>
      </c>
      <c r="B21" s="203">
        <v>2480586.6239999998</v>
      </c>
      <c r="C21" s="203">
        <v>2154357.7740000002</v>
      </c>
      <c r="D21" s="203">
        <v>12144553.547</v>
      </c>
      <c r="E21" s="203">
        <v>11864766.722999999</v>
      </c>
      <c r="F21" s="204">
        <v>-2.303804935415783</v>
      </c>
    </row>
    <row r="22" spans="1:7" ht="15.6" customHeight="1" x14ac:dyDescent="0.25">
      <c r="A22" s="202" t="s">
        <v>146</v>
      </c>
      <c r="B22" s="203">
        <v>3121564.1719999998</v>
      </c>
      <c r="C22" s="203">
        <v>2813154.3429999999</v>
      </c>
      <c r="D22" s="203">
        <v>14584767.607000001</v>
      </c>
      <c r="E22" s="203">
        <v>14575585.911</v>
      </c>
      <c r="F22" s="204">
        <v>-6.295400960377151E-2</v>
      </c>
    </row>
    <row r="23" spans="1:7" ht="15.6" customHeight="1" x14ac:dyDescent="0.25">
      <c r="A23" s="202" t="s">
        <v>165</v>
      </c>
      <c r="B23" s="203">
        <v>514520.647</v>
      </c>
      <c r="C23" s="203">
        <v>415900.14299999998</v>
      </c>
      <c r="D23" s="203">
        <v>2245402.5750000002</v>
      </c>
      <c r="E23" s="203">
        <v>2659218.3629999999</v>
      </c>
      <c r="F23" s="204">
        <v>18.429469735510551</v>
      </c>
    </row>
    <row r="24" spans="1:7" ht="15.6" customHeight="1" x14ac:dyDescent="0.25">
      <c r="A24" s="202" t="s">
        <v>141</v>
      </c>
      <c r="B24" s="203">
        <v>229255.18900000001</v>
      </c>
      <c r="C24" s="203">
        <v>301961.853</v>
      </c>
      <c r="D24" s="203">
        <v>978102.174</v>
      </c>
      <c r="E24" s="203">
        <v>911143.15700000001</v>
      </c>
      <c r="F24" s="204">
        <v>-6.8458100574674736</v>
      </c>
    </row>
    <row r="25" spans="1:7" ht="15.6" customHeight="1" x14ac:dyDescent="0.25">
      <c r="A25" s="202" t="s">
        <v>140</v>
      </c>
      <c r="B25" s="203">
        <v>44565</v>
      </c>
      <c r="C25" s="203">
        <v>42648</v>
      </c>
      <c r="D25" s="203">
        <v>221403</v>
      </c>
      <c r="E25" s="203">
        <v>231120</v>
      </c>
      <c r="F25" s="204">
        <v>4.3888294196555648</v>
      </c>
    </row>
    <row r="26" spans="1:7" ht="15.6" customHeight="1" x14ac:dyDescent="0.25">
      <c r="A26" s="202" t="s">
        <v>152</v>
      </c>
      <c r="B26" s="203">
        <v>277277.22600000002</v>
      </c>
      <c r="C26" s="203">
        <v>301702.82699999999</v>
      </c>
      <c r="D26" s="203">
        <v>1226802.199</v>
      </c>
      <c r="E26" s="203">
        <v>1103076.7779999999</v>
      </c>
      <c r="F26" s="204">
        <v>-10.08519719811817</v>
      </c>
    </row>
    <row r="27" spans="1:7" ht="15.6" customHeight="1" x14ac:dyDescent="0.25">
      <c r="A27" s="202" t="s">
        <v>173</v>
      </c>
      <c r="B27" s="203">
        <v>292367.00300000003</v>
      </c>
      <c r="C27" s="203">
        <v>327711.72100000002</v>
      </c>
      <c r="D27" s="203">
        <v>1425798.2120000001</v>
      </c>
      <c r="E27" s="203">
        <v>1529406.69</v>
      </c>
      <c r="F27" s="204">
        <v>7.2666999529103018</v>
      </c>
    </row>
    <row r="28" spans="1:7" ht="15.6" customHeight="1" x14ac:dyDescent="0.25">
      <c r="A28" s="202" t="s">
        <v>177</v>
      </c>
      <c r="B28" s="203">
        <v>1172063.0190000001</v>
      </c>
      <c r="C28" s="203">
        <v>1105536.1969999999</v>
      </c>
      <c r="D28" s="203">
        <v>6178090.5690000001</v>
      </c>
      <c r="E28" s="203">
        <v>5896676.8219999997</v>
      </c>
      <c r="F28" s="204">
        <v>-4.5550278659244583</v>
      </c>
    </row>
    <row r="29" spans="1:7" ht="15.6" customHeight="1" x14ac:dyDescent="0.25">
      <c r="A29" s="202" t="s">
        <v>178</v>
      </c>
      <c r="B29" s="203">
        <v>633745.68200000003</v>
      </c>
      <c r="C29" s="203">
        <v>527058.16599999997</v>
      </c>
      <c r="D29" s="203">
        <v>2906993.0129999998</v>
      </c>
      <c r="E29" s="203">
        <v>2874038.31</v>
      </c>
      <c r="F29" s="204">
        <v>-1.133635438841011</v>
      </c>
    </row>
    <row r="30" spans="1:7" ht="15.6" customHeight="1" x14ac:dyDescent="0.25">
      <c r="A30" s="202" t="s">
        <v>179</v>
      </c>
      <c r="B30" s="203">
        <v>345083</v>
      </c>
      <c r="C30" s="203">
        <v>344244</v>
      </c>
      <c r="D30" s="203">
        <v>1793322</v>
      </c>
      <c r="E30" s="203">
        <v>1716355</v>
      </c>
      <c r="F30" s="204">
        <v>-4.2918672720236506</v>
      </c>
    </row>
    <row r="31" spans="1:7" ht="15.6" customHeight="1" x14ac:dyDescent="0.25">
      <c r="A31" s="202" t="s">
        <v>180</v>
      </c>
      <c r="B31" s="203">
        <v>2061978.7409999999</v>
      </c>
      <c r="C31" s="203">
        <v>2498014.3670000001</v>
      </c>
      <c r="D31" s="203">
        <v>12006535.165999999</v>
      </c>
      <c r="E31" s="203">
        <v>12721552.452</v>
      </c>
      <c r="F31" s="204">
        <v>5.9552341796722459</v>
      </c>
    </row>
    <row r="32" spans="1:7" ht="15.6" customHeight="1" x14ac:dyDescent="0.25">
      <c r="A32" s="202" t="s">
        <v>181</v>
      </c>
      <c r="B32" s="203">
        <v>7415982.3470000001</v>
      </c>
      <c r="C32" s="203">
        <v>7105471.5089999996</v>
      </c>
      <c r="D32" s="203">
        <v>34071948.847999997</v>
      </c>
      <c r="E32" s="203">
        <v>32877468.259</v>
      </c>
      <c r="F32" s="204">
        <v>-3.5057595159254342</v>
      </c>
    </row>
    <row r="33" spans="1:6" ht="15.6" customHeight="1" x14ac:dyDescent="0.25">
      <c r="A33" s="202" t="s">
        <v>182</v>
      </c>
      <c r="B33" s="203">
        <v>516692.90100000001</v>
      </c>
      <c r="C33" s="203">
        <v>487563.57699999999</v>
      </c>
      <c r="D33" s="203">
        <v>2211982</v>
      </c>
      <c r="E33" s="203">
        <v>2169173.5189999999</v>
      </c>
      <c r="F33" s="204">
        <v>-1.9352996995454821</v>
      </c>
    </row>
    <row r="34" spans="1:6" ht="15.6" customHeight="1" x14ac:dyDescent="0.25">
      <c r="A34" s="202" t="s">
        <v>183</v>
      </c>
      <c r="B34" s="203">
        <v>119353</v>
      </c>
      <c r="C34" s="203">
        <v>131645</v>
      </c>
      <c r="D34" s="203">
        <v>602941</v>
      </c>
      <c r="E34" s="203">
        <v>670629</v>
      </c>
      <c r="F34" s="204">
        <v>11.2263057247724</v>
      </c>
    </row>
    <row r="35" spans="1:6" ht="15.6" customHeight="1" x14ac:dyDescent="0.25">
      <c r="A35" s="193" t="s">
        <v>153</v>
      </c>
      <c r="B35" s="192">
        <f>SUM(B7:B34)</f>
        <v>47721420.874000005</v>
      </c>
      <c r="C35" s="91">
        <f>SUM(C7:C34)</f>
        <v>49016699.190000005</v>
      </c>
      <c r="D35" s="90">
        <f>SUM(D7:D34)</f>
        <v>230246063.63</v>
      </c>
      <c r="E35" s="92">
        <f>SUM(E7:E34)</f>
        <v>230655317.167</v>
      </c>
      <c r="F35" s="191">
        <f>E35*100/D35-100</f>
        <v>0.17774616015050526</v>
      </c>
    </row>
    <row r="36" spans="1:6" ht="15.6" customHeight="1" x14ac:dyDescent="0.25">
      <c r="A36" s="87" t="s">
        <v>52</v>
      </c>
      <c r="B36" s="86"/>
      <c r="D36" s="86"/>
      <c r="E36" s="37"/>
    </row>
  </sheetData>
  <mergeCells count="3">
    <mergeCell ref="B5:C5"/>
    <mergeCell ref="D5:F5"/>
    <mergeCell ref="A5:A6"/>
  </mergeCells>
  <conditionalFormatting sqref="A7:F34">
    <cfRule type="expression" dxfId="67" priority="2">
      <formula>MOD(ROW(),2)=0</formula>
    </cfRule>
  </conditionalFormatting>
  <conditionalFormatting sqref="F7:F35">
    <cfRule type="expression" dxfId="6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F6FC3-271C-4A3E-B862-6265B0AED4B2}">
  <sheetPr codeName="Hoja7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54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93" t="s">
        <v>156</v>
      </c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1119682</v>
      </c>
      <c r="C7" s="203">
        <v>1232236</v>
      </c>
      <c r="D7" s="203">
        <v>5483172</v>
      </c>
      <c r="E7" s="203">
        <v>5318189</v>
      </c>
      <c r="F7" s="204">
        <v>-3.0088970398885939</v>
      </c>
      <c r="G7" s="27"/>
    </row>
    <row r="8" spans="1:14" ht="15.6" customHeight="1" x14ac:dyDescent="0.25">
      <c r="A8" s="202" t="s">
        <v>11</v>
      </c>
      <c r="B8" s="203">
        <v>271598</v>
      </c>
      <c r="C8" s="203">
        <v>352798</v>
      </c>
      <c r="D8" s="203">
        <v>1174431</v>
      </c>
      <c r="E8" s="203">
        <v>1413740</v>
      </c>
      <c r="F8" s="204">
        <v>20.37659087677352</v>
      </c>
      <c r="G8" s="20"/>
    </row>
    <row r="9" spans="1:14" ht="15.6" customHeight="1" x14ac:dyDescent="0.25">
      <c r="A9" s="202" t="s">
        <v>8</v>
      </c>
      <c r="B9" s="203">
        <v>687629</v>
      </c>
      <c r="C9" s="203">
        <v>571028</v>
      </c>
      <c r="D9" s="203">
        <v>2564180</v>
      </c>
      <c r="E9" s="203">
        <v>2607838</v>
      </c>
      <c r="F9" s="204">
        <v>1.7026105811604419</v>
      </c>
      <c r="G9" s="20"/>
    </row>
    <row r="10" spans="1:14" ht="15.6" customHeight="1" x14ac:dyDescent="0.25">
      <c r="A10" s="202" t="s">
        <v>10</v>
      </c>
      <c r="B10" s="203">
        <v>402532</v>
      </c>
      <c r="C10" s="203">
        <v>457498</v>
      </c>
      <c r="D10" s="203">
        <v>1869050</v>
      </c>
      <c r="E10" s="203">
        <v>1729562</v>
      </c>
      <c r="F10" s="204">
        <v>-7.4630427222385691</v>
      </c>
    </row>
    <row r="11" spans="1:14" ht="15.6" customHeight="1" x14ac:dyDescent="0.25">
      <c r="A11" s="202" t="s">
        <v>9</v>
      </c>
      <c r="B11" s="203">
        <v>8421041</v>
      </c>
      <c r="C11" s="203">
        <v>8629589</v>
      </c>
      <c r="D11" s="203">
        <v>40216187</v>
      </c>
      <c r="E11" s="203">
        <v>38681734</v>
      </c>
      <c r="F11" s="204">
        <v>-3.815510903607048</v>
      </c>
    </row>
    <row r="12" spans="1:14" ht="15.6" customHeight="1" x14ac:dyDescent="0.25">
      <c r="A12" s="202" t="s">
        <v>6</v>
      </c>
      <c r="B12" s="203">
        <v>364066</v>
      </c>
      <c r="C12" s="203">
        <v>533871</v>
      </c>
      <c r="D12" s="203">
        <v>2074775</v>
      </c>
      <c r="E12" s="203">
        <v>2265749</v>
      </c>
      <c r="F12" s="204">
        <v>9.204564350351248</v>
      </c>
    </row>
    <row r="13" spans="1:14" ht="15.6" customHeight="1" x14ac:dyDescent="0.25">
      <c r="A13" s="202" t="s">
        <v>175</v>
      </c>
      <c r="B13" s="203">
        <v>1672193</v>
      </c>
      <c r="C13" s="203">
        <v>1665899</v>
      </c>
      <c r="D13" s="203">
        <v>7133649</v>
      </c>
      <c r="E13" s="203">
        <v>6916731</v>
      </c>
      <c r="F13" s="204">
        <v>-3.0407719807913201</v>
      </c>
    </row>
    <row r="14" spans="1:14" ht="15.6" customHeight="1" x14ac:dyDescent="0.25">
      <c r="A14" s="202" t="s">
        <v>148</v>
      </c>
      <c r="B14" s="203">
        <v>6033910</v>
      </c>
      <c r="C14" s="203">
        <v>6079334</v>
      </c>
      <c r="D14" s="203">
        <v>28059607</v>
      </c>
      <c r="E14" s="203">
        <v>29332602</v>
      </c>
      <c r="F14" s="204">
        <v>4.5367527777562913</v>
      </c>
    </row>
    <row r="15" spans="1:14" ht="15.6" customHeight="1" x14ac:dyDescent="0.25">
      <c r="A15" s="202" t="s">
        <v>145</v>
      </c>
      <c r="B15" s="203">
        <v>2390616</v>
      </c>
      <c r="C15" s="203">
        <v>3196666</v>
      </c>
      <c r="D15" s="203">
        <v>13272545</v>
      </c>
      <c r="E15" s="203">
        <v>14482329</v>
      </c>
      <c r="F15" s="204">
        <v>9.1149361331982703</v>
      </c>
    </row>
    <row r="16" spans="1:14" ht="15.6" customHeight="1" x14ac:dyDescent="0.5">
      <c r="A16" s="202" t="s">
        <v>144</v>
      </c>
      <c r="B16" s="203">
        <v>2614205</v>
      </c>
      <c r="C16" s="203">
        <v>3115654</v>
      </c>
      <c r="D16" s="203">
        <v>13768954</v>
      </c>
      <c r="E16" s="203">
        <v>14757050</v>
      </c>
      <c r="F16" s="204">
        <v>7.1762604479614103</v>
      </c>
      <c r="G16" s="15"/>
    </row>
    <row r="17" spans="1:7" ht="15.6" customHeight="1" x14ac:dyDescent="0.35">
      <c r="A17" s="202" t="s">
        <v>150</v>
      </c>
      <c r="B17" s="203">
        <v>1510077</v>
      </c>
      <c r="C17" s="203">
        <v>1818488</v>
      </c>
      <c r="D17" s="203">
        <v>7446304</v>
      </c>
      <c r="E17" s="203">
        <v>8297779</v>
      </c>
      <c r="F17" s="204">
        <v>11.43486755308405</v>
      </c>
      <c r="G17" s="16"/>
    </row>
    <row r="18" spans="1:7" ht="15.6" customHeight="1" x14ac:dyDescent="0.25">
      <c r="A18" s="202" t="s">
        <v>147</v>
      </c>
      <c r="B18" s="203">
        <v>124514</v>
      </c>
      <c r="C18" s="203">
        <v>124251</v>
      </c>
      <c r="D18" s="203">
        <v>557409</v>
      </c>
      <c r="E18" s="203">
        <v>587008</v>
      </c>
      <c r="F18" s="204">
        <v>5.3101044296019637</v>
      </c>
    </row>
    <row r="19" spans="1:7" ht="15.6" customHeight="1" x14ac:dyDescent="0.25">
      <c r="A19" s="202" t="s">
        <v>143</v>
      </c>
      <c r="B19" s="203">
        <v>637316</v>
      </c>
      <c r="C19" s="203">
        <v>658544</v>
      </c>
      <c r="D19" s="203">
        <v>2765104</v>
      </c>
      <c r="E19" s="203">
        <v>3134572</v>
      </c>
      <c r="F19" s="204">
        <v>13.361812069274791</v>
      </c>
    </row>
    <row r="20" spans="1:7" ht="15.6" customHeight="1" x14ac:dyDescent="0.25">
      <c r="A20" s="202" t="s">
        <v>142</v>
      </c>
      <c r="B20" s="203">
        <v>1435427</v>
      </c>
      <c r="C20" s="203">
        <v>1089976</v>
      </c>
      <c r="D20" s="203">
        <v>7248320</v>
      </c>
      <c r="E20" s="203">
        <v>5323242</v>
      </c>
      <c r="F20" s="204">
        <v>-26.55895435080129</v>
      </c>
    </row>
    <row r="21" spans="1:7" ht="15.6" customHeight="1" x14ac:dyDescent="0.25">
      <c r="A21" s="202" t="s">
        <v>149</v>
      </c>
      <c r="B21" s="203">
        <v>2462415</v>
      </c>
      <c r="C21" s="203">
        <v>2141969</v>
      </c>
      <c r="D21" s="203">
        <v>12011222</v>
      </c>
      <c r="E21" s="203">
        <v>11709442</v>
      </c>
      <c r="F21" s="204">
        <v>-2.512483742287003</v>
      </c>
    </row>
    <row r="22" spans="1:7" ht="15.6" customHeight="1" x14ac:dyDescent="0.25">
      <c r="A22" s="202" t="s">
        <v>146</v>
      </c>
      <c r="B22" s="203">
        <v>2869912</v>
      </c>
      <c r="C22" s="203">
        <v>2570628</v>
      </c>
      <c r="D22" s="203">
        <v>13299063</v>
      </c>
      <c r="E22" s="203">
        <v>13327337</v>
      </c>
      <c r="F22" s="204">
        <v>0.2126014441769257</v>
      </c>
    </row>
    <row r="23" spans="1:7" ht="15.6" customHeight="1" x14ac:dyDescent="0.25">
      <c r="A23" s="202" t="s">
        <v>165</v>
      </c>
      <c r="B23" s="203">
        <v>509330</v>
      </c>
      <c r="C23" s="203">
        <v>411733</v>
      </c>
      <c r="D23" s="203">
        <v>2217611</v>
      </c>
      <c r="E23" s="203">
        <v>2609841</v>
      </c>
      <c r="F23" s="204">
        <v>17.68705151624879</v>
      </c>
    </row>
    <row r="24" spans="1:7" ht="15.6" customHeight="1" x14ac:dyDescent="0.25">
      <c r="A24" s="202" t="s">
        <v>141</v>
      </c>
      <c r="B24" s="203">
        <v>225782</v>
      </c>
      <c r="C24" s="203">
        <v>299410</v>
      </c>
      <c r="D24" s="203">
        <v>966157</v>
      </c>
      <c r="E24" s="203">
        <v>901378</v>
      </c>
      <c r="F24" s="204">
        <v>-6.7048109158242397</v>
      </c>
    </row>
    <row r="25" spans="1:7" ht="15.6" customHeight="1" x14ac:dyDescent="0.25">
      <c r="A25" s="202" t="s">
        <v>140</v>
      </c>
      <c r="B25" s="203">
        <v>44459</v>
      </c>
      <c r="C25" s="203">
        <v>41872</v>
      </c>
      <c r="D25" s="203">
        <v>219629</v>
      </c>
      <c r="E25" s="203">
        <v>229204</v>
      </c>
      <c r="F25" s="204">
        <v>4.3596246397333687</v>
      </c>
    </row>
    <row r="26" spans="1:7" ht="15.6" customHeight="1" x14ac:dyDescent="0.25">
      <c r="A26" s="202" t="s">
        <v>152</v>
      </c>
      <c r="B26" s="203">
        <v>274489</v>
      </c>
      <c r="C26" s="203">
        <v>299436</v>
      </c>
      <c r="D26" s="203">
        <v>1216706</v>
      </c>
      <c r="E26" s="203">
        <v>1094561</v>
      </c>
      <c r="F26" s="204">
        <v>-10.03899052030647</v>
      </c>
    </row>
    <row r="27" spans="1:7" ht="15.6" customHeight="1" x14ac:dyDescent="0.25">
      <c r="A27" s="202" t="s">
        <v>173</v>
      </c>
      <c r="B27" s="203">
        <v>288556</v>
      </c>
      <c r="C27" s="203">
        <v>324261</v>
      </c>
      <c r="D27" s="203">
        <v>1401737</v>
      </c>
      <c r="E27" s="203">
        <v>1507515</v>
      </c>
      <c r="F27" s="204">
        <v>7.5462087395852393</v>
      </c>
    </row>
    <row r="28" spans="1:7" ht="15.6" customHeight="1" x14ac:dyDescent="0.25">
      <c r="A28" s="202" t="s">
        <v>177</v>
      </c>
      <c r="B28" s="203">
        <v>1108771</v>
      </c>
      <c r="C28" s="203">
        <v>1044244</v>
      </c>
      <c r="D28" s="203">
        <v>5819205</v>
      </c>
      <c r="E28" s="203">
        <v>5432517</v>
      </c>
      <c r="F28" s="204">
        <v>-6.6450314089295697</v>
      </c>
    </row>
    <row r="29" spans="1:7" ht="15.6" customHeight="1" x14ac:dyDescent="0.25">
      <c r="A29" s="202" t="s">
        <v>178</v>
      </c>
      <c r="B29" s="203">
        <v>629504</v>
      </c>
      <c r="C29" s="203">
        <v>522443</v>
      </c>
      <c r="D29" s="203">
        <v>2883144</v>
      </c>
      <c r="E29" s="203">
        <v>2853164</v>
      </c>
      <c r="F29" s="204">
        <v>-1.0398370667576839</v>
      </c>
    </row>
    <row r="30" spans="1:7" ht="15.6" customHeight="1" x14ac:dyDescent="0.25">
      <c r="A30" s="202" t="s">
        <v>179</v>
      </c>
      <c r="B30" s="203">
        <v>341603</v>
      </c>
      <c r="C30" s="203">
        <v>344244</v>
      </c>
      <c r="D30" s="203">
        <v>1777306</v>
      </c>
      <c r="E30" s="203">
        <v>1704889</v>
      </c>
      <c r="F30" s="204">
        <v>-4.074537530397123</v>
      </c>
    </row>
    <row r="31" spans="1:7" ht="15.6" customHeight="1" x14ac:dyDescent="0.25">
      <c r="A31" s="202" t="s">
        <v>180</v>
      </c>
      <c r="B31" s="203">
        <v>2051785</v>
      </c>
      <c r="C31" s="203">
        <v>2479857</v>
      </c>
      <c r="D31" s="203">
        <v>11893378</v>
      </c>
      <c r="E31" s="203">
        <v>12656794</v>
      </c>
      <c r="F31" s="204">
        <v>6.4188323956406634</v>
      </c>
    </row>
    <row r="32" spans="1:7" ht="15.6" customHeight="1" x14ac:dyDescent="0.25">
      <c r="A32" s="202" t="s">
        <v>181</v>
      </c>
      <c r="B32" s="203">
        <v>7357542</v>
      </c>
      <c r="C32" s="203">
        <v>7051770</v>
      </c>
      <c r="D32" s="203">
        <v>33842325</v>
      </c>
      <c r="E32" s="203">
        <v>32607365</v>
      </c>
      <c r="F32" s="204">
        <v>-3.6491582655742429</v>
      </c>
    </row>
    <row r="33" spans="1:6" ht="15.6" customHeight="1" x14ac:dyDescent="0.25">
      <c r="A33" s="202" t="s">
        <v>182</v>
      </c>
      <c r="B33" s="203">
        <v>501079</v>
      </c>
      <c r="C33" s="203">
        <v>480510</v>
      </c>
      <c r="D33" s="203">
        <v>2150597</v>
      </c>
      <c r="E33" s="203">
        <v>2131838</v>
      </c>
      <c r="F33" s="204">
        <v>-0.87226942100262761</v>
      </c>
    </row>
    <row r="34" spans="1:6" ht="15.6" customHeight="1" x14ac:dyDescent="0.25">
      <c r="A34" s="202" t="s">
        <v>183</v>
      </c>
      <c r="B34" s="203">
        <v>119168</v>
      </c>
      <c r="C34" s="203">
        <v>131105</v>
      </c>
      <c r="D34" s="203">
        <v>600323</v>
      </c>
      <c r="E34" s="203">
        <v>666739</v>
      </c>
      <c r="F34" s="204">
        <v>11.063377548419769</v>
      </c>
    </row>
    <row r="35" spans="1:6" ht="15.6" customHeight="1" x14ac:dyDescent="0.25">
      <c r="A35" s="170" t="s">
        <v>153</v>
      </c>
      <c r="B35" s="192">
        <f>SUM(B7:B34)</f>
        <v>46469201</v>
      </c>
      <c r="C35" s="192">
        <f>SUM(C7:C34)</f>
        <v>47669314</v>
      </c>
      <c r="D35" s="90">
        <f>SUM(D7:D34)</f>
        <v>223932090</v>
      </c>
      <c r="E35" s="92">
        <f>SUM(E7:E34)</f>
        <v>224280709</v>
      </c>
      <c r="F35" s="154">
        <f>E35*100/D35-100</f>
        <v>0.15568067979894806</v>
      </c>
    </row>
    <row r="36" spans="1:6" ht="15.6" customHeight="1" x14ac:dyDescent="0.25">
      <c r="A36" s="87" t="s">
        <v>52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65" priority="2">
      <formula>MOD(ROW(),2)=0</formula>
    </cfRule>
  </conditionalFormatting>
  <conditionalFormatting sqref="F7:F35">
    <cfRule type="expression" dxfId="6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77F35-36D2-4F7D-A5E4-085ECF94B3E3}">
  <sheetPr codeName="Hoja8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55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1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1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815476</v>
      </c>
      <c r="C7" s="203">
        <v>841767</v>
      </c>
      <c r="D7" s="203">
        <v>3783570</v>
      </c>
      <c r="E7" s="203">
        <v>3718145</v>
      </c>
      <c r="F7" s="204">
        <v>-1.7291869847789201</v>
      </c>
      <c r="G7" s="51"/>
    </row>
    <row r="8" spans="1:14" ht="15.6" customHeight="1" x14ac:dyDescent="0.25">
      <c r="A8" s="202" t="s">
        <v>11</v>
      </c>
      <c r="B8" s="203">
        <v>4001</v>
      </c>
      <c r="C8" s="203">
        <v>11063</v>
      </c>
      <c r="D8" s="203">
        <v>21040</v>
      </c>
      <c r="E8" s="203">
        <v>37865</v>
      </c>
      <c r="F8" s="204">
        <v>79.966730038022803</v>
      </c>
      <c r="G8" s="20"/>
    </row>
    <row r="9" spans="1:14" ht="15.6" customHeight="1" x14ac:dyDescent="0.25">
      <c r="A9" s="202" t="s">
        <v>8</v>
      </c>
      <c r="B9" s="203">
        <v>5400</v>
      </c>
      <c r="C9" s="203">
        <v>15293</v>
      </c>
      <c r="D9" s="203">
        <v>31663</v>
      </c>
      <c r="E9" s="203">
        <v>69218</v>
      </c>
      <c r="F9" s="204">
        <v>118.6084704544737</v>
      </c>
      <c r="G9" s="20"/>
    </row>
    <row r="10" spans="1:14" ht="15.6" customHeight="1" x14ac:dyDescent="0.25">
      <c r="A10" s="202" t="s">
        <v>10</v>
      </c>
      <c r="B10" s="203">
        <v>48362</v>
      </c>
      <c r="C10" s="203">
        <v>71427</v>
      </c>
      <c r="D10" s="203">
        <v>262640</v>
      </c>
      <c r="E10" s="203">
        <v>249441</v>
      </c>
      <c r="F10" s="204">
        <v>-5.0255102040816269</v>
      </c>
    </row>
    <row r="11" spans="1:14" ht="15.6" customHeight="1" x14ac:dyDescent="0.25">
      <c r="A11" s="202" t="s">
        <v>9</v>
      </c>
      <c r="B11" s="203">
        <v>2237119</v>
      </c>
      <c r="C11" s="203">
        <v>2596921</v>
      </c>
      <c r="D11" s="203">
        <v>11908478</v>
      </c>
      <c r="E11" s="203">
        <v>11294503</v>
      </c>
      <c r="F11" s="204">
        <v>-5.1557806127701582</v>
      </c>
    </row>
    <row r="12" spans="1:14" ht="15.6" customHeight="1" x14ac:dyDescent="0.25">
      <c r="A12" s="202" t="s">
        <v>6</v>
      </c>
      <c r="B12" s="203">
        <v>115054</v>
      </c>
      <c r="C12" s="203">
        <v>73718</v>
      </c>
      <c r="D12" s="203">
        <v>366446</v>
      </c>
      <c r="E12" s="203">
        <v>354651</v>
      </c>
      <c r="F12" s="204">
        <v>-3.218755287272884</v>
      </c>
    </row>
    <row r="13" spans="1:14" ht="15.6" customHeight="1" x14ac:dyDescent="0.25">
      <c r="A13" s="202" t="s">
        <v>175</v>
      </c>
      <c r="B13" s="203">
        <v>136694</v>
      </c>
      <c r="C13" s="203">
        <v>190527</v>
      </c>
      <c r="D13" s="203">
        <v>579686</v>
      </c>
      <c r="E13" s="203">
        <v>565342</v>
      </c>
      <c r="F13" s="204">
        <v>-2.4744430605534689</v>
      </c>
    </row>
    <row r="14" spans="1:14" ht="15.6" customHeight="1" x14ac:dyDescent="0.25">
      <c r="A14" s="202" t="s">
        <v>148</v>
      </c>
      <c r="B14" s="203">
        <v>1778284</v>
      </c>
      <c r="C14" s="203">
        <v>1289256</v>
      </c>
      <c r="D14" s="203">
        <v>6677118</v>
      </c>
      <c r="E14" s="203">
        <v>7236282</v>
      </c>
      <c r="F14" s="204">
        <v>8.3743315604127417</v>
      </c>
    </row>
    <row r="15" spans="1:14" ht="15.6" customHeight="1" x14ac:dyDescent="0.25">
      <c r="A15" s="202" t="s">
        <v>145</v>
      </c>
      <c r="B15" s="203">
        <v>1190443</v>
      </c>
      <c r="C15" s="203">
        <v>2155455</v>
      </c>
      <c r="D15" s="203">
        <v>8017265</v>
      </c>
      <c r="E15" s="203">
        <v>9377755</v>
      </c>
      <c r="F15" s="204">
        <v>16.96950269200282</v>
      </c>
    </row>
    <row r="16" spans="1:14" ht="15.6" customHeight="1" x14ac:dyDescent="0.5">
      <c r="A16" s="202" t="s">
        <v>144</v>
      </c>
      <c r="B16" s="203">
        <v>2101354</v>
      </c>
      <c r="C16" s="203">
        <v>2297091</v>
      </c>
      <c r="D16" s="203">
        <v>10619046</v>
      </c>
      <c r="E16" s="203">
        <v>10947821</v>
      </c>
      <c r="F16" s="204">
        <v>3.0960879159954691</v>
      </c>
      <c r="G16" s="15"/>
    </row>
    <row r="17" spans="1:7" ht="15.6" customHeight="1" x14ac:dyDescent="0.35">
      <c r="A17" s="202" t="s">
        <v>150</v>
      </c>
      <c r="B17" s="203">
        <v>861244</v>
      </c>
      <c r="C17" s="203">
        <v>825915</v>
      </c>
      <c r="D17" s="203">
        <v>3867599</v>
      </c>
      <c r="E17" s="203">
        <v>3951260</v>
      </c>
      <c r="F17" s="204">
        <v>2.1631249775377479</v>
      </c>
      <c r="G17" s="16"/>
    </row>
    <row r="18" spans="1:7" ht="15.6" customHeight="1" x14ac:dyDescent="0.25">
      <c r="A18" s="202" t="s">
        <v>147</v>
      </c>
      <c r="B18" s="203">
        <v>73966</v>
      </c>
      <c r="C18" s="203">
        <v>77201</v>
      </c>
      <c r="D18" s="203">
        <v>311968</v>
      </c>
      <c r="E18" s="203">
        <v>345604</v>
      </c>
      <c r="F18" s="204">
        <v>10.781875064109141</v>
      </c>
    </row>
    <row r="19" spans="1:7" ht="15.6" customHeight="1" x14ac:dyDescent="0.25">
      <c r="A19" s="202" t="s">
        <v>143</v>
      </c>
      <c r="B19" s="203">
        <v>241054</v>
      </c>
      <c r="C19" s="203">
        <v>350856</v>
      </c>
      <c r="D19" s="203">
        <v>1000957</v>
      </c>
      <c r="E19" s="203">
        <v>1408117</v>
      </c>
      <c r="F19" s="204">
        <v>40.677072042055762</v>
      </c>
    </row>
    <row r="20" spans="1:7" ht="15.6" customHeight="1" x14ac:dyDescent="0.25">
      <c r="A20" s="202" t="s">
        <v>142</v>
      </c>
      <c r="B20" s="203">
        <v>102639</v>
      </c>
      <c r="C20" s="203">
        <v>154904</v>
      </c>
      <c r="D20" s="203">
        <v>640301</v>
      </c>
      <c r="E20" s="203">
        <v>710437</v>
      </c>
      <c r="F20" s="204">
        <v>10.953598385759189</v>
      </c>
    </row>
    <row r="21" spans="1:7" ht="15.6" customHeight="1" x14ac:dyDescent="0.25">
      <c r="A21" s="202" t="s">
        <v>149</v>
      </c>
      <c r="B21" s="203">
        <v>1762314</v>
      </c>
      <c r="C21" s="203">
        <v>1575163</v>
      </c>
      <c r="D21" s="203">
        <v>9043546</v>
      </c>
      <c r="E21" s="203">
        <v>8857424</v>
      </c>
      <c r="F21" s="204">
        <v>-2.058064391998442</v>
      </c>
    </row>
    <row r="22" spans="1:7" ht="15.6" customHeight="1" x14ac:dyDescent="0.25">
      <c r="A22" s="202" t="s">
        <v>146</v>
      </c>
      <c r="B22" s="203">
        <v>993664</v>
      </c>
      <c r="C22" s="203">
        <v>795270</v>
      </c>
      <c r="D22" s="203">
        <v>4459212</v>
      </c>
      <c r="E22" s="203">
        <v>4407780</v>
      </c>
      <c r="F22" s="204">
        <v>-1.153387638892255</v>
      </c>
    </row>
    <row r="23" spans="1:7" ht="15.6" customHeight="1" x14ac:dyDescent="0.25">
      <c r="A23" s="202" t="s">
        <v>165</v>
      </c>
      <c r="B23" s="203">
        <v>2320</v>
      </c>
      <c r="C23" s="203">
        <v>10032</v>
      </c>
      <c r="D23" s="203">
        <v>40364</v>
      </c>
      <c r="E23" s="203">
        <v>47293</v>
      </c>
      <c r="F23" s="204">
        <v>17.166286790209099</v>
      </c>
    </row>
    <row r="24" spans="1:7" ht="15.6" customHeight="1" x14ac:dyDescent="0.25">
      <c r="A24" s="202" t="s">
        <v>141</v>
      </c>
      <c r="B24" s="203">
        <v>0</v>
      </c>
      <c r="C24" s="203">
        <v>0</v>
      </c>
      <c r="D24" s="203">
        <v>0</v>
      </c>
      <c r="E24" s="203">
        <v>0</v>
      </c>
      <c r="F24" s="204" t="s">
        <v>151</v>
      </c>
    </row>
    <row r="25" spans="1:7" ht="15.6" customHeight="1" x14ac:dyDescent="0.25">
      <c r="A25" s="202" t="s">
        <v>140</v>
      </c>
      <c r="B25" s="203">
        <v>4115</v>
      </c>
      <c r="C25" s="203">
        <v>3871</v>
      </c>
      <c r="D25" s="203">
        <v>25311</v>
      </c>
      <c r="E25" s="203">
        <v>30354</v>
      </c>
      <c r="F25" s="204">
        <v>19.924143652957209</v>
      </c>
    </row>
    <row r="26" spans="1:7" ht="15.6" customHeight="1" x14ac:dyDescent="0.25">
      <c r="A26" s="202" t="s">
        <v>152</v>
      </c>
      <c r="B26" s="203">
        <v>157218</v>
      </c>
      <c r="C26" s="203">
        <v>180069</v>
      </c>
      <c r="D26" s="203">
        <v>582819</v>
      </c>
      <c r="E26" s="203">
        <v>642229</v>
      </c>
      <c r="F26" s="204">
        <v>10.19355923537152</v>
      </c>
    </row>
    <row r="27" spans="1:7" ht="15.6" customHeight="1" x14ac:dyDescent="0.25">
      <c r="A27" s="202" t="s">
        <v>173</v>
      </c>
      <c r="B27" s="203">
        <v>0</v>
      </c>
      <c r="C27" s="203">
        <v>0</v>
      </c>
      <c r="D27" s="203">
        <v>0</v>
      </c>
      <c r="E27" s="203">
        <v>0</v>
      </c>
      <c r="F27" s="204" t="s">
        <v>151</v>
      </c>
    </row>
    <row r="28" spans="1:7" ht="15.6" customHeight="1" x14ac:dyDescent="0.25">
      <c r="A28" s="202" t="s">
        <v>177</v>
      </c>
      <c r="B28" s="203">
        <v>328673</v>
      </c>
      <c r="C28" s="203">
        <v>320334</v>
      </c>
      <c r="D28" s="203">
        <v>1775074</v>
      </c>
      <c r="E28" s="203">
        <v>1642080</v>
      </c>
      <c r="F28" s="204">
        <v>-7.4923073629606449</v>
      </c>
    </row>
    <row r="29" spans="1:7" ht="15.6" customHeight="1" x14ac:dyDescent="0.25">
      <c r="A29" s="202" t="s">
        <v>178</v>
      </c>
      <c r="B29" s="203">
        <v>10588</v>
      </c>
      <c r="C29" s="203">
        <v>14536</v>
      </c>
      <c r="D29" s="203">
        <v>79845</v>
      </c>
      <c r="E29" s="203">
        <v>91148</v>
      </c>
      <c r="F29" s="204">
        <v>14.15617759408855</v>
      </c>
    </row>
    <row r="30" spans="1:7" ht="15.6" customHeight="1" x14ac:dyDescent="0.25">
      <c r="A30" s="202" t="s">
        <v>179</v>
      </c>
      <c r="B30" s="203">
        <v>55137</v>
      </c>
      <c r="C30" s="203">
        <v>52323</v>
      </c>
      <c r="D30" s="203">
        <v>193610</v>
      </c>
      <c r="E30" s="203">
        <v>275587</v>
      </c>
      <c r="F30" s="204">
        <v>42.341304684675379</v>
      </c>
    </row>
    <row r="31" spans="1:7" ht="15.6" customHeight="1" x14ac:dyDescent="0.25">
      <c r="A31" s="202" t="s">
        <v>180</v>
      </c>
      <c r="B31" s="203">
        <v>1334322</v>
      </c>
      <c r="C31" s="203">
        <v>1628508</v>
      </c>
      <c r="D31" s="203">
        <v>7707379</v>
      </c>
      <c r="E31" s="203">
        <v>8206682</v>
      </c>
      <c r="F31" s="204">
        <v>6.4782463662420184</v>
      </c>
    </row>
    <row r="32" spans="1:7" ht="15.6" customHeight="1" x14ac:dyDescent="0.25">
      <c r="A32" s="202" t="s">
        <v>181</v>
      </c>
      <c r="B32" s="203">
        <v>410272</v>
      </c>
      <c r="C32" s="203">
        <v>401864</v>
      </c>
      <c r="D32" s="203">
        <v>1675875</v>
      </c>
      <c r="E32" s="203">
        <v>1893351</v>
      </c>
      <c r="F32" s="204">
        <v>12.976862832848511</v>
      </c>
    </row>
    <row r="33" spans="1:6" ht="15.6" customHeight="1" x14ac:dyDescent="0.25">
      <c r="A33" s="202" t="s">
        <v>182</v>
      </c>
      <c r="B33" s="203">
        <v>4</v>
      </c>
      <c r="C33" s="203">
        <v>8711</v>
      </c>
      <c r="D33" s="203">
        <v>6458</v>
      </c>
      <c r="E33" s="203">
        <v>19480</v>
      </c>
      <c r="F33" s="204">
        <v>201.64137503871169</v>
      </c>
    </row>
    <row r="34" spans="1:6" ht="15.6" customHeight="1" x14ac:dyDescent="0.25">
      <c r="A34" s="202" t="s">
        <v>183</v>
      </c>
      <c r="B34" s="203">
        <v>28118</v>
      </c>
      <c r="C34" s="203">
        <v>18803</v>
      </c>
      <c r="D34" s="203">
        <v>139638</v>
      </c>
      <c r="E34" s="203">
        <v>105592</v>
      </c>
      <c r="F34" s="204">
        <v>-24.381615319612141</v>
      </c>
    </row>
    <row r="35" spans="1:6" ht="15.6" customHeight="1" x14ac:dyDescent="0.25">
      <c r="A35" s="170" t="s">
        <v>153</v>
      </c>
      <c r="B35" s="90">
        <f>SUM(B7:B34)</f>
        <v>14797835</v>
      </c>
      <c r="C35" s="91">
        <f>SUM(C7:C34)</f>
        <v>15960878</v>
      </c>
      <c r="D35" s="90">
        <f>SUM(D7:D34)</f>
        <v>73816908</v>
      </c>
      <c r="E35" s="92">
        <f>SUM(E7:E34)</f>
        <v>76485441</v>
      </c>
      <c r="F35" s="154">
        <f>E35*100/D35-100</f>
        <v>3.6150701408408992</v>
      </c>
    </row>
    <row r="36" spans="1:6" ht="15.6" customHeight="1" x14ac:dyDescent="0.25">
      <c r="A36" s="87" t="s">
        <v>56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63" priority="2">
      <formula>MOD(ROW(),2)=0</formula>
    </cfRule>
  </conditionalFormatting>
  <conditionalFormatting sqref="F7:F35">
    <cfRule type="expression" dxfId="6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95EDE-14D5-49B6-9A11-258F9020FF99}">
  <sheetPr codeName="Hoja9">
    <pageSetUpPr fitToPage="1"/>
  </sheetPr>
  <dimension ref="A1:N36"/>
  <sheetViews>
    <sheetView workbookViewId="0"/>
  </sheetViews>
  <sheetFormatPr baseColWidth="10" defaultColWidth="8.85546875" defaultRowHeight="15" x14ac:dyDescent="0.25"/>
  <cols>
    <col min="1" max="1" width="23.28515625" customWidth="1"/>
    <col min="2" max="3" width="12.42578125" customWidth="1"/>
    <col min="4" max="4" width="11.5703125" customWidth="1"/>
    <col min="5" max="5" width="11.42578125" customWidth="1"/>
    <col min="6" max="6" width="7.140625" customWidth="1"/>
    <col min="7" max="15" width="11.42578125" customWidth="1"/>
  </cols>
  <sheetData>
    <row r="1" spans="1:14" ht="19.149999999999999" customHeight="1" x14ac:dyDescent="0.35">
      <c r="A1" s="46" t="s">
        <v>57</v>
      </c>
      <c r="E1" s="19"/>
      <c r="H1" s="18"/>
      <c r="I1" s="18"/>
      <c r="J1" s="18"/>
      <c r="K1" s="18"/>
      <c r="L1" s="18"/>
      <c r="M1" s="18"/>
    </row>
    <row r="2" spans="1:14" ht="15.6" customHeight="1" x14ac:dyDescent="0.3">
      <c r="A2" s="153"/>
      <c r="H2" s="17"/>
      <c r="I2" s="17"/>
      <c r="J2" s="17"/>
      <c r="K2" s="17"/>
      <c r="L2" s="17"/>
      <c r="M2" s="17"/>
    </row>
    <row r="3" spans="1:14" ht="15.6" customHeight="1" x14ac:dyDescent="0.3">
      <c r="H3" s="17"/>
      <c r="I3" s="17"/>
      <c r="J3" s="17"/>
      <c r="K3" s="17"/>
      <c r="L3" s="17"/>
      <c r="M3" s="17"/>
    </row>
    <row r="4" spans="1:14" ht="15.6" customHeight="1" x14ac:dyDescent="0.25">
      <c r="A4" s="45" t="s">
        <v>51</v>
      </c>
    </row>
    <row r="5" spans="1:14" ht="15.6" customHeight="1" x14ac:dyDescent="0.25">
      <c r="A5" s="210" t="s">
        <v>1</v>
      </c>
      <c r="B5" s="12" t="s">
        <v>176</v>
      </c>
      <c r="C5" s="12"/>
      <c r="D5" s="12" t="s">
        <v>0</v>
      </c>
      <c r="E5" s="12"/>
      <c r="F5" s="12"/>
      <c r="G5" s="20"/>
      <c r="M5" s="47"/>
      <c r="N5" s="88" t="s">
        <v>172</v>
      </c>
    </row>
    <row r="6" spans="1:14" ht="15.6" customHeight="1" x14ac:dyDescent="0.25">
      <c r="A6" s="210"/>
      <c r="B6" s="178">
        <v>2025</v>
      </c>
      <c r="C6" s="178">
        <v>2026</v>
      </c>
      <c r="D6" s="178">
        <v>2025</v>
      </c>
      <c r="E6" s="178">
        <v>2026</v>
      </c>
      <c r="F6" s="168" t="s">
        <v>7</v>
      </c>
      <c r="G6" s="20"/>
    </row>
    <row r="7" spans="1:14" ht="15.6" customHeight="1" x14ac:dyDescent="0.25">
      <c r="A7" s="202" t="s">
        <v>18</v>
      </c>
      <c r="B7" s="203">
        <v>273858</v>
      </c>
      <c r="C7" s="203">
        <v>340002</v>
      </c>
      <c r="D7" s="203">
        <v>1547053</v>
      </c>
      <c r="E7" s="203">
        <v>1353908</v>
      </c>
      <c r="F7" s="204">
        <v>-12.48470479033362</v>
      </c>
      <c r="G7" s="51"/>
    </row>
    <row r="8" spans="1:14" ht="15.6" customHeight="1" x14ac:dyDescent="0.25">
      <c r="A8" s="202" t="s">
        <v>11</v>
      </c>
      <c r="B8" s="203">
        <v>146670</v>
      </c>
      <c r="C8" s="203">
        <v>140905</v>
      </c>
      <c r="D8" s="203">
        <v>574412</v>
      </c>
      <c r="E8" s="203">
        <v>526695</v>
      </c>
      <c r="F8" s="204">
        <v>-8.30710361204153</v>
      </c>
      <c r="G8" s="20"/>
    </row>
    <row r="9" spans="1:14" ht="15.6" customHeight="1" x14ac:dyDescent="0.25">
      <c r="A9" s="202" t="s">
        <v>8</v>
      </c>
      <c r="B9" s="203">
        <v>514992</v>
      </c>
      <c r="C9" s="203">
        <v>390864</v>
      </c>
      <c r="D9" s="203">
        <v>1806860</v>
      </c>
      <c r="E9" s="203">
        <v>1848083</v>
      </c>
      <c r="F9" s="204">
        <v>2.281471724428016</v>
      </c>
      <c r="G9" s="20"/>
    </row>
    <row r="10" spans="1:14" ht="15.6" customHeight="1" x14ac:dyDescent="0.25">
      <c r="A10" s="202" t="s">
        <v>10</v>
      </c>
      <c r="B10" s="203">
        <v>246184</v>
      </c>
      <c r="C10" s="203">
        <v>238470</v>
      </c>
      <c r="D10" s="203">
        <v>1066004</v>
      </c>
      <c r="E10" s="203">
        <v>962231</v>
      </c>
      <c r="F10" s="204">
        <v>-9.7347664736717689</v>
      </c>
    </row>
    <row r="11" spans="1:14" ht="15.6" customHeight="1" x14ac:dyDescent="0.25">
      <c r="A11" s="202" t="s">
        <v>9</v>
      </c>
      <c r="B11" s="203">
        <v>33421</v>
      </c>
      <c r="C11" s="203">
        <v>39692</v>
      </c>
      <c r="D11" s="203">
        <v>154941</v>
      </c>
      <c r="E11" s="203">
        <v>108407</v>
      </c>
      <c r="F11" s="204">
        <v>-30.033367539902279</v>
      </c>
    </row>
    <row r="12" spans="1:14" ht="15.6" customHeight="1" x14ac:dyDescent="0.25">
      <c r="A12" s="202" t="s">
        <v>6</v>
      </c>
      <c r="B12" s="203">
        <v>37474</v>
      </c>
      <c r="C12" s="203">
        <v>237262</v>
      </c>
      <c r="D12" s="203">
        <v>668018</v>
      </c>
      <c r="E12" s="203">
        <v>890859</v>
      </c>
      <c r="F12" s="204">
        <v>33.358532255118888</v>
      </c>
    </row>
    <row r="13" spans="1:14" ht="15.6" customHeight="1" x14ac:dyDescent="0.25">
      <c r="A13" s="202" t="s">
        <v>175</v>
      </c>
      <c r="B13" s="203">
        <v>26699</v>
      </c>
      <c r="C13" s="203">
        <v>25558</v>
      </c>
      <c r="D13" s="203">
        <v>145143</v>
      </c>
      <c r="E13" s="203">
        <v>135675</v>
      </c>
      <c r="F13" s="204">
        <v>-6.5232219259626723</v>
      </c>
    </row>
    <row r="14" spans="1:14" ht="15.6" customHeight="1" x14ac:dyDescent="0.25">
      <c r="A14" s="202" t="s">
        <v>148</v>
      </c>
      <c r="B14" s="203">
        <v>260285</v>
      </c>
      <c r="C14" s="203">
        <v>447969</v>
      </c>
      <c r="D14" s="203">
        <v>1495746</v>
      </c>
      <c r="E14" s="203">
        <v>1645576</v>
      </c>
      <c r="F14" s="204">
        <v>10.01707509162652</v>
      </c>
    </row>
    <row r="15" spans="1:14" ht="15.6" customHeight="1" x14ac:dyDescent="0.25">
      <c r="A15" s="202" t="s">
        <v>145</v>
      </c>
      <c r="B15" s="203">
        <v>424998</v>
      </c>
      <c r="C15" s="203">
        <v>318855</v>
      </c>
      <c r="D15" s="203">
        <v>1862800</v>
      </c>
      <c r="E15" s="203">
        <v>1606187</v>
      </c>
      <c r="F15" s="204">
        <v>-13.775660296328111</v>
      </c>
    </row>
    <row r="16" spans="1:14" ht="15.6" customHeight="1" x14ac:dyDescent="0.5">
      <c r="A16" s="202" t="s">
        <v>144</v>
      </c>
      <c r="B16" s="203">
        <v>416832</v>
      </c>
      <c r="C16" s="203">
        <v>754190</v>
      </c>
      <c r="D16" s="203">
        <v>2746296</v>
      </c>
      <c r="E16" s="203">
        <v>3473796</v>
      </c>
      <c r="F16" s="204">
        <v>26.49022537992991</v>
      </c>
      <c r="G16" s="15"/>
    </row>
    <row r="17" spans="1:7" ht="15.6" customHeight="1" x14ac:dyDescent="0.35">
      <c r="A17" s="202" t="s">
        <v>150</v>
      </c>
      <c r="B17" s="203">
        <v>548048</v>
      </c>
      <c r="C17" s="203">
        <v>835097</v>
      </c>
      <c r="D17" s="203">
        <v>3058394</v>
      </c>
      <c r="E17" s="203">
        <v>3482785</v>
      </c>
      <c r="F17" s="204">
        <v>13.876269702333969</v>
      </c>
      <c r="G17" s="16"/>
    </row>
    <row r="18" spans="1:7" ht="15.6" customHeight="1" x14ac:dyDescent="0.25">
      <c r="A18" s="202" t="s">
        <v>147</v>
      </c>
      <c r="B18" s="203">
        <v>0</v>
      </c>
      <c r="C18" s="203">
        <v>830</v>
      </c>
      <c r="D18" s="203">
        <v>2700</v>
      </c>
      <c r="E18" s="203">
        <v>4907</v>
      </c>
      <c r="F18" s="204">
        <v>81.740740740740733</v>
      </c>
    </row>
    <row r="19" spans="1:7" ht="15.6" customHeight="1" x14ac:dyDescent="0.25">
      <c r="A19" s="202" t="s">
        <v>143</v>
      </c>
      <c r="B19" s="203">
        <v>293876</v>
      </c>
      <c r="C19" s="203">
        <v>154013</v>
      </c>
      <c r="D19" s="203">
        <v>1352768</v>
      </c>
      <c r="E19" s="203">
        <v>1284571</v>
      </c>
      <c r="F19" s="204">
        <v>-5.041293111605242</v>
      </c>
    </row>
    <row r="20" spans="1:7" ht="15.6" customHeight="1" x14ac:dyDescent="0.25">
      <c r="A20" s="202" t="s">
        <v>142</v>
      </c>
      <c r="B20" s="203">
        <v>1152196</v>
      </c>
      <c r="C20" s="203">
        <v>749974</v>
      </c>
      <c r="D20" s="203">
        <v>5906945</v>
      </c>
      <c r="E20" s="203">
        <v>3775905</v>
      </c>
      <c r="F20" s="204">
        <v>-36.076855294911333</v>
      </c>
    </row>
    <row r="21" spans="1:7" ht="15.6" customHeight="1" x14ac:dyDescent="0.25">
      <c r="A21" s="202" t="s">
        <v>149</v>
      </c>
      <c r="B21" s="203">
        <v>467338</v>
      </c>
      <c r="C21" s="203">
        <v>423932</v>
      </c>
      <c r="D21" s="203">
        <v>2168621</v>
      </c>
      <c r="E21" s="203">
        <v>2068885</v>
      </c>
      <c r="F21" s="204">
        <v>-4.599051655406825</v>
      </c>
    </row>
    <row r="22" spans="1:7" ht="15.6" customHeight="1" x14ac:dyDescent="0.25">
      <c r="A22" s="202" t="s">
        <v>146</v>
      </c>
      <c r="B22" s="203">
        <v>38984</v>
      </c>
      <c r="C22" s="203">
        <v>39082</v>
      </c>
      <c r="D22" s="203">
        <v>185591</v>
      </c>
      <c r="E22" s="203">
        <v>206048</v>
      </c>
      <c r="F22" s="204">
        <v>11.0226250195322</v>
      </c>
    </row>
    <row r="23" spans="1:7" ht="15.6" customHeight="1" x14ac:dyDescent="0.25">
      <c r="A23" s="202" t="s">
        <v>165</v>
      </c>
      <c r="B23" s="203">
        <v>53075</v>
      </c>
      <c r="C23" s="203">
        <v>24267</v>
      </c>
      <c r="D23" s="203">
        <v>408071</v>
      </c>
      <c r="E23" s="203">
        <v>368102</v>
      </c>
      <c r="F23" s="204">
        <v>-9.7946190736415986</v>
      </c>
    </row>
    <row r="24" spans="1:7" ht="15.6" customHeight="1" x14ac:dyDescent="0.25">
      <c r="A24" s="202" t="s">
        <v>141</v>
      </c>
      <c r="B24" s="203">
        <v>108657</v>
      </c>
      <c r="C24" s="203">
        <v>186764</v>
      </c>
      <c r="D24" s="203">
        <v>489564</v>
      </c>
      <c r="E24" s="203">
        <v>392183</v>
      </c>
      <c r="F24" s="204">
        <v>-19.89137273165511</v>
      </c>
    </row>
    <row r="25" spans="1:7" ht="15.6" customHeight="1" x14ac:dyDescent="0.25">
      <c r="A25" s="202" t="s">
        <v>140</v>
      </c>
      <c r="B25" s="203">
        <v>157</v>
      </c>
      <c r="C25" s="203">
        <v>0</v>
      </c>
      <c r="D25" s="203">
        <v>3867</v>
      </c>
      <c r="E25" s="203">
        <v>10997</v>
      </c>
      <c r="F25" s="204">
        <v>184.38065683992761</v>
      </c>
    </row>
    <row r="26" spans="1:7" ht="15.6" customHeight="1" x14ac:dyDescent="0.25">
      <c r="A26" s="202" t="s">
        <v>152</v>
      </c>
      <c r="B26" s="203">
        <v>44043</v>
      </c>
      <c r="C26" s="203">
        <v>111870</v>
      </c>
      <c r="D26" s="203">
        <v>294887</v>
      </c>
      <c r="E26" s="203">
        <v>397037</v>
      </c>
      <c r="F26" s="204">
        <v>34.640387673922561</v>
      </c>
    </row>
    <row r="27" spans="1:7" ht="15.6" customHeight="1" x14ac:dyDescent="0.25">
      <c r="A27" s="202" t="s">
        <v>173</v>
      </c>
      <c r="B27" s="203">
        <v>82850</v>
      </c>
      <c r="C27" s="203">
        <v>78649</v>
      </c>
      <c r="D27" s="203">
        <v>425695</v>
      </c>
      <c r="E27" s="203">
        <v>356544</v>
      </c>
      <c r="F27" s="204">
        <v>-16.244259387589711</v>
      </c>
    </row>
    <row r="28" spans="1:7" ht="15.6" customHeight="1" x14ac:dyDescent="0.25">
      <c r="A28" s="202" t="s">
        <v>177</v>
      </c>
      <c r="B28" s="203">
        <v>33533</v>
      </c>
      <c r="C28" s="203">
        <v>39760</v>
      </c>
      <c r="D28" s="203">
        <v>163934</v>
      </c>
      <c r="E28" s="203">
        <v>150399</v>
      </c>
      <c r="F28" s="204">
        <v>-8.2563714665658097</v>
      </c>
    </row>
    <row r="29" spans="1:7" ht="15.6" customHeight="1" x14ac:dyDescent="0.25">
      <c r="A29" s="202" t="s">
        <v>178</v>
      </c>
      <c r="B29" s="203">
        <v>263094</v>
      </c>
      <c r="C29" s="203">
        <v>139906</v>
      </c>
      <c r="D29" s="203">
        <v>1234114</v>
      </c>
      <c r="E29" s="203">
        <v>1184400</v>
      </c>
      <c r="F29" s="204">
        <v>-4.0283150503113916</v>
      </c>
    </row>
    <row r="30" spans="1:7" ht="15.6" customHeight="1" x14ac:dyDescent="0.25">
      <c r="A30" s="202" t="s">
        <v>179</v>
      </c>
      <c r="B30" s="203">
        <v>144029</v>
      </c>
      <c r="C30" s="203">
        <v>148794</v>
      </c>
      <c r="D30" s="203">
        <v>891029</v>
      </c>
      <c r="E30" s="203">
        <v>717152</v>
      </c>
      <c r="F30" s="204">
        <v>-19.514179673164389</v>
      </c>
    </row>
    <row r="31" spans="1:7" ht="15.6" customHeight="1" x14ac:dyDescent="0.25">
      <c r="A31" s="202" t="s">
        <v>180</v>
      </c>
      <c r="B31" s="203">
        <v>552222</v>
      </c>
      <c r="C31" s="203">
        <v>678233</v>
      </c>
      <c r="D31" s="203">
        <v>3362821</v>
      </c>
      <c r="E31" s="203">
        <v>3672002</v>
      </c>
      <c r="F31" s="204">
        <v>9.1940962662003187</v>
      </c>
    </row>
    <row r="32" spans="1:7" ht="15.6" customHeight="1" x14ac:dyDescent="0.25">
      <c r="A32" s="202" t="s">
        <v>181</v>
      </c>
      <c r="B32" s="203">
        <v>288639</v>
      </c>
      <c r="C32" s="203">
        <v>273276</v>
      </c>
      <c r="D32" s="203">
        <v>1117317</v>
      </c>
      <c r="E32" s="203">
        <v>1026287</v>
      </c>
      <c r="F32" s="204">
        <v>-8.1471954691461832</v>
      </c>
    </row>
    <row r="33" spans="1:6" ht="15.6" customHeight="1" x14ac:dyDescent="0.25">
      <c r="A33" s="202" t="s">
        <v>182</v>
      </c>
      <c r="B33" s="203">
        <v>31785</v>
      </c>
      <c r="C33" s="203">
        <v>30274</v>
      </c>
      <c r="D33" s="203">
        <v>118583</v>
      </c>
      <c r="E33" s="203">
        <v>105760</v>
      </c>
      <c r="F33" s="204">
        <v>-10.813523017633219</v>
      </c>
    </row>
    <row r="34" spans="1:6" ht="15.6" customHeight="1" x14ac:dyDescent="0.25">
      <c r="A34" s="202" t="s">
        <v>183</v>
      </c>
      <c r="B34" s="203">
        <v>26963</v>
      </c>
      <c r="C34" s="203">
        <v>36881</v>
      </c>
      <c r="D34" s="203">
        <v>138401</v>
      </c>
      <c r="E34" s="203">
        <v>172052</v>
      </c>
      <c r="F34" s="204">
        <v>24.314130678246539</v>
      </c>
    </row>
    <row r="35" spans="1:6" ht="15.6" customHeight="1" x14ac:dyDescent="0.25">
      <c r="A35" s="170" t="s">
        <v>153</v>
      </c>
      <c r="B35" s="90">
        <f>SUM(B7:B34)</f>
        <v>6510902</v>
      </c>
      <c r="C35" s="91">
        <f>SUM(C7:C34)</f>
        <v>6885369</v>
      </c>
      <c r="D35" s="90">
        <f>SUM(D7:D34)</f>
        <v>33390575</v>
      </c>
      <c r="E35" s="92">
        <f>SUM(E7:E34)</f>
        <v>31927433</v>
      </c>
      <c r="F35" s="154">
        <f>E35*100/D35-100</f>
        <v>-4.3819011801982981</v>
      </c>
    </row>
    <row r="36" spans="1:6" ht="15.6" customHeight="1" x14ac:dyDescent="0.25">
      <c r="A36" s="87" t="s">
        <v>56</v>
      </c>
      <c r="B36" s="86"/>
      <c r="D36" s="86"/>
      <c r="E36" s="37"/>
      <c r="F36" s="37"/>
    </row>
  </sheetData>
  <mergeCells count="3">
    <mergeCell ref="B5:C5"/>
    <mergeCell ref="D5:F5"/>
    <mergeCell ref="A5:A6"/>
  </mergeCells>
  <conditionalFormatting sqref="A7:F34">
    <cfRule type="expression" dxfId="61" priority="2">
      <formula>MOD(ROW(),2)=0</formula>
    </cfRule>
  </conditionalFormatting>
  <conditionalFormatting sqref="F7:F35">
    <cfRule type="expression" dxfId="6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635FB22F-BDB4-4FD1-AFF0-CD2A6598EAEE}">
  <ds:schemaRefs/>
</ds:datastoreItem>
</file>

<file path=customXml/itemProps2.xml><?xml version="1.0" encoding="utf-8"?>
<ds:datastoreItem xmlns:ds="http://schemas.openxmlformats.org/officeDocument/2006/customXml" ds:itemID="{1DF40704-024A-4A26-9DC1-3207D90A633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45</vt:i4>
      </vt:variant>
      <vt:variant>
        <vt:lpstr>Rangos con nombre</vt:lpstr>
      </vt:variant>
      <vt:variant>
        <vt:i4>44</vt:i4>
      </vt:variant>
    </vt:vector>
  </HeadingPairs>
  <TitlesOfParts>
    <vt:vector size="89" baseType="lpstr">
      <vt:lpstr>Portada</vt:lpstr>
      <vt:lpstr>Cálculo</vt:lpstr>
      <vt:lpstr>Resumen general</vt:lpstr>
      <vt:lpstr>Resumen naturalezas3</vt:lpstr>
      <vt:lpstr>Resumen naturalezas</vt:lpstr>
      <vt:lpstr>Total tráfico</vt:lpstr>
      <vt:lpstr>Total presentación</vt:lpstr>
      <vt:lpstr>Líquidos</vt:lpstr>
      <vt:lpstr>Sólidos</vt:lpstr>
      <vt:lpstr>Mercancía general</vt:lpstr>
      <vt:lpstr>Mercancías contenedores</vt:lpstr>
      <vt:lpstr>Pesca</vt:lpstr>
      <vt:lpstr>Avituallamiento</vt:lpstr>
      <vt:lpstr>Avi. combustibles</vt:lpstr>
      <vt:lpstr>Tráfico interior</vt:lpstr>
      <vt:lpstr>Mercancías tránsito</vt:lpstr>
      <vt:lpstr>Mercan. contene. tránsito</vt:lpstr>
      <vt:lpstr>Ro-Ro</vt:lpstr>
      <vt:lpstr>Ro-Ro UTIS</vt:lpstr>
      <vt:lpstr>TEUS</vt:lpstr>
      <vt:lpstr>TEUS tránsito</vt:lpstr>
      <vt:lpstr>TEUS nacional</vt:lpstr>
      <vt:lpstr>TEUS exterior</vt:lpstr>
      <vt:lpstr>Buques número</vt:lpstr>
      <vt:lpstr>Buques GT</vt:lpstr>
      <vt:lpstr>Cruceros</vt:lpstr>
      <vt:lpstr>Pasajeros total</vt:lpstr>
      <vt:lpstr>Pasajeros regulares</vt:lpstr>
      <vt:lpstr>Pasajeros crucero</vt:lpstr>
      <vt:lpstr>Automóviles régimen pasaje</vt:lpstr>
      <vt:lpstr>Automóviles régimen mercancía</vt:lpstr>
      <vt:lpstr>Portada (2)</vt:lpstr>
      <vt:lpstr>Import total</vt:lpstr>
      <vt:lpstr>Import GL</vt:lpstr>
      <vt:lpstr>Import GS</vt:lpstr>
      <vt:lpstr>Import MG</vt:lpstr>
      <vt:lpstr>Export total</vt:lpstr>
      <vt:lpstr>Export GL</vt:lpstr>
      <vt:lpstr>Export GS</vt:lpstr>
      <vt:lpstr>Export MG</vt:lpstr>
      <vt:lpstr>Portada (3)</vt:lpstr>
      <vt:lpstr>Evolución Mensual (t)</vt:lpstr>
      <vt:lpstr>Evolución Mensual %</vt:lpstr>
      <vt:lpstr>Evolución Interanual (t)</vt:lpstr>
      <vt:lpstr>Evolución Interanual %</vt:lpstr>
      <vt:lpstr>'Automóviles régimen mercancía'!Área_de_impresión</vt:lpstr>
      <vt:lpstr>'Automóviles régimen pasaje'!Área_de_impresión</vt:lpstr>
      <vt:lpstr>'Avi. combustibles'!Área_de_impresión</vt:lpstr>
      <vt:lpstr>Avituallamiento!Área_de_impresión</vt:lpstr>
      <vt:lpstr>'Buques GT'!Área_de_impresión</vt:lpstr>
      <vt:lpstr>'Buques número'!Área_de_impresión</vt:lpstr>
      <vt:lpstr>Cruceros!Área_de_impresión</vt:lpstr>
      <vt:lpstr>'Evolución Interanual %'!Área_de_impresión</vt:lpstr>
      <vt:lpstr>'Evolución Interanual (t)'!Área_de_impresión</vt:lpstr>
      <vt:lpstr>'Evolución Mensual %'!Área_de_impresión</vt:lpstr>
      <vt:lpstr>'Evolución Mensual (t)'!Área_de_impresión</vt:lpstr>
      <vt:lpstr>'Export GL'!Área_de_impresión</vt:lpstr>
      <vt:lpstr>'Export GS'!Área_de_impresión</vt:lpstr>
      <vt:lpstr>'Export MG'!Área_de_impresión</vt:lpstr>
      <vt:lpstr>'Export total'!Área_de_impresión</vt:lpstr>
      <vt:lpstr>'Import GL'!Área_de_impresión</vt:lpstr>
      <vt:lpstr>'Import GS'!Área_de_impresión</vt:lpstr>
      <vt:lpstr>'Import MG'!Área_de_impresión</vt:lpstr>
      <vt:lpstr>'Import total'!Área_de_impresión</vt:lpstr>
      <vt:lpstr>Líquidos!Área_de_impresión</vt:lpstr>
      <vt:lpstr>'Mercan. contene. tránsito'!Área_de_impresión</vt:lpstr>
      <vt:lpstr>'Mercancía general'!Área_de_impresión</vt:lpstr>
      <vt:lpstr>'Mercancías contenedores'!Área_de_impresión</vt:lpstr>
      <vt:lpstr>'Mercancías tránsito'!Área_de_impresión</vt:lpstr>
      <vt:lpstr>'Pasajeros crucero'!Área_de_impresión</vt:lpstr>
      <vt:lpstr>'Pasajeros regulares'!Área_de_impresión</vt:lpstr>
      <vt:lpstr>'Pasajeros total'!Área_de_impresión</vt:lpstr>
      <vt:lpstr>Pesca!Área_de_impresión</vt:lpstr>
      <vt:lpstr>Portada!Área_de_impresión</vt:lpstr>
      <vt:lpstr>'Portada (2)'!Área_de_impresión</vt:lpstr>
      <vt:lpstr>'Portada (3)'!Área_de_impresión</vt:lpstr>
      <vt:lpstr>'Resumen general'!Área_de_impresión</vt:lpstr>
      <vt:lpstr>'Resumen naturalezas'!Área_de_impresión</vt:lpstr>
      <vt:lpstr>'Resumen naturalezas3'!Área_de_impresión</vt:lpstr>
      <vt:lpstr>'Ro-Ro'!Área_de_impresión</vt:lpstr>
      <vt:lpstr>'Ro-Ro UTIS'!Área_de_impresión</vt:lpstr>
      <vt:lpstr>Sólidos!Área_de_impresión</vt:lpstr>
      <vt:lpstr>TEUS!Área_de_impresión</vt:lpstr>
      <vt:lpstr>'TEUS exterior'!Área_de_impresión</vt:lpstr>
      <vt:lpstr>'TEUS nacional'!Área_de_impresión</vt:lpstr>
      <vt:lpstr>'TEUS tránsito'!Área_de_impresión</vt:lpstr>
      <vt:lpstr>'Total presentación'!Área_de_impresión</vt:lpstr>
      <vt:lpstr>'Total tráfico'!Área_de_impresión</vt:lpstr>
      <vt:lpstr>'Tráfico interior'!Área_de_impresión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Isabel Hortal Muñoz</dc:creator>
  <cp:keywords/>
  <dc:description/>
  <cp:lastModifiedBy>Isabel Hortal Muñoz</cp:lastModifiedBy>
  <cp:lastPrinted>2026-07-22T08:28:44Z</cp:lastPrinted>
  <dcterms:created xsi:type="dcterms:W3CDTF">2014-04-30T10:51:23Z</dcterms:created>
  <dcterms:modified xsi:type="dcterms:W3CDTF">2026-07-22T08:29:05Z</dcterms:modified>
  <cp:category/>
</cp:coreProperties>
</file>