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drawings/drawing24.xml" ContentType="application/vnd.openxmlformats-officedocument.drawing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drawings/drawing25.xml" ContentType="application/vnd.openxmlformats-officedocument.drawing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drawings/drawing26.xml" ContentType="application/vnd.openxmlformats-officedocument.drawing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28.xml" ContentType="application/vnd.openxmlformats-officedocument.drawing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29.xml" ContentType="application/vnd.openxmlformats-officedocument.drawing+xml"/>
  <Override PartName="/xl/charts/chart25.xml" ContentType="application/vnd.openxmlformats-officedocument.drawingml.chart+xml"/>
  <Override PartName="/xl/theme/themeOverride25.xml" ContentType="application/vnd.openxmlformats-officedocument.themeOverride+xml"/>
  <Override PartName="/xl/drawings/drawing30.xml" ContentType="application/vnd.openxmlformats-officedocument.drawing+xml"/>
  <Override PartName="/xl/charts/chart26.xml" ContentType="application/vnd.openxmlformats-officedocument.drawingml.chart+xml"/>
  <Override PartName="/xl/theme/themeOverride26.xml" ContentType="application/vnd.openxmlformats-officedocument.themeOverride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7.xml" ContentType="application/vnd.openxmlformats-officedocument.drawingml.chart+xml"/>
  <Override PartName="/xl/drawings/drawing33.xml" ContentType="application/vnd.openxmlformats-officedocument.drawing+xml"/>
  <Override PartName="/xl/charts/chart28.xml" ContentType="application/vnd.openxmlformats-officedocument.drawingml.chart+xml"/>
  <Override PartName="/xl/drawings/drawing34.xml" ContentType="application/vnd.openxmlformats-officedocument.drawing+xml"/>
  <Override PartName="/xl/charts/chart29.xml" ContentType="application/vnd.openxmlformats-officedocument.drawingml.chart+xml"/>
  <Override PartName="/xl/theme/themeOverride27.xml" ContentType="application/vnd.openxmlformats-officedocument.themeOverride+xml"/>
  <Override PartName="/xl/drawings/drawing35.xml" ContentType="application/vnd.openxmlformats-officedocument.drawing+xml"/>
  <Override PartName="/xl/charts/chart30.xml" ContentType="application/vnd.openxmlformats-officedocument.drawingml.chart+xml"/>
  <Override PartName="/xl/theme/themeOverride28.xml" ContentType="application/vnd.openxmlformats-officedocument.themeOverride+xml"/>
  <Override PartName="/xl/drawings/drawing36.xml" ContentType="application/vnd.openxmlformats-officedocument.drawing+xml"/>
  <Override PartName="/xl/charts/chart31.xml" ContentType="application/vnd.openxmlformats-officedocument.drawingml.chart+xml"/>
  <Override PartName="/xl/theme/themeOverride29.xml" ContentType="application/vnd.openxmlformats-officedocument.themeOverride+xml"/>
  <Override PartName="/xl/drawings/drawing37.xml" ContentType="application/vnd.openxmlformats-officedocument.drawing+xml"/>
  <Override PartName="/xl/charts/chart32.xml" ContentType="application/vnd.openxmlformats-officedocument.drawingml.chart+xml"/>
  <Override PartName="/xl/theme/themeOverride30.xml" ContentType="application/vnd.openxmlformats-officedocument.themeOverride+xml"/>
  <Override PartName="/xl/drawings/drawing38.xml" ContentType="application/vnd.openxmlformats-officedocument.drawing+xml"/>
  <Override PartName="/xl/charts/chart33.xml" ContentType="application/vnd.openxmlformats-officedocument.drawingml.chart+xml"/>
  <Override PartName="/xl/theme/themeOverride31.xml" ContentType="application/vnd.openxmlformats-officedocument.themeOverride+xml"/>
  <Override PartName="/xl/drawings/drawing39.xml" ContentType="application/vnd.openxmlformats-officedocument.drawing+xml"/>
  <Override PartName="/xl/charts/chart34.xml" ContentType="application/vnd.openxmlformats-officedocument.drawingml.chart+xml"/>
  <Override PartName="/xl/theme/themeOverride32.xml" ContentType="application/vnd.openxmlformats-officedocument.themeOverride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2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43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44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hm.EPPE\Downloads\"/>
    </mc:Choice>
  </mc:AlternateContent>
  <xr:revisionPtr revIDLastSave="0" documentId="13_ncr:1_{31D6A979-34C9-45EB-8CAB-239EC4B6D5AA}" xr6:coauthVersionLast="47" xr6:coauthVersionMax="47" xr10:uidLastSave="{00000000-0000-0000-0000-000000000000}"/>
  <bookViews>
    <workbookView xWindow="-120" yWindow="-120" windowWidth="29040" windowHeight="15720" tabRatio="863" xr2:uid="{00000000-000D-0000-FFFF-FFFF00000000}"/>
  </bookViews>
  <sheets>
    <sheet name="Portada" sheetId="41" r:id="rId1"/>
    <sheet name="Cálculo" sheetId="37" state="hidden" r:id="rId2"/>
    <sheet name="Resumen general" sheetId="6" r:id="rId3"/>
    <sheet name="Resumen naturalezas3" sheetId="39" state="hidden" r:id="rId4"/>
    <sheet name="Resumen naturalezas" sheetId="40" r:id="rId5"/>
    <sheet name="Total tráfico" sheetId="7" r:id="rId6"/>
    <sheet name="Total presentación" sheetId="9" r:id="rId7"/>
    <sheet name="Líquidos" sheetId="10" r:id="rId8"/>
    <sheet name="Sólidos" sheetId="11" r:id="rId9"/>
    <sheet name="Mercancía general" sheetId="12" r:id="rId10"/>
    <sheet name="Mercancías contenedores" sheetId="13" r:id="rId11"/>
    <sheet name="Pesca" sheetId="14" r:id="rId12"/>
    <sheet name="Avituallamiento" sheetId="15" r:id="rId13"/>
    <sheet name="Avi. combustibles" sheetId="16" r:id="rId14"/>
    <sheet name="Tráfico interior" sheetId="17" r:id="rId15"/>
    <sheet name="Mercancías tránsito" sheetId="18" r:id="rId16"/>
    <sheet name="Mercan. contene. tránsito" sheetId="19" r:id="rId17"/>
    <sheet name="Ro-Ro" sheetId="20" r:id="rId18"/>
    <sheet name="Ro-Ro UTIS" sheetId="21" r:id="rId19"/>
    <sheet name="TEUS" sheetId="22" r:id="rId20"/>
    <sheet name="TEUS tránsito" sheetId="24" r:id="rId21"/>
    <sheet name="TEUS nacional" sheetId="25" r:id="rId22"/>
    <sheet name="TEUS exterior" sheetId="26" r:id="rId23"/>
    <sheet name="Buques número" sheetId="32" r:id="rId24"/>
    <sheet name="Buques GT" sheetId="33" r:id="rId25"/>
    <sheet name="Cruceros" sheetId="34" r:id="rId26"/>
    <sheet name="Pasajeros total" sheetId="28" r:id="rId27"/>
    <sheet name="Pasajeros regulares" sheetId="38" r:id="rId28"/>
    <sheet name="Pasajeros crucero" sheetId="29" r:id="rId29"/>
    <sheet name="Automóviles régimen pasaje" sheetId="30" r:id="rId30"/>
    <sheet name="Automóviles régimen mercancía" sheetId="31" r:id="rId31"/>
    <sheet name="Portada (2)" sheetId="42" r:id="rId32"/>
    <sheet name="Import total" sheetId="43" r:id="rId33"/>
    <sheet name="Import GL" sheetId="44" r:id="rId34"/>
    <sheet name="Import GS" sheetId="45" r:id="rId35"/>
    <sheet name="Import MG" sheetId="46" r:id="rId36"/>
    <sheet name="Export total" sheetId="47" r:id="rId37"/>
    <sheet name="Export GL" sheetId="48" r:id="rId38"/>
    <sheet name="Export GS" sheetId="49" r:id="rId39"/>
    <sheet name="Export MG" sheetId="50" r:id="rId40"/>
    <sheet name="Portada (3)" sheetId="51" r:id="rId41"/>
    <sheet name="Evolución Mensual (t)" sheetId="52" r:id="rId42"/>
    <sheet name="Evolución Mensual %" sheetId="53" r:id="rId43"/>
    <sheet name="Evolución Interanual (t)" sheetId="54" r:id="rId44"/>
    <sheet name="Evolución Interanual %" sheetId="55" r:id="rId45"/>
  </sheets>
  <definedNames>
    <definedName name="_xlnm.Print_Area" localSheetId="30">'Automóviles régimen mercancía'!$A$1:$N$36</definedName>
    <definedName name="_xlnm.Print_Area" localSheetId="29">'Automóviles régimen pasaje'!$A$1:$N$36</definedName>
    <definedName name="_xlnm.Print_Area" localSheetId="13">'Avi. combustibles'!$A$1:$N$36</definedName>
    <definedName name="_xlnm.Print_Area" localSheetId="12">Avituallamiento!$A$1:$N$36</definedName>
    <definedName name="_xlnm.Print_Area" localSheetId="24">'Buques GT'!$A$1:$N$36</definedName>
    <definedName name="_xlnm.Print_Area" localSheetId="23">'Buques número'!$A$1:$N$36</definedName>
    <definedName name="_xlnm.Print_Area" localSheetId="25">Cruceros!$A$1:$N$36</definedName>
    <definedName name="_xlnm.Print_Area" localSheetId="44">'Evolución Interanual %'!$A$1:$X$59</definedName>
    <definedName name="_xlnm.Print_Area" localSheetId="43">'Evolución Interanual (t)'!$A$1:$X$58</definedName>
    <definedName name="_xlnm.Print_Area" localSheetId="42">'Evolución Mensual %'!$A$1:$X$58</definedName>
    <definedName name="_xlnm.Print_Area" localSheetId="41">'Evolución Mensual (t)'!$A$1:$X$58</definedName>
    <definedName name="_xlnm.Print_Area" localSheetId="37">'Export GL'!$A$1:$N$36</definedName>
    <definedName name="_xlnm.Print_Area" localSheetId="38">'Export GS'!$A$1:$N$36</definedName>
    <definedName name="_xlnm.Print_Area" localSheetId="39">'Export MG'!$A$1:$N$36</definedName>
    <definedName name="_xlnm.Print_Area" localSheetId="36">'Export total'!$A$1:$N$36</definedName>
    <definedName name="_xlnm.Print_Area" localSheetId="33">'Import GL'!$A$1:$N$36</definedName>
    <definedName name="_xlnm.Print_Area" localSheetId="34">'Import GS'!$A$1:$N$36</definedName>
    <definedName name="_xlnm.Print_Area" localSheetId="35">'Import MG'!$A$1:$N$36</definedName>
    <definedName name="_xlnm.Print_Area" localSheetId="32">'Import total'!$A$1:$N$36</definedName>
    <definedName name="_xlnm.Print_Area" localSheetId="7">Líquidos!$A$1:$N$36</definedName>
    <definedName name="_xlnm.Print_Area" localSheetId="16">'Mercan. contene. tránsito'!$A$1:$N$36</definedName>
    <definedName name="_xlnm.Print_Area" localSheetId="9">'Mercancía general'!$A$1:$N$36</definedName>
    <definedName name="_xlnm.Print_Area" localSheetId="10">'Mercancías contenedores'!$A$1:$N$36</definedName>
    <definedName name="_xlnm.Print_Area" localSheetId="15">'Mercancías tránsito'!$A$1:$N$36</definedName>
    <definedName name="_xlnm.Print_Area" localSheetId="28">'Pasajeros crucero'!$A$1:$N$36</definedName>
    <definedName name="_xlnm.Print_Area" localSheetId="27">'Pasajeros regulares'!$A$1:$N$36</definedName>
    <definedName name="_xlnm.Print_Area" localSheetId="26">'Pasajeros total'!$A$1:$N$36</definedName>
    <definedName name="_xlnm.Print_Area" localSheetId="11">Pesca!$A$1:$N$36</definedName>
    <definedName name="_xlnm.Print_Area" localSheetId="0">Portada!$A$1:$K$47</definedName>
    <definedName name="_xlnm.Print_Area" localSheetId="31">'Portada (2)'!$A$1:$K$47</definedName>
    <definedName name="_xlnm.Print_Area" localSheetId="40">'Portada (3)'!$A$1:$K$47</definedName>
    <definedName name="_xlnm.Print_Area" localSheetId="2">'Resumen general'!$A$1:$I$36</definedName>
    <definedName name="_xlnm.Print_Area" localSheetId="4">'Resumen naturalezas'!$A$1:$N$49</definedName>
    <definedName name="_xlnm.Print_Area" localSheetId="3">'Resumen naturalezas3'!$A$1:$N$50</definedName>
    <definedName name="_xlnm.Print_Area" localSheetId="17">'Ro-Ro'!$A$1:$N$36</definedName>
    <definedName name="_xlnm.Print_Area" localSheetId="18">'Ro-Ro UTIS'!$A$1:$N$36</definedName>
    <definedName name="_xlnm.Print_Area" localSheetId="8">Sólidos!$A$1:$N$36</definedName>
    <definedName name="_xlnm.Print_Area" localSheetId="19">TEUS!$A$1:$N$36</definedName>
    <definedName name="_xlnm.Print_Area" localSheetId="22">'TEUS exterior'!$A$1:$N$36</definedName>
    <definedName name="_xlnm.Print_Area" localSheetId="21">'TEUS nacional'!$A$1:$N$36</definedName>
    <definedName name="_xlnm.Print_Area" localSheetId="20">'TEUS tránsito'!$A$1:$N$36</definedName>
    <definedName name="_xlnm.Print_Area" localSheetId="6">'Total presentación'!$A$1:$N$36</definedName>
    <definedName name="_xlnm.Print_Area" localSheetId="5">'Total tráfico'!$A$1:$N$36</definedName>
    <definedName name="_xlnm.Print_Area" localSheetId="14">'Tráfico interior'!$A$1:$N$36</definedName>
    <definedName name="CABECERA">#REF!</definedName>
    <definedName name="CONCEPTO">#REF!</definedName>
    <definedName name="LblRes00_Acum">#REF!</definedName>
    <definedName name="LblRes00_Mes">#REF!</definedName>
    <definedName name="LblRes00_Var">#REF!</definedName>
    <definedName name="LblRes01_1_Acum">#REF!</definedName>
    <definedName name="LblRes01_1_Mes">#REF!</definedName>
    <definedName name="LblRes01_Acum">#REF!</definedName>
    <definedName name="LblRes01_Mes">#REF!</definedName>
    <definedName name="LblRes02_Acum">#REF!</definedName>
    <definedName name="LblRes02_Mes">#REF!</definedName>
    <definedName name="LblRes03_Acum">#REF!</definedName>
    <definedName name="LblRes03_Mes">#REF!</definedName>
    <definedName name="LblRes04_Acum">#REF!</definedName>
    <definedName name="LblRes04_Mes">#REF!</definedName>
    <definedName name="LblRes05_Acum">#REF!</definedName>
    <definedName name="LblRes05_Mes">#REF!</definedName>
    <definedName name="LblRes06_Acum">#REF!</definedName>
    <definedName name="LblRes06_Mes">#REF!</definedName>
    <definedName name="LblRes07_1_Acum">#REF!</definedName>
    <definedName name="LblRes07_1_Mes">#REF!</definedName>
    <definedName name="LblRes07_Acum">#REF!</definedName>
    <definedName name="LblRes07_Mes">#REF!</definedName>
    <definedName name="LblRes08_Acum">#REF!</definedName>
    <definedName name="LblRes08_Mes">#REF!</definedName>
    <definedName name="LblRes09_Acum">#REF!</definedName>
    <definedName name="LblRes09_Mes">#REF!</definedName>
    <definedName name="LblRes10_1_Acum">#REF!</definedName>
    <definedName name="LblRes10_1_Mes">#REF!</definedName>
    <definedName name="LblRes10_2_Acum">#REF!</definedName>
    <definedName name="LblRes10_2_Mes">#REF!</definedName>
    <definedName name="LblRes10_3_Acum">#REF!</definedName>
    <definedName name="LblRes10_3_Mes">#REF!</definedName>
    <definedName name="LblRes10_4_Acum">#REF!</definedName>
    <definedName name="LblRes10_4_Mes">#REF!</definedName>
    <definedName name="LblRes10_Acum">#REF!</definedName>
    <definedName name="LblRes10_Mes">#REF!</definedName>
    <definedName name="LblRes11_1_Acum">#REF!</definedName>
    <definedName name="LblRes11_1_Mes">#REF!</definedName>
    <definedName name="LblRes11_2_Acum">#REF!</definedName>
    <definedName name="LblRes11_2_Mes">#REF!</definedName>
    <definedName name="LblRes11_Acum">#REF!</definedName>
    <definedName name="LblRes11_Mes">#REF!</definedName>
    <definedName name="LblRes12_1_Acum">#REF!</definedName>
    <definedName name="LblRes12_1_Mes">#REF!</definedName>
    <definedName name="LblRes12_2_Acum">#REF!</definedName>
    <definedName name="LblRes12_2_Mes">#REF!</definedName>
    <definedName name="LblRes12_3_Acum">#REF!</definedName>
    <definedName name="LblRes12_3_Mes">#REF!</definedName>
    <definedName name="PROVINCIAS">#REF!</definedName>
    <definedName name="TxtFech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50" l="1"/>
  <c r="E35" i="50"/>
  <c r="D35" i="50"/>
  <c r="C35" i="50"/>
  <c r="B35" i="50"/>
  <c r="E35" i="49"/>
  <c r="F35" i="49" s="1"/>
  <c r="D35" i="49"/>
  <c r="C35" i="49"/>
  <c r="B35" i="49"/>
  <c r="E35" i="48"/>
  <c r="F35" i="48" s="1"/>
  <c r="D35" i="48"/>
  <c r="C35" i="48"/>
  <c r="B35" i="48"/>
  <c r="F35" i="47"/>
  <c r="E35" i="47"/>
  <c r="D35" i="47"/>
  <c r="C35" i="47"/>
  <c r="B35" i="47"/>
  <c r="E35" i="46"/>
  <c r="F35" i="46" s="1"/>
  <c r="D35" i="46"/>
  <c r="C35" i="46"/>
  <c r="B35" i="46"/>
  <c r="E35" i="45"/>
  <c r="F35" i="45" s="1"/>
  <c r="D35" i="45"/>
  <c r="C35" i="45"/>
  <c r="B35" i="45"/>
  <c r="F35" i="44"/>
  <c r="E35" i="44"/>
  <c r="D35" i="44"/>
  <c r="C35" i="44"/>
  <c r="B35" i="44"/>
  <c r="E35" i="43"/>
  <c r="F35" i="43" s="1"/>
  <c r="D35" i="43"/>
  <c r="C35" i="43"/>
  <c r="B35" i="43"/>
  <c r="AA2" i="43"/>
  <c r="AA1" i="43"/>
  <c r="E35" i="31"/>
  <c r="F35" i="31" s="1"/>
  <c r="D35" i="31"/>
  <c r="C35" i="31"/>
  <c r="B35" i="31"/>
  <c r="D35" i="6" s="1" a="1"/>
  <c r="E35" i="30"/>
  <c r="F35" i="30" s="1"/>
  <c r="D35" i="30"/>
  <c r="C35" i="30"/>
  <c r="D34" i="6" s="1" a="1"/>
  <c r="B35" i="30"/>
  <c r="E35" i="29"/>
  <c r="D35" i="29"/>
  <c r="D33" i="6" s="1" a="1"/>
  <c r="C35" i="29"/>
  <c r="B35" i="29"/>
  <c r="E35" i="38"/>
  <c r="F35" i="38" s="1"/>
  <c r="D35" i="38"/>
  <c r="C35" i="38"/>
  <c r="B35" i="38"/>
  <c r="D32" i="6" s="1" a="1"/>
  <c r="E35" i="28"/>
  <c r="D35" i="28"/>
  <c r="F35" i="28" s="1"/>
  <c r="C35" i="28"/>
  <c r="B35" i="28"/>
  <c r="D31" i="6" s="1" a="1"/>
  <c r="E35" i="34"/>
  <c r="F35" i="34" s="1"/>
  <c r="D35" i="34"/>
  <c r="C35" i="34"/>
  <c r="B35" i="34"/>
  <c r="E35" i="33"/>
  <c r="F35" i="33" s="1"/>
  <c r="D35" i="33"/>
  <c r="C35" i="33"/>
  <c r="B35" i="33"/>
  <c r="D29" i="6" s="1" a="1"/>
  <c r="E35" i="32"/>
  <c r="F35" i="32" s="1"/>
  <c r="D35" i="32"/>
  <c r="C35" i="32"/>
  <c r="B35" i="32"/>
  <c r="D28" i="6" s="1" a="1"/>
  <c r="F35" i="26"/>
  <c r="E35" i="26"/>
  <c r="D35" i="26"/>
  <c r="C35" i="26"/>
  <c r="B35" i="26"/>
  <c r="E35" i="25"/>
  <c r="F35" i="25" s="1"/>
  <c r="D35" i="25"/>
  <c r="C35" i="25"/>
  <c r="D26" i="6" s="1" a="1"/>
  <c r="B35" i="25"/>
  <c r="E35" i="24"/>
  <c r="F35" i="24" s="1"/>
  <c r="D35" i="24"/>
  <c r="D25" i="6" s="1" a="1"/>
  <c r="C35" i="24"/>
  <c r="B35" i="24"/>
  <c r="E35" i="22"/>
  <c r="F35" i="22" s="1"/>
  <c r="D35" i="22"/>
  <c r="C35" i="22"/>
  <c r="D24" i="6" s="1" a="1"/>
  <c r="B35" i="22"/>
  <c r="F35" i="21"/>
  <c r="E35" i="21"/>
  <c r="D35" i="21"/>
  <c r="C35" i="21"/>
  <c r="B35" i="21"/>
  <c r="D23" i="6" s="1" a="1"/>
  <c r="E35" i="20"/>
  <c r="F35" i="20" s="1"/>
  <c r="D35" i="20"/>
  <c r="C35" i="20"/>
  <c r="D22" i="6" s="1" a="1"/>
  <c r="B35" i="20"/>
  <c r="E35" i="19"/>
  <c r="D35" i="19"/>
  <c r="D21" i="6" s="1" a="1"/>
  <c r="C35" i="19"/>
  <c r="B35" i="19"/>
  <c r="E35" i="18"/>
  <c r="F35" i="18" s="1"/>
  <c r="D35" i="18"/>
  <c r="C35" i="18"/>
  <c r="B35" i="18"/>
  <c r="D20" i="6" s="1" a="1"/>
  <c r="E35" i="17"/>
  <c r="D35" i="17"/>
  <c r="F35" i="17" s="1"/>
  <c r="C35" i="17"/>
  <c r="B35" i="17"/>
  <c r="D16" i="6" s="1" a="1"/>
  <c r="E35" i="16"/>
  <c r="F35" i="16" s="1"/>
  <c r="D35" i="16"/>
  <c r="C35" i="16"/>
  <c r="D15" i="6" s="1" a="1"/>
  <c r="B35" i="16"/>
  <c r="E35" i="15"/>
  <c r="F35" i="15" s="1"/>
  <c r="D35" i="15"/>
  <c r="C35" i="15"/>
  <c r="B35" i="15"/>
  <c r="D14" i="6" s="1" a="1"/>
  <c r="E35" i="14"/>
  <c r="F35" i="14" s="1"/>
  <c r="D35" i="14"/>
  <c r="C35" i="14"/>
  <c r="B35" i="14"/>
  <c r="D13" i="6" s="1" a="1"/>
  <c r="F35" i="13"/>
  <c r="E35" i="13"/>
  <c r="D35" i="13"/>
  <c r="C35" i="13"/>
  <c r="B35" i="13"/>
  <c r="E35" i="12"/>
  <c r="F35" i="12" s="1"/>
  <c r="D35" i="12"/>
  <c r="C35" i="12"/>
  <c r="D9" i="6" s="1" a="1"/>
  <c r="B35" i="12"/>
  <c r="E35" i="11"/>
  <c r="F35" i="11" s="1"/>
  <c r="D35" i="11"/>
  <c r="D8" i="6" s="1" a="1"/>
  <c r="C35" i="11"/>
  <c r="B35" i="11"/>
  <c r="E35" i="10"/>
  <c r="F35" i="10" s="1"/>
  <c r="D35" i="10"/>
  <c r="C35" i="10"/>
  <c r="D7" i="6" s="1" a="1"/>
  <c r="B35" i="10"/>
  <c r="F35" i="9"/>
  <c r="E35" i="9"/>
  <c r="D35" i="9"/>
  <c r="C35" i="9"/>
  <c r="B35" i="9"/>
  <c r="E35" i="7"/>
  <c r="F35" i="7" s="1"/>
  <c r="D35" i="7"/>
  <c r="C35" i="7"/>
  <c r="B35" i="7"/>
  <c r="AA2" i="7"/>
  <c r="AA1" i="7"/>
  <c r="N48" i="40"/>
  <c r="L48" i="40"/>
  <c r="M48" i="40" s="1"/>
  <c r="K48" i="40"/>
  <c r="J48" i="40"/>
  <c r="H48" i="40"/>
  <c r="I48" i="40" s="1"/>
  <c r="G48" i="40"/>
  <c r="D48" i="40"/>
  <c r="F48" i="40" s="1"/>
  <c r="C48" i="40"/>
  <c r="N48" i="39"/>
  <c r="L48" i="39"/>
  <c r="M48" i="39" s="1"/>
  <c r="K48" i="39"/>
  <c r="J48" i="39"/>
  <c r="H48" i="39"/>
  <c r="I48" i="39" s="1"/>
  <c r="G48" i="39"/>
  <c r="D48" i="39"/>
  <c r="F48" i="39" s="1"/>
  <c r="C48" i="39"/>
  <c r="N47" i="39"/>
  <c r="M47" i="39"/>
  <c r="J47" i="39"/>
  <c r="I47" i="39"/>
  <c r="F47" i="39"/>
  <c r="E47" i="39"/>
  <c r="N46" i="39"/>
  <c r="M46" i="39"/>
  <c r="J46" i="39"/>
  <c r="I46" i="39"/>
  <c r="F46" i="39"/>
  <c r="E46" i="39"/>
  <c r="N45" i="39"/>
  <c r="M45" i="39"/>
  <c r="J45" i="39"/>
  <c r="I45" i="39"/>
  <c r="F45" i="39"/>
  <c r="E45" i="39"/>
  <c r="N44" i="39"/>
  <c r="M44" i="39"/>
  <c r="J44" i="39"/>
  <c r="I44" i="39"/>
  <c r="F44" i="39"/>
  <c r="E44" i="39"/>
  <c r="N43" i="39"/>
  <c r="M43" i="39"/>
  <c r="J43" i="39"/>
  <c r="I43" i="39"/>
  <c r="F43" i="39"/>
  <c r="E43" i="39"/>
  <c r="N42" i="39"/>
  <c r="M42" i="39"/>
  <c r="J42" i="39"/>
  <c r="I42" i="39"/>
  <c r="F42" i="39"/>
  <c r="E42" i="39"/>
  <c r="N41" i="39"/>
  <c r="M41" i="39"/>
  <c r="J41" i="39"/>
  <c r="I41" i="39"/>
  <c r="F41" i="39"/>
  <c r="E41" i="39"/>
  <c r="N40" i="39"/>
  <c r="M40" i="39"/>
  <c r="J40" i="39"/>
  <c r="I40" i="39"/>
  <c r="F40" i="39"/>
  <c r="E40" i="39"/>
  <c r="N39" i="39"/>
  <c r="M39" i="39"/>
  <c r="J39" i="39"/>
  <c r="I39" i="39"/>
  <c r="F39" i="39"/>
  <c r="E39" i="39"/>
  <c r="N38" i="39"/>
  <c r="M38" i="39"/>
  <c r="J38" i="39"/>
  <c r="I38" i="39"/>
  <c r="F38" i="39"/>
  <c r="E38" i="39"/>
  <c r="N37" i="39"/>
  <c r="M37" i="39"/>
  <c r="J37" i="39"/>
  <c r="I37" i="39"/>
  <c r="F37" i="39"/>
  <c r="E37" i="39"/>
  <c r="N36" i="39"/>
  <c r="M36" i="39"/>
  <c r="J36" i="39"/>
  <c r="I36" i="39"/>
  <c r="F36" i="39"/>
  <c r="E36" i="39"/>
  <c r="N35" i="39"/>
  <c r="M35" i="39"/>
  <c r="J35" i="39"/>
  <c r="I35" i="39"/>
  <c r="F35" i="39"/>
  <c r="E35" i="39"/>
  <c r="N34" i="39"/>
  <c r="M34" i="39"/>
  <c r="J34" i="39"/>
  <c r="I34" i="39"/>
  <c r="F34" i="39"/>
  <c r="E34" i="39"/>
  <c r="N33" i="39"/>
  <c r="M33" i="39"/>
  <c r="J33" i="39"/>
  <c r="I33" i="39"/>
  <c r="F33" i="39"/>
  <c r="E33" i="39"/>
  <c r="N32" i="39"/>
  <c r="M32" i="39"/>
  <c r="J32" i="39"/>
  <c r="I32" i="39"/>
  <c r="F32" i="39"/>
  <c r="E32" i="39"/>
  <c r="N31" i="39"/>
  <c r="M31" i="39"/>
  <c r="J31" i="39"/>
  <c r="I31" i="39"/>
  <c r="F31" i="39"/>
  <c r="E31" i="39"/>
  <c r="N30" i="39"/>
  <c r="M30" i="39"/>
  <c r="J30" i="39"/>
  <c r="I30" i="39"/>
  <c r="F30" i="39"/>
  <c r="E30" i="39"/>
  <c r="N29" i="39"/>
  <c r="M29" i="39"/>
  <c r="J29" i="39"/>
  <c r="I29" i="39"/>
  <c r="F29" i="39"/>
  <c r="E29" i="39"/>
  <c r="N28" i="39"/>
  <c r="M28" i="39"/>
  <c r="J28" i="39"/>
  <c r="I28" i="39"/>
  <c r="F28" i="39"/>
  <c r="E28" i="39"/>
  <c r="N27" i="39"/>
  <c r="M27" i="39"/>
  <c r="J27" i="39"/>
  <c r="I27" i="39"/>
  <c r="F27" i="39"/>
  <c r="E27" i="39"/>
  <c r="N26" i="39"/>
  <c r="M26" i="39"/>
  <c r="J26" i="39"/>
  <c r="I26" i="39"/>
  <c r="F26" i="39"/>
  <c r="E26" i="39"/>
  <c r="N25" i="39"/>
  <c r="M25" i="39"/>
  <c r="J25" i="39"/>
  <c r="I25" i="39"/>
  <c r="F25" i="39"/>
  <c r="E25" i="39"/>
  <c r="N24" i="39"/>
  <c r="M24" i="39"/>
  <c r="J24" i="39"/>
  <c r="I24" i="39"/>
  <c r="F24" i="39"/>
  <c r="E24" i="39"/>
  <c r="N23" i="39"/>
  <c r="M23" i="39"/>
  <c r="J23" i="39"/>
  <c r="I23" i="39"/>
  <c r="F23" i="39"/>
  <c r="E23" i="39"/>
  <c r="N22" i="39"/>
  <c r="M22" i="39"/>
  <c r="J22" i="39"/>
  <c r="I22" i="39"/>
  <c r="F22" i="39"/>
  <c r="E22" i="39"/>
  <c r="N21" i="39"/>
  <c r="M21" i="39"/>
  <c r="J21" i="39"/>
  <c r="I21" i="39"/>
  <c r="F21" i="39"/>
  <c r="E21" i="39"/>
  <c r="N20" i="39"/>
  <c r="M20" i="39"/>
  <c r="J20" i="39"/>
  <c r="I20" i="39"/>
  <c r="F20" i="39"/>
  <c r="E20" i="39"/>
  <c r="N19" i="39"/>
  <c r="M19" i="39"/>
  <c r="J19" i="39"/>
  <c r="I19" i="39"/>
  <c r="F19" i="39"/>
  <c r="E19" i="39"/>
  <c r="N18" i="39"/>
  <c r="M18" i="39"/>
  <c r="J18" i="39"/>
  <c r="I18" i="39"/>
  <c r="F18" i="39"/>
  <c r="E18" i="39"/>
  <c r="N17" i="39"/>
  <c r="M17" i="39"/>
  <c r="J17" i="39"/>
  <c r="I17" i="39"/>
  <c r="F17" i="39"/>
  <c r="E17" i="39"/>
  <c r="N16" i="39"/>
  <c r="M16" i="39"/>
  <c r="J16" i="39"/>
  <c r="I16" i="39"/>
  <c r="F16" i="39"/>
  <c r="E16" i="39"/>
  <c r="N15" i="39"/>
  <c r="M15" i="39"/>
  <c r="J15" i="39"/>
  <c r="I15" i="39"/>
  <c r="F15" i="39"/>
  <c r="E15" i="39"/>
  <c r="N14" i="39"/>
  <c r="M14" i="39"/>
  <c r="J14" i="39"/>
  <c r="I14" i="39"/>
  <c r="F14" i="39"/>
  <c r="E14" i="39"/>
  <c r="N13" i="39"/>
  <c r="M13" i="39"/>
  <c r="J13" i="39"/>
  <c r="I13" i="39"/>
  <c r="F13" i="39"/>
  <c r="E13" i="39"/>
  <c r="N12" i="39"/>
  <c r="M12" i="39"/>
  <c r="J12" i="39"/>
  <c r="I12" i="39"/>
  <c r="F12" i="39"/>
  <c r="E12" i="39"/>
  <c r="N11" i="39"/>
  <c r="M11" i="39"/>
  <c r="J11" i="39"/>
  <c r="I11" i="39"/>
  <c r="F11" i="39"/>
  <c r="E11" i="39"/>
  <c r="N10" i="39"/>
  <c r="M10" i="39"/>
  <c r="J10" i="39"/>
  <c r="I10" i="39"/>
  <c r="F10" i="39"/>
  <c r="E10" i="39"/>
  <c r="N9" i="39"/>
  <c r="M9" i="39"/>
  <c r="J9" i="39"/>
  <c r="I9" i="39"/>
  <c r="F9" i="39"/>
  <c r="E9" i="39"/>
  <c r="N8" i="39"/>
  <c r="M8" i="39"/>
  <c r="J8" i="39"/>
  <c r="I8" i="39"/>
  <c r="F8" i="39"/>
  <c r="E8" i="39"/>
  <c r="D30" i="6" a="1"/>
  <c r="I30" i="6" s="1"/>
  <c r="D30" i="6"/>
  <c r="D27" i="6" a="1"/>
  <c r="I27" i="6" s="1"/>
  <c r="D27" i="6"/>
  <c r="D10" i="6" a="1"/>
  <c r="I10" i="6" s="1"/>
  <c r="D10" i="6"/>
  <c r="I15" i="6" l="1"/>
  <c r="D15" i="6"/>
  <c r="H15" i="6"/>
  <c r="D21" i="6"/>
  <c r="I21" i="6"/>
  <c r="H21" i="6"/>
  <c r="I24" i="6"/>
  <c r="H24" i="6"/>
  <c r="D24" i="6"/>
  <c r="I33" i="6"/>
  <c r="D33" i="6"/>
  <c r="H33" i="6"/>
  <c r="I8" i="6"/>
  <c r="H8" i="6"/>
  <c r="D8" i="6"/>
  <c r="I22" i="6"/>
  <c r="H22" i="6"/>
  <c r="D22" i="6"/>
  <c r="E12" i="6"/>
  <c r="D7" i="6"/>
  <c r="I7" i="6"/>
  <c r="F12" i="6"/>
  <c r="H7" i="6"/>
  <c r="G12" i="6"/>
  <c r="I16" i="6"/>
  <c r="H16" i="6"/>
  <c r="D16" i="6"/>
  <c r="I28" i="6"/>
  <c r="H28" i="6"/>
  <c r="D28" i="6"/>
  <c r="H31" i="6"/>
  <c r="I31" i="6"/>
  <c r="D31" i="6"/>
  <c r="G17" i="6"/>
  <c r="E17" i="6"/>
  <c r="H13" i="6"/>
  <c r="I13" i="6"/>
  <c r="F17" i="6"/>
  <c r="D13" i="6"/>
  <c r="D17" i="6" s="1"/>
  <c r="I25" i="6"/>
  <c r="H25" i="6"/>
  <c r="D25" i="6"/>
  <c r="I34" i="6"/>
  <c r="H34" i="6"/>
  <c r="D34" i="6"/>
  <c r="D9" i="6"/>
  <c r="D11" i="6" s="1"/>
  <c r="G11" i="6"/>
  <c r="F11" i="6"/>
  <c r="I9" i="6"/>
  <c r="H9" i="6"/>
  <c r="E11" i="6"/>
  <c r="D14" i="6"/>
  <c r="I14" i="6"/>
  <c r="H14" i="6"/>
  <c r="I20" i="6"/>
  <c r="D20" i="6"/>
  <c r="H20" i="6"/>
  <c r="I23" i="6"/>
  <c r="D23" i="6"/>
  <c r="H23" i="6"/>
  <c r="I26" i="6"/>
  <c r="D26" i="6"/>
  <c r="H26" i="6"/>
  <c r="I29" i="6"/>
  <c r="D29" i="6"/>
  <c r="H29" i="6"/>
  <c r="I32" i="6"/>
  <c r="H32" i="6"/>
  <c r="D32" i="6"/>
  <c r="I35" i="6"/>
  <c r="D35" i="6"/>
  <c r="H35" i="6"/>
  <c r="F35" i="29"/>
  <c r="E48" i="39"/>
  <c r="E48" i="40"/>
  <c r="F35" i="19"/>
  <c r="H30" i="6"/>
  <c r="H10" i="6"/>
  <c r="H27" i="6"/>
  <c r="I11" i="6" l="1"/>
  <c r="H11" i="6"/>
  <c r="I17" i="6"/>
  <c r="H17" i="6"/>
  <c r="F18" i="6"/>
  <c r="D12" i="6"/>
  <c r="D18" i="6" s="1"/>
  <c r="G18" i="6"/>
  <c r="I12" i="6"/>
  <c r="H12" i="6"/>
  <c r="E18" i="6"/>
  <c r="I18" i="6" l="1"/>
  <c r="H18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<sst xmlns="http://schemas.openxmlformats.org/spreadsheetml/2006/main" count="1866" uniqueCount="245">
  <si>
    <t>Acumulado desde Enero</t>
  </si>
  <si>
    <t>Autoridad Portuaria</t>
  </si>
  <si>
    <t>Total</t>
  </si>
  <si>
    <t>GRANELES LÍQUIDOS</t>
  </si>
  <si>
    <t>GRANELES SÓLIDOS</t>
  </si>
  <si>
    <t>MERCANCÍA GENERAL</t>
  </si>
  <si>
    <t>Bahía de Cádiz</t>
  </si>
  <si>
    <t>Var. (%)</t>
  </si>
  <si>
    <t>Almería</t>
  </si>
  <si>
    <t>Bahía de Algeciras</t>
  </si>
  <si>
    <t>Avilés</t>
  </si>
  <si>
    <t>Alicante</t>
  </si>
  <si>
    <t>Variación</t>
  </si>
  <si>
    <t>Diferencia</t>
  </si>
  <si>
    <t>%</t>
  </si>
  <si>
    <t>CONCEPTO</t>
  </si>
  <si>
    <t>MERCANCÍAS SEGÚN SU PRESENTACIÓN</t>
  </si>
  <si>
    <t>OTRAS MERCANCÍAS</t>
  </si>
  <si>
    <t>A Coruña</t>
  </si>
  <si>
    <t>Datos en toneladas salvo indicación expresa</t>
  </si>
  <si>
    <t>RESUMEN DEL TRÁFICO PORTUARIO</t>
  </si>
  <si>
    <t>Graneles líquidos</t>
  </si>
  <si>
    <t>Graneles sólidos</t>
  </si>
  <si>
    <t>Mercancía general</t>
  </si>
  <si>
    <t>En contenedores</t>
  </si>
  <si>
    <t>Convencional</t>
  </si>
  <si>
    <t>SUBTOTAL</t>
  </si>
  <si>
    <t>Pesca</t>
  </si>
  <si>
    <t>Avituallamiento</t>
  </si>
  <si>
    <t>Combustibles líquidos</t>
  </si>
  <si>
    <t>Trafico interior</t>
  </si>
  <si>
    <t>TRÁFICO PORTUARIO TOTAL (*)</t>
  </si>
  <si>
    <t>Mercancías en tránsito</t>
  </si>
  <si>
    <t>Tráfico ro-ro</t>
  </si>
  <si>
    <t>Total (t)</t>
  </si>
  <si>
    <t>UTIS (uds.)</t>
  </si>
  <si>
    <t>Contenedores (TEUS)</t>
  </si>
  <si>
    <t>Buques mercantes</t>
  </si>
  <si>
    <t>Pasajeros (nº)</t>
  </si>
  <si>
    <t>Automóviles (uds.)</t>
  </si>
  <si>
    <t>En tránsito</t>
  </si>
  <si>
    <t>Total número</t>
  </si>
  <si>
    <t>Total GT</t>
  </si>
  <si>
    <t>Cruceros (nº)</t>
  </si>
  <si>
    <t>En régimen de transporte</t>
  </si>
  <si>
    <t>De crucero</t>
  </si>
  <si>
    <t>En régimen de pasaje</t>
  </si>
  <si>
    <t>RESUMEN DE MERCANCÍAS SEGÚN SU NATURALEZA Y PRESENTACIÓN</t>
  </si>
  <si>
    <t>OTROS DATOS DE TRÁFICO</t>
  </si>
  <si>
    <t>(*) Incluye cargas, descargas, tránsito, transbordo y taras</t>
  </si>
  <si>
    <t>1. TRÁFICO PORTUARIO TOTAL</t>
  </si>
  <si>
    <t>Datos en toneladas</t>
  </si>
  <si>
    <t>Incluye cargas, descargas, tránsito, transbordo y taras</t>
  </si>
  <si>
    <t>Taras de contenedores</t>
  </si>
  <si>
    <t>1.1. MERCANCÍAS SEGÚN SU PRESENTACIÓN</t>
  </si>
  <si>
    <t>2. GRANELES LÍQUIDOS</t>
  </si>
  <si>
    <t>Incluye cargas, descargas, tránsito y transbordo</t>
  </si>
  <si>
    <t>3. GRANELES SÓLIDOS</t>
  </si>
  <si>
    <t>4. MERCANCÍA GENERAL</t>
  </si>
  <si>
    <t>4.1. MERCANCÍA GENERAL EN CONTENEDORES</t>
  </si>
  <si>
    <t>5. PESCA</t>
  </si>
  <si>
    <t>6. AVITUALLAMIENTO</t>
  </si>
  <si>
    <t>6.1. AVITUALLAMIENTO DE COMBUSTIBLES LÍQUIDOS</t>
  </si>
  <si>
    <t>7. TRÁFICO INTERIOR</t>
  </si>
  <si>
    <t>8. MERCANCÍAS EN TRÁNSITO</t>
  </si>
  <si>
    <t>Incluye cargas y descargas en tránsito y taras</t>
  </si>
  <si>
    <t>8.1. MERCANCÍAS EN TRÁNSITO EN CONTENEDORES</t>
  </si>
  <si>
    <t>9. TRÁFICO RO-RO</t>
  </si>
  <si>
    <t>Datos en unidades</t>
  </si>
  <si>
    <t>Incluye camiones, remolques, semirremolques, plataformas, cabezas tractoras, furgones y otros equipos</t>
  </si>
  <si>
    <t>9.1. UNIDADES DE TRANSPORTE INTERMODAL RO-RO</t>
  </si>
  <si>
    <t>10. CONTENEDORES</t>
  </si>
  <si>
    <t>Datos en TEUS</t>
  </si>
  <si>
    <t>10.1. CONTENEDORES EN TRÁNSITO</t>
  </si>
  <si>
    <t>11.1. BUQUES MERCANTES (G.T.)</t>
  </si>
  <si>
    <t>11. BUQUES MERCANTES (NÚMERO)</t>
  </si>
  <si>
    <t>Datos en número</t>
  </si>
  <si>
    <t>Incluye tanques, graneleros, carga general, portacontenedores, ro-ro, de pasaje y otros buques mercantes</t>
  </si>
  <si>
    <t>Datos en GT</t>
  </si>
  <si>
    <t>11.2. BUQUES DE CRUCERO (NÚMERO)</t>
  </si>
  <si>
    <t>Incluye embarques, desembarques y tránsito</t>
  </si>
  <si>
    <t>12. PASAJEROS EN RÉGIMEN DE TRANSPORTE Y DE CRUCERO</t>
  </si>
  <si>
    <t>Incluye cargas de combustibles líquidos</t>
  </si>
  <si>
    <t>12.2. PASAJEROS DE CRUCERO</t>
  </si>
  <si>
    <t>13.1. AUTOMÓVILES EN RÉGIMEN DE PASAJE</t>
  </si>
  <si>
    <t>Incluye embarques y desembarques</t>
  </si>
  <si>
    <t>Incluye descargas de peces, moluscos, crustáceos y otros productos</t>
  </si>
  <si>
    <t>12.1. PASAJEROS EN RÉGIMEN DE TRANSPORTE</t>
  </si>
  <si>
    <t>MERCANCÍAS SEGÚN SU NATURALEZA</t>
  </si>
  <si>
    <t>Acumulado desde enero</t>
  </si>
  <si>
    <t>Grupo energético</t>
  </si>
  <si>
    <t>Petróleo crudo</t>
  </si>
  <si>
    <t>Fueloil</t>
  </si>
  <si>
    <t>Gasoil</t>
  </si>
  <si>
    <t>Gasolina</t>
  </si>
  <si>
    <t>Otros productos petrolíferos</t>
  </si>
  <si>
    <t>Gases energéticos de petróleo</t>
  </si>
  <si>
    <t>Carbón y coque de petróleo</t>
  </si>
  <si>
    <t>Gas natural</t>
  </si>
  <si>
    <t>Biocombustibles</t>
  </si>
  <si>
    <t>Grupo siderometalúrgico</t>
  </si>
  <si>
    <t>Mineral de hierro</t>
  </si>
  <si>
    <t>Otros minerales y residuos metálicos</t>
  </si>
  <si>
    <t>Chatarra de hierro</t>
  </si>
  <si>
    <t>Productos siderúrgicos</t>
  </si>
  <si>
    <t>Otros productos metalúrgicos</t>
  </si>
  <si>
    <t>Grupo minerales no metálicos</t>
  </si>
  <si>
    <t>Sal común</t>
  </si>
  <si>
    <t>Otros minerales no metálicos</t>
  </si>
  <si>
    <t>Grupo abonos</t>
  </si>
  <si>
    <t>Fosfatos</t>
  </si>
  <si>
    <t>Potasas</t>
  </si>
  <si>
    <t>Abonos naturales y artificiales</t>
  </si>
  <si>
    <t>Grupo productos químicos</t>
  </si>
  <si>
    <t>Productos químicos</t>
  </si>
  <si>
    <t>Grupo materiales de construcción</t>
  </si>
  <si>
    <t>Asfalto</t>
  </si>
  <si>
    <t>Cemento y clínker</t>
  </si>
  <si>
    <t>Materiales de construcción elaborados</t>
  </si>
  <si>
    <t>Grupo agroganadero y alimentario</t>
  </si>
  <si>
    <t>Cereales y sus harinas</t>
  </si>
  <si>
    <t>Habas de soja</t>
  </si>
  <si>
    <t>Frutas, hortalizas y legumbres</t>
  </si>
  <si>
    <t>Vinos, bebidas, alcoholes y derivados</t>
  </si>
  <si>
    <t>Conservas</t>
  </si>
  <si>
    <t>Tabaco, cacao, café y especias</t>
  </si>
  <si>
    <t>Aceites y grasas</t>
  </si>
  <si>
    <t>Otros productos alimenticios</t>
  </si>
  <si>
    <t>Pescado congelado y refrigerado</t>
  </si>
  <si>
    <t>Piensos y forrajes</t>
  </si>
  <si>
    <t>Grupo otras mercancías</t>
  </si>
  <si>
    <t>Maderas y corcho</t>
  </si>
  <si>
    <t>Papel y pasta</t>
  </si>
  <si>
    <t>Maquinaria, aparatos, herramientas y respuestos</t>
  </si>
  <si>
    <t>Resto de mercancías</t>
  </si>
  <si>
    <t>Grupo vehículos y elementos de transporte</t>
  </si>
  <si>
    <t>Vehículos y sus piezas</t>
  </si>
  <si>
    <t>Taras de equipamiento ro-ro</t>
  </si>
  <si>
    <t>Tara de contenedores</t>
  </si>
  <si>
    <t>TOTAL MERCANCÍAS SEGÚN SU NATURALEZA Y PRESENTACIÓN  (*)</t>
  </si>
  <si>
    <t>Melilla</t>
  </si>
  <si>
    <t>Marín y Ría de Pontevedra</t>
  </si>
  <si>
    <t>Gijón</t>
  </si>
  <si>
    <t>Ferrol-San Cibrao</t>
  </si>
  <si>
    <t>Cartagena</t>
  </si>
  <si>
    <t>Bilbao</t>
  </si>
  <si>
    <t>Las Palmas</t>
  </si>
  <si>
    <t>Ceuta</t>
  </si>
  <si>
    <t>Barcelona</t>
  </si>
  <si>
    <t>Huelva</t>
  </si>
  <si>
    <t>Castellón</t>
  </si>
  <si>
    <t xml:space="preserve"> </t>
  </si>
  <si>
    <t>Motril</t>
  </si>
  <si>
    <t>TOTAL</t>
  </si>
  <si>
    <t xml:space="preserve"> Junio </t>
  </si>
  <si>
    <t xml:space="preserve"> Junio</t>
  </si>
  <si>
    <t>(graneles líquidos, graneles sólidos y mercancía general)</t>
  </si>
  <si>
    <t>13.2. AUTOMÓVILES EN RÉGIMEN DE MERCANCÍA</t>
  </si>
  <si>
    <t>Incluye tractores, autobuses, turismos, camiones, vehículos especiales, motocicletas y resto</t>
  </si>
  <si>
    <t>Incluye inicio, fin de línea y tránsito</t>
  </si>
  <si>
    <t>Incluye cargas de combustibles líquidos, agua, hielo, provisiones y varios</t>
  </si>
  <si>
    <t>Incluye buques de crucero en cualquier tipo de situación (sin indicencias, en reparación, en avituallamiento, en construcción, en desguace e inactivo)</t>
  </si>
  <si>
    <t xml:space="preserve"> TOTAL MERCANCÍAS SEGÚN SU NATURALEZA Y PRESENTACIÓN  (*)</t>
  </si>
  <si>
    <t xml:space="preserve"> Junio de 2026</t>
  </si>
  <si>
    <t>En régimen de mercancía</t>
  </si>
  <si>
    <t>Málaga</t>
  </si>
  <si>
    <t>10.2. CONTENEDORES ORIGEN-DESTINO NACIONAL</t>
  </si>
  <si>
    <t>Incluye descargas y cargas sin tránsito, y el origen o el destino, respectivamente, es nacional. No incluye transbordo</t>
  </si>
  <si>
    <t>10.3. CONTENEDORES IMPORT-EXPORT</t>
  </si>
  <si>
    <t>Incluye descargas y cargas sin tránsito, y el origen o el destino, respectivamente, no es nacional. No incluye transbordo</t>
  </si>
  <si>
    <t>Import-Export</t>
  </si>
  <si>
    <t>Origen-destino nacional</t>
  </si>
  <si>
    <t>Fecha: 22/7/2026</t>
  </si>
  <si>
    <t>Pasaia</t>
  </si>
  <si>
    <t>Maquinaria, aparatos, herramientas y repuestos</t>
  </si>
  <si>
    <t>Baleares</t>
  </si>
  <si>
    <t xml:space="preserve">Junio </t>
  </si>
  <si>
    <t>Santa Cruz de Tenerife</t>
  </si>
  <si>
    <t>Santander</t>
  </si>
  <si>
    <t>Sevilla</t>
  </si>
  <si>
    <t>Tarragona</t>
  </si>
  <si>
    <t>Valencia</t>
  </si>
  <si>
    <t>Vigo</t>
  </si>
  <si>
    <t>Vilagarcía</t>
  </si>
  <si>
    <t>1. IMPORTACIONES TOTALES</t>
  </si>
  <si>
    <t>Fecha: 21/07/2026</t>
  </si>
  <si>
    <t>Var.(%)</t>
  </si>
  <si>
    <t>No incluye tránsito, ni taras ni transbordo y el país de origen es distinto a España</t>
  </si>
  <si>
    <t>1.1. IMPORTACIONES DE GRANELES LÍQUIDOS</t>
  </si>
  <si>
    <t>1.2. IMPORTACIONES DE GRANELES SÓLIDOS</t>
  </si>
  <si>
    <t>1.3. IMPORTACIONES DE MERCANCÍA GENERAL</t>
  </si>
  <si>
    <t>-</t>
  </si>
  <si>
    <t>2. EXPORTACIONES TOTALES</t>
  </si>
  <si>
    <t>No incluye tránsito, ni taras ni transbordo y el país de destino es distinto a España</t>
  </si>
  <si>
    <t>2.1. EXPORTACIONES DE GRANELES LÍQUIDOS</t>
  </si>
  <si>
    <t>2.2. EXPORTACIONES DE GRANELES SÓLIDOS</t>
  </si>
  <si>
    <t>2.3. EXPORTACIONES DE MERCANCÍA GENERAL</t>
  </si>
  <si>
    <t>EVOLUCIÓN MENSUAL (toneladas)</t>
  </si>
  <si>
    <t>En la celda del mes actual del 2022 y 2021 copiar la fórmula del mes anterior y reemplazar el número del mes</t>
  </si>
  <si>
    <t>Año 2021: de enero al mes actual la fórmula está vinculada al resumen 2022 del mes correspondiente, para que los datos sean los más actualizados; para el resto de meses de 2021 la fórmula está vinculada al resumen 2021</t>
  </si>
  <si>
    <t xml:space="preserve">Gráfico 2022: incluir en Selcción datos el mes actual </t>
  </si>
  <si>
    <t>Fecha: 21/7/2026</t>
  </si>
  <si>
    <t>TRAFICO TOTAL</t>
  </si>
  <si>
    <t>GRANELES LIQUIDOS</t>
  </si>
  <si>
    <t>GRANELES SOLIDOS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</si>
  <si>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</si>
  <si>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</si>
  <si>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</si>
  <si>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</si>
  <si>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</si>
  <si>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</si>
  <si>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</si>
  <si>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</si>
  <si>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</si>
  <si>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</si>
  <si>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</si>
  <si>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</si>
  <si>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MERCANCIA GENERAL</t>
  </si>
  <si>
    <t>MERCANCIAS EN CONTENEDORES</t>
  </si>
  <si>
    <t>TEUS</t>
  </si>
  <si>
    <t>EVOLUCIÓN MENSUAL (%)</t>
  </si>
  <si>
    <t>Copiar la fórmula del mes anterior y actualizar de la siguiente forma:</t>
  </si>
  <si>
    <t>Tráfico total: la fórmula debe recoger de la celda AFx a la celda AF9 (para 2022) y de la celda AEx a la AE9 para 2021. Lo mismo para GL y GS pero cambiando la columna</t>
  </si>
  <si>
    <t>Mercancía General: la fórmula debe recoger de la celda AFx a la celda AF36 (para el 2022) y de la celda AEx a la AE36 para el 2021. Igual para M.en contenedores y Teus cambiando la columna</t>
  </si>
  <si>
    <t>Gráfico 2022: se incluirá en Selección datos el mes actual</t>
  </si>
  <si>
    <t>AFx a AF9</t>
  </si>
  <si>
    <t>AEx a AE9</t>
  </si>
  <si>
    <t>AFx a AF36</t>
  </si>
  <si>
    <t>AEx a AE36</t>
  </si>
  <si>
    <t>EVOLUCIÓN INTERANUAL (millones de toneladas)</t>
  </si>
  <si>
    <t>Añadir el mes actual en cada columna y copiar la fórmula del mes anterior, que habrá que cambiar de la siguiente forma:</t>
  </si>
  <si>
    <t>Tráfico total: la fórmula debe recoger de la celda AFx a la celda AF9 (para 2022) y de la celda AE20 a la AEx para 2021. Lo mismo para GL y GS pero cambiando la columna</t>
  </si>
  <si>
    <t>Mercancía General: la fórmula debe recoger de la celda AFx a la celda AF36 (para el 2022) y de la celda AE47 a la Aex para el 2021. Igual para M.en contenedores y Teus cambiando la columna</t>
  </si>
  <si>
    <t>En los gráficos se cambiará la Selección datos para que coja los datos del mes y los once meses anteriores</t>
  </si>
  <si>
    <t>Se marcará en gris la fila con los datos del mes anterior que ya no está en la Selección datos</t>
  </si>
  <si>
    <t>AE20 a AEx</t>
  </si>
  <si>
    <t xml:space="preserve">TEUS </t>
  </si>
  <si>
    <t>AE47 a AEx</t>
  </si>
  <si>
    <t>EVOLUCIÓN INTERANUAL (%)</t>
  </si>
  <si>
    <t>Tráfico total: la fórmula debe recoger de la celda AFx a la celda AF9 (para 2022) y de la celda AE20 a la AEx para 2021; también de la celda Aey a AE9 para el 2021 y de AD20 a Adx para 2020. Lo mismo para GL y GS pero cambiando la columna</t>
  </si>
  <si>
    <t>Mercancía General: la fórmula debe recoger de la celda AFx a la celda AF36 (para el 2022) y de la celda AE47 a la AEx para el 2021; además de la celda AEy a la AE36 para 2021 y de AD47 a Adx para 2020. Igual para M.en contenedores y Teus cambiando la columna</t>
  </si>
  <si>
    <t>AEy a AE9</t>
  </si>
  <si>
    <t>AD20 a ADx</t>
  </si>
  <si>
    <t>AEy a AE36</t>
  </si>
  <si>
    <t>AD47 a ADx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</si>
</sst>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\-m\-yyyy;@"/>
    <numFmt numFmtId="165" formatCode="#,##0.0_ ;[Red]\-#,##0.0\ "/>
    <numFmt numFmtId="166" formatCode="#,##0_ ;[Red]\-#,##0\ "/>
    <numFmt numFmtId="167" formatCode="0.0"/>
    <numFmt numFmtId="168" formatCode="#,##0.0"/>
    <numFmt numFmtId="169" formatCode="[$-C0A]mmm\-yy;@"/>
    <numFmt numFmtId="170" formatCode="[$-C0A]mmmm\-yy;@"/>
  </numFmts>
  <fonts count="4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5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4" tint="-0.4999237037263100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28"/>
      <color rgb="FF0A0943"/>
      <name val="Archivo"/>
      <family val="2"/>
    </font>
    <font>
      <sz val="11"/>
      <color theme="1"/>
      <name val="Archivo"/>
      <family val="2"/>
    </font>
    <font>
      <sz val="11"/>
      <name val="Calibri"/>
      <family val="2"/>
      <scheme val="minor"/>
    </font>
    <font>
      <i/>
      <sz val="8"/>
      <color theme="1"/>
      <name val="Arial"/>
      <family val="2"/>
    </font>
    <font>
      <sz val="9"/>
      <color theme="1"/>
      <name val="Arial"/>
      <family val="2"/>
    </font>
    <font>
      <b/>
      <sz val="16"/>
      <color rgb="FF0A0A44"/>
      <name val="Arial"/>
      <family val="2"/>
    </font>
    <font>
      <b/>
      <sz val="8"/>
      <color rgb="FF363636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363636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i/>
      <sz val="9"/>
      <color rgb="FFFF000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2"/>
      <color rgb="FF0A0A44"/>
      <name val="Arial"/>
      <family val="2"/>
    </font>
    <font>
      <b/>
      <sz val="10"/>
      <color theme="0"/>
      <name val="Arial"/>
      <family val="2"/>
    </font>
    <font>
      <b/>
      <sz val="10"/>
      <color rgb="FF363636"/>
      <name val="Arial"/>
      <family val="2"/>
    </font>
    <font>
      <sz val="10"/>
      <color rgb="FF363636"/>
      <name val="Arial"/>
      <family val="2"/>
    </font>
    <font>
      <b/>
      <sz val="9"/>
      <color theme="1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rgb="FF0A0A44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6"/>
      <color rgb="FF00408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7BCE3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0A0A44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rgb="FFA7BCE3"/>
      </left>
      <right style="thin">
        <color rgb="FFA7BCE3"/>
      </right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 style="thin">
        <color rgb="FF0A0A44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 style="thin">
        <color rgb="FF0A0A44"/>
      </left>
      <right/>
      <top style="thin">
        <color auto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 style="thin">
        <color rgb="FF0A0A44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 style="thin">
        <color rgb="FF0A0A4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2" tint="-9.9917600024414813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 tint="-9.9917600024414813E-2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 style="thin">
        <color theme="0"/>
      </left>
      <right/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 style="thin">
        <color theme="0"/>
      </bottom>
      <diagonal/>
    </border>
    <border>
      <left/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0A0A44"/>
      </right>
      <top style="thin">
        <color auto="1"/>
      </top>
      <bottom style="thin">
        <color auto="1"/>
      </bottom>
      <diagonal/>
    </border>
    <border>
      <left style="thin">
        <color rgb="FF0A0A44"/>
      </left>
      <right/>
      <top style="thin">
        <color auto="1"/>
      </top>
      <bottom style="thin">
        <color rgb="FFFFFFFF"/>
      </bottom>
      <diagonal/>
    </border>
    <border>
      <left/>
      <right/>
      <top style="thin">
        <color auto="1"/>
      </top>
      <bottom style="thin">
        <color rgb="FFFFFFFF"/>
      </bottom>
      <diagonal/>
    </border>
    <border>
      <left/>
      <right style="thin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/>
      <top style="thin">
        <color auto="1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/>
      <diagonal/>
    </border>
    <border>
      <left style="thin">
        <color theme="0"/>
      </left>
      <right/>
      <top/>
      <bottom style="thin">
        <color theme="2" tint="-9.9948118533890809E-2"/>
      </bottom>
      <diagonal/>
    </border>
    <border>
      <left style="thin">
        <color theme="0"/>
      </left>
      <right/>
      <top style="thin">
        <color theme="2" tint="-9.9948118533890809E-2"/>
      </top>
      <bottom/>
      <diagonal/>
    </border>
    <border>
      <left/>
      <right style="thin">
        <color theme="0"/>
      </right>
      <top style="thin">
        <color theme="0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 tint="-9.9948118533890809E-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8" fillId="0" borderId="0"/>
  </cellStyleXfs>
  <cellXfs count="284">
    <xf numFmtId="0" fontId="0" fillId="0" borderId="0" xfId="0"/>
    <xf numFmtId="0" fontId="32" fillId="5" borderId="51" xfId="0" applyFont="1" applyFill="1" applyBorder="1" applyAlignment="1">
      <alignment horizontal="center" vertical="center"/>
    </xf>
    <xf numFmtId="0" fontId="32" fillId="5" borderId="46" xfId="0" applyFont="1" applyFill="1" applyBorder="1" applyAlignment="1">
      <alignment horizontal="center" vertical="center"/>
    </xf>
    <xf numFmtId="0" fontId="32" fillId="5" borderId="4" xfId="0" applyFont="1" applyFill="1" applyBorder="1" applyAlignment="1">
      <alignment horizontal="center" vertical="center"/>
    </xf>
    <xf numFmtId="0" fontId="32" fillId="5" borderId="50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left" vertical="center" indent="1"/>
    </xf>
    <xf numFmtId="0" fontId="25" fillId="5" borderId="47" xfId="0" applyFont="1" applyFill="1" applyBorder="1" applyAlignment="1">
      <alignment horizontal="right" vertical="center"/>
    </xf>
    <xf numFmtId="0" fontId="20" fillId="3" borderId="48" xfId="0" applyFont="1" applyFill="1" applyBorder="1" applyAlignment="1">
      <alignment horizontal="left" vertical="center" indent="1"/>
    </xf>
    <xf numFmtId="0" fontId="20" fillId="3" borderId="48" xfId="0" applyFont="1" applyFill="1" applyBorder="1" applyAlignment="1">
      <alignment horizontal="left" vertical="center" wrapText="1" indent="1"/>
    </xf>
    <xf numFmtId="0" fontId="20" fillId="4" borderId="49" xfId="0" applyFont="1" applyFill="1" applyBorder="1" applyAlignment="1">
      <alignment horizontal="left" vertical="center"/>
    </xf>
    <xf numFmtId="0" fontId="30" fillId="5" borderId="48" xfId="0" applyFont="1" applyFill="1" applyBorder="1" applyAlignment="1">
      <alignment horizontal="center" vertical="center"/>
    </xf>
    <xf numFmtId="0" fontId="30" fillId="5" borderId="47" xfId="0" applyFont="1" applyFill="1" applyBorder="1" applyAlignment="1">
      <alignment horizontal="center" vertical="center"/>
    </xf>
    <xf numFmtId="0" fontId="30" fillId="5" borderId="46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6" fillId="0" borderId="0" xfId="0" applyFont="1"/>
    <xf numFmtId="0" fontId="0" fillId="0" borderId="1" xfId="0" applyBorder="1"/>
    <xf numFmtId="164" fontId="7" fillId="0" borderId="0" xfId="0" applyNumberFormat="1" applyFont="1"/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  <xf numFmtId="0" fontId="7" fillId="0" borderId="0" xfId="0" applyFont="1"/>
    <xf numFmtId="0" fontId="1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4" fillId="0" borderId="7" xfId="0" applyFont="1" applyBorder="1"/>
    <xf numFmtId="0" fontId="15" fillId="0" borderId="7" xfId="0" applyFont="1" applyBorder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Alignment="1">
      <alignment horizontal="right"/>
    </xf>
    <xf numFmtId="0" fontId="23" fillId="2" borderId="4" xfId="0" applyFont="1" applyFill="1" applyBorder="1" applyAlignment="1">
      <alignment horizontal="left" vertical="center"/>
    </xf>
    <xf numFmtId="0" fontId="23" fillId="2" borderId="8" xfId="0" applyFont="1" applyFill="1" applyBorder="1" applyAlignment="1">
      <alignment horizontal="left" vertical="center"/>
    </xf>
    <xf numFmtId="0" fontId="7" fillId="0" borderId="1" xfId="0" applyFont="1" applyBorder="1"/>
    <xf numFmtId="0" fontId="12" fillId="0" borderId="1" xfId="0" applyFont="1" applyBorder="1"/>
    <xf numFmtId="0" fontId="24" fillId="0" borderId="0" xfId="0" applyFont="1"/>
    <xf numFmtId="0" fontId="22" fillId="3" borderId="16" xfId="0" applyFont="1" applyFill="1" applyBorder="1" applyAlignment="1">
      <alignment horizontal="left" vertical="center"/>
    </xf>
    <xf numFmtId="0" fontId="20" fillId="3" borderId="10" xfId="0" applyFont="1" applyFill="1" applyBorder="1" applyAlignment="1">
      <alignment horizontal="right" vertical="center"/>
    </xf>
    <xf numFmtId="0" fontId="20" fillId="4" borderId="4" xfId="0" applyFont="1" applyFill="1" applyBorder="1" applyAlignment="1">
      <alignment horizontal="left" vertical="center"/>
    </xf>
    <xf numFmtId="0" fontId="20" fillId="4" borderId="8" xfId="0" applyFont="1" applyFill="1" applyBorder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right" vertical="center"/>
    </xf>
    <xf numFmtId="0" fontId="17" fillId="0" borderId="0" xfId="0" applyFont="1" applyAlignment="1">
      <alignment vertical="center"/>
    </xf>
    <xf numFmtId="3" fontId="28" fillId="4" borderId="6" xfId="0" applyNumberFormat="1" applyFont="1" applyFill="1" applyBorder="1" applyAlignment="1">
      <alignment vertical="center"/>
    </xf>
    <xf numFmtId="3" fontId="28" fillId="0" borderId="6" xfId="0" applyNumberFormat="1" applyFont="1" applyBorder="1" applyAlignment="1">
      <alignment vertical="center"/>
    </xf>
    <xf numFmtId="3" fontId="29" fillId="3" borderId="12" xfId="0" applyNumberFormat="1" applyFont="1" applyFill="1" applyBorder="1" applyAlignment="1">
      <alignment horizontal="right" vertical="center"/>
    </xf>
    <xf numFmtId="3" fontId="29" fillId="3" borderId="4" xfId="0" applyNumberFormat="1" applyFont="1" applyFill="1" applyBorder="1" applyAlignment="1">
      <alignment horizontal="right" vertical="center"/>
    </xf>
    <xf numFmtId="3" fontId="28" fillId="4" borderId="12" xfId="0" applyNumberFormat="1" applyFont="1" applyFill="1" applyBorder="1" applyAlignment="1">
      <alignment horizontal="right" vertical="center"/>
    </xf>
    <xf numFmtId="3" fontId="28" fillId="4" borderId="8" xfId="0" applyNumberFormat="1" applyFont="1" applyFill="1" applyBorder="1" applyAlignment="1">
      <alignment horizontal="right" vertical="center"/>
    </xf>
    <xf numFmtId="3" fontId="28" fillId="4" borderId="4" xfId="0" applyNumberFormat="1" applyFont="1" applyFill="1" applyBorder="1" applyAlignment="1">
      <alignment horizontal="right" vertical="center"/>
    </xf>
    <xf numFmtId="3" fontId="28" fillId="4" borderId="10" xfId="0" applyNumberFormat="1" applyFont="1" applyFill="1" applyBorder="1" applyAlignment="1">
      <alignment horizontal="right" vertical="center"/>
    </xf>
    <xf numFmtId="3" fontId="28" fillId="4" borderId="6" xfId="0" applyNumberFormat="1" applyFont="1" applyFill="1" applyBorder="1" applyAlignment="1">
      <alignment horizontal="right" vertical="center"/>
    </xf>
    <xf numFmtId="3" fontId="28" fillId="0" borderId="4" xfId="0" applyNumberFormat="1" applyFont="1" applyBorder="1" applyAlignment="1">
      <alignment horizontal="right" vertical="center"/>
    </xf>
    <xf numFmtId="3" fontId="28" fillId="0" borderId="9" xfId="0" applyNumberFormat="1" applyFont="1" applyBorder="1" applyAlignment="1">
      <alignment horizontal="right" vertical="center"/>
    </xf>
    <xf numFmtId="3" fontId="28" fillId="0" borderId="8" xfId="0" applyNumberFormat="1" applyFont="1" applyBorder="1" applyAlignment="1">
      <alignment horizontal="right" vertical="center"/>
    </xf>
    <xf numFmtId="3" fontId="28" fillId="4" borderId="3" xfId="0" applyNumberFormat="1" applyFont="1" applyFill="1" applyBorder="1" applyAlignment="1">
      <alignment horizontal="right" vertical="center"/>
    </xf>
    <xf numFmtId="3" fontId="28" fillId="4" borderId="13" xfId="0" applyNumberFormat="1" applyFont="1" applyFill="1" applyBorder="1" applyAlignment="1">
      <alignment horizontal="right" vertical="center"/>
    </xf>
    <xf numFmtId="166" fontId="28" fillId="4" borderId="4" xfId="0" applyNumberFormat="1" applyFont="1" applyFill="1" applyBorder="1" applyAlignment="1">
      <alignment horizontal="right" vertical="center"/>
    </xf>
    <xf numFmtId="165" fontId="28" fillId="4" borderId="4" xfId="0" applyNumberFormat="1" applyFont="1" applyFill="1" applyBorder="1" applyAlignment="1">
      <alignment horizontal="right" vertical="center"/>
    </xf>
    <xf numFmtId="3" fontId="28" fillId="2" borderId="4" xfId="0" applyNumberFormat="1" applyFont="1" applyFill="1" applyBorder="1" applyAlignment="1">
      <alignment horizontal="right" vertical="center"/>
    </xf>
    <xf numFmtId="166" fontId="28" fillId="2" borderId="4" xfId="0" applyNumberFormat="1" applyFont="1" applyFill="1" applyBorder="1" applyAlignment="1">
      <alignment horizontal="right" vertical="center"/>
    </xf>
    <xf numFmtId="165" fontId="28" fillId="2" borderId="4" xfId="0" applyNumberFormat="1" applyFont="1" applyFill="1" applyBorder="1" applyAlignment="1">
      <alignment horizontal="right" vertical="center"/>
    </xf>
    <xf numFmtId="3" fontId="28" fillId="4" borderId="1" xfId="0" applyNumberFormat="1" applyFont="1" applyFill="1" applyBorder="1" applyAlignment="1">
      <alignment horizontal="right" vertical="center"/>
    </xf>
    <xf numFmtId="3" fontId="28" fillId="4" borderId="0" xfId="0" applyNumberFormat="1" applyFont="1" applyFill="1" applyAlignment="1">
      <alignment horizontal="right" vertical="center"/>
    </xf>
    <xf numFmtId="3" fontId="28" fillId="0" borderId="14" xfId="0" applyNumberFormat="1" applyFont="1" applyBorder="1" applyAlignment="1">
      <alignment horizontal="right" vertical="center"/>
    </xf>
    <xf numFmtId="3" fontId="28" fillId="0" borderId="1" xfId="0" applyNumberFormat="1" applyFont="1" applyBorder="1" applyAlignment="1">
      <alignment horizontal="right" vertical="center"/>
    </xf>
    <xf numFmtId="3" fontId="28" fillId="0" borderId="6" xfId="0" applyNumberFormat="1" applyFont="1" applyBorder="1" applyAlignment="1">
      <alignment horizontal="right" vertical="center"/>
    </xf>
    <xf numFmtId="3" fontId="28" fillId="0" borderId="0" xfId="0" applyNumberFormat="1" applyFont="1" applyAlignment="1">
      <alignment horizontal="right" vertical="center"/>
    </xf>
    <xf numFmtId="0" fontId="7" fillId="0" borderId="10" xfId="0" applyFont="1" applyBorder="1"/>
    <xf numFmtId="0" fontId="17" fillId="0" borderId="10" xfId="0" applyFont="1" applyBorder="1" applyAlignment="1">
      <alignment vertical="center"/>
    </xf>
    <xf numFmtId="164" fontId="22" fillId="0" borderId="0" xfId="0" applyNumberFormat="1" applyFont="1" applyAlignment="1">
      <alignment horizontal="right" vertical="center"/>
    </xf>
    <xf numFmtId="0" fontId="16" fillId="0" borderId="0" xfId="0" applyFont="1"/>
    <xf numFmtId="3" fontId="30" fillId="5" borderId="12" xfId="0" applyNumberFormat="1" applyFont="1" applyFill="1" applyBorder="1" applyAlignment="1">
      <alignment horizontal="right" vertical="center"/>
    </xf>
    <xf numFmtId="3" fontId="30" fillId="5" borderId="8" xfId="0" applyNumberFormat="1" applyFont="1" applyFill="1" applyBorder="1" applyAlignment="1">
      <alignment horizontal="right" vertical="center"/>
    </xf>
    <xf numFmtId="3" fontId="30" fillId="5" borderId="6" xfId="0" applyNumberFormat="1" applyFont="1" applyFill="1" applyBorder="1" applyAlignment="1">
      <alignment horizontal="right" vertical="center"/>
    </xf>
    <xf numFmtId="0" fontId="3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32" fillId="5" borderId="14" xfId="0" applyNumberFormat="1" applyFont="1" applyFill="1" applyBorder="1" applyAlignment="1">
      <alignment horizontal="right" vertical="center"/>
    </xf>
    <xf numFmtId="165" fontId="32" fillId="5" borderId="14" xfId="0" applyNumberFormat="1" applyFont="1" applyFill="1" applyBorder="1" applyAlignment="1">
      <alignment horizontal="right" vertical="center"/>
    </xf>
    <xf numFmtId="166" fontId="34" fillId="6" borderId="9" xfId="0" applyNumberFormat="1" applyFont="1" applyFill="1" applyBorder="1" applyAlignment="1">
      <alignment horizontal="right" vertical="center"/>
    </xf>
    <xf numFmtId="165" fontId="34" fillId="6" borderId="9" xfId="0" applyNumberFormat="1" applyFont="1" applyFill="1" applyBorder="1" applyAlignment="1">
      <alignment horizontal="right" vertical="center"/>
    </xf>
    <xf numFmtId="0" fontId="32" fillId="5" borderId="6" xfId="0" applyFont="1" applyFill="1" applyBorder="1" applyAlignment="1">
      <alignment horizontal="center" vertical="center"/>
    </xf>
    <xf numFmtId="165" fontId="34" fillId="6" borderId="17" xfId="0" applyNumberFormat="1" applyFont="1" applyFill="1" applyBorder="1" applyAlignment="1">
      <alignment horizontal="right" vertical="center"/>
    </xf>
    <xf numFmtId="0" fontId="33" fillId="0" borderId="8" xfId="0" applyFont="1" applyBorder="1" applyAlignment="1">
      <alignment vertical="center"/>
    </xf>
    <xf numFmtId="3" fontId="34" fillId="0" borderId="18" xfId="0" applyNumberFormat="1" applyFont="1" applyBorder="1" applyAlignment="1">
      <alignment horizontal="right" vertical="center"/>
    </xf>
    <xf numFmtId="3" fontId="34" fillId="0" borderId="19" xfId="0" applyNumberFormat="1" applyFont="1" applyBorder="1" applyAlignment="1">
      <alignment horizontal="right" vertical="center"/>
    </xf>
    <xf numFmtId="3" fontId="34" fillId="0" borderId="20" xfId="0" applyNumberFormat="1" applyFont="1" applyBorder="1" applyAlignment="1">
      <alignment horizontal="right" vertical="center"/>
    </xf>
    <xf numFmtId="3" fontId="34" fillId="0" borderId="9" xfId="0" applyNumberFormat="1" applyFont="1" applyBorder="1" applyAlignment="1">
      <alignment horizontal="right" vertical="center"/>
    </xf>
    <xf numFmtId="3" fontId="34" fillId="0" borderId="21" xfId="0" applyNumberFormat="1" applyFont="1" applyBorder="1" applyAlignment="1">
      <alignment horizontal="right" vertical="center"/>
    </xf>
    <xf numFmtId="3" fontId="34" fillId="0" borderId="22" xfId="0" applyNumberFormat="1" applyFont="1" applyBorder="1" applyAlignment="1">
      <alignment horizontal="right" vertical="center"/>
    </xf>
    <xf numFmtId="3" fontId="34" fillId="0" borderId="23" xfId="0" applyNumberFormat="1" applyFont="1" applyBorder="1" applyAlignment="1">
      <alignment horizontal="right" vertical="center"/>
    </xf>
    <xf numFmtId="166" fontId="34" fillId="6" borderId="19" xfId="0" applyNumberFormat="1" applyFont="1" applyFill="1" applyBorder="1" applyAlignment="1">
      <alignment horizontal="right" vertical="center"/>
    </xf>
    <xf numFmtId="165" fontId="34" fillId="6" borderId="24" xfId="0" applyNumberFormat="1" applyFont="1" applyFill="1" applyBorder="1" applyAlignment="1">
      <alignment horizontal="right" vertical="center"/>
    </xf>
    <xf numFmtId="166" fontId="34" fillId="6" borderId="23" xfId="0" applyNumberFormat="1" applyFont="1" applyFill="1" applyBorder="1" applyAlignment="1">
      <alignment horizontal="right" vertical="center"/>
    </xf>
    <xf numFmtId="165" fontId="34" fillId="6" borderId="25" xfId="0" applyNumberFormat="1" applyFont="1" applyFill="1" applyBorder="1" applyAlignment="1">
      <alignment horizontal="right" vertical="center"/>
    </xf>
    <xf numFmtId="0" fontId="33" fillId="0" borderId="26" xfId="0" applyFont="1" applyBorder="1" applyAlignment="1">
      <alignment vertical="center"/>
    </xf>
    <xf numFmtId="3" fontId="34" fillId="0" borderId="27" xfId="0" applyNumberFormat="1" applyFont="1" applyBorder="1" applyAlignment="1">
      <alignment horizontal="right" vertical="center"/>
    </xf>
    <xf numFmtId="165" fontId="34" fillId="6" borderId="19" xfId="0" applyNumberFormat="1" applyFont="1" applyFill="1" applyBorder="1" applyAlignment="1">
      <alignment horizontal="right" vertical="center"/>
    </xf>
    <xf numFmtId="0" fontId="33" fillId="0" borderId="28" xfId="0" applyFont="1" applyBorder="1" applyAlignment="1">
      <alignment vertical="center"/>
    </xf>
    <xf numFmtId="3" fontId="34" fillId="0" borderId="29" xfId="0" applyNumberFormat="1" applyFont="1" applyBorder="1" applyAlignment="1">
      <alignment horizontal="right" vertical="center"/>
    </xf>
    <xf numFmtId="165" fontId="34" fillId="6" borderId="23" xfId="0" applyNumberFormat="1" applyFont="1" applyFill="1" applyBorder="1" applyAlignment="1">
      <alignment horizontal="right" vertical="center"/>
    </xf>
    <xf numFmtId="0" fontId="33" fillId="0" borderId="28" xfId="0" applyFont="1" applyBorder="1" applyAlignment="1">
      <alignment horizontal="left" vertical="center"/>
    </xf>
    <xf numFmtId="166" fontId="34" fillId="6" borderId="30" xfId="0" applyNumberFormat="1" applyFont="1" applyFill="1" applyBorder="1" applyAlignment="1">
      <alignment horizontal="right" vertical="center"/>
    </xf>
    <xf numFmtId="165" fontId="34" fillId="6" borderId="30" xfId="0" applyNumberFormat="1" applyFont="1" applyFill="1" applyBorder="1" applyAlignment="1">
      <alignment horizontal="right" vertical="center"/>
    </xf>
    <xf numFmtId="165" fontId="34" fillId="6" borderId="31" xfId="0" applyNumberFormat="1" applyFont="1" applyFill="1" applyBorder="1" applyAlignment="1">
      <alignment horizontal="right" vertical="center"/>
    </xf>
    <xf numFmtId="0" fontId="33" fillId="3" borderId="32" xfId="0" applyFont="1" applyFill="1" applyBorder="1" applyAlignment="1">
      <alignment horizontal="left" vertical="center" wrapText="1"/>
    </xf>
    <xf numFmtId="0" fontId="35" fillId="0" borderId="0" xfId="0" applyFont="1" applyAlignment="1">
      <alignment horizontal="right" vertical="center"/>
    </xf>
    <xf numFmtId="0" fontId="36" fillId="0" borderId="0" xfId="0" applyFont="1" applyAlignment="1">
      <alignment vertical="center"/>
    </xf>
    <xf numFmtId="3" fontId="34" fillId="4" borderId="9" xfId="0" applyNumberFormat="1" applyFont="1" applyFill="1" applyBorder="1" applyAlignment="1">
      <alignment horizontal="right" vertical="center"/>
    </xf>
    <xf numFmtId="0" fontId="33" fillId="4" borderId="8" xfId="0" applyFont="1" applyFill="1" applyBorder="1" applyAlignment="1">
      <alignment vertical="center"/>
    </xf>
    <xf numFmtId="3" fontId="34" fillId="4" borderId="20" xfId="0" applyNumberFormat="1" applyFont="1" applyFill="1" applyBorder="1" applyAlignment="1">
      <alignment horizontal="right" vertical="center"/>
    </xf>
    <xf numFmtId="0" fontId="33" fillId="4" borderId="26" xfId="0" applyFont="1" applyFill="1" applyBorder="1" applyAlignment="1">
      <alignment vertical="center"/>
    </xf>
    <xf numFmtId="3" fontId="34" fillId="4" borderId="27" xfId="0" applyNumberFormat="1" applyFont="1" applyFill="1" applyBorder="1" applyAlignment="1">
      <alignment horizontal="right" vertical="center"/>
    </xf>
    <xf numFmtId="3" fontId="34" fillId="4" borderId="19" xfId="0" applyNumberFormat="1" applyFont="1" applyFill="1" applyBorder="1" applyAlignment="1">
      <alignment horizontal="right" vertical="center"/>
    </xf>
    <xf numFmtId="0" fontId="33" fillId="4" borderId="28" xfId="0" applyFont="1" applyFill="1" applyBorder="1" applyAlignment="1">
      <alignment vertical="center"/>
    </xf>
    <xf numFmtId="3" fontId="34" fillId="4" borderId="29" xfId="0" applyNumberFormat="1" applyFont="1" applyFill="1" applyBorder="1" applyAlignment="1">
      <alignment horizontal="right" vertical="center"/>
    </xf>
    <xf numFmtId="3" fontId="34" fillId="4" borderId="23" xfId="0" applyNumberFormat="1" applyFont="1" applyFill="1" applyBorder="1" applyAlignment="1">
      <alignment horizontal="right" vertical="center"/>
    </xf>
    <xf numFmtId="0" fontId="33" fillId="4" borderId="33" xfId="0" applyFont="1" applyFill="1" applyBorder="1" applyAlignment="1">
      <alignment vertical="center"/>
    </xf>
    <xf numFmtId="3" fontId="34" fillId="4" borderId="34" xfId="0" applyNumberFormat="1" applyFont="1" applyFill="1" applyBorder="1" applyAlignment="1">
      <alignment horizontal="right" vertical="center"/>
    </xf>
    <xf numFmtId="3" fontId="34" fillId="4" borderId="30" xfId="0" applyNumberFormat="1" applyFont="1" applyFill="1" applyBorder="1" applyAlignment="1">
      <alignment horizontal="right" vertical="center"/>
    </xf>
    <xf numFmtId="0" fontId="33" fillId="4" borderId="8" xfId="0" applyFont="1" applyFill="1" applyBorder="1" applyAlignment="1">
      <alignment horizontal="left" vertical="center"/>
    </xf>
    <xf numFmtId="3" fontId="34" fillId="4" borderId="21" xfId="0" applyNumberFormat="1" applyFont="1" applyFill="1" applyBorder="1" applyAlignment="1">
      <alignment horizontal="right" vertical="center"/>
    </xf>
    <xf numFmtId="3" fontId="34" fillId="4" borderId="18" xfId="0" applyNumberFormat="1" applyFont="1" applyFill="1" applyBorder="1" applyAlignment="1">
      <alignment horizontal="right" vertical="center"/>
    </xf>
    <xf numFmtId="3" fontId="34" fillId="4" borderId="22" xfId="0" applyNumberFormat="1" applyFont="1" applyFill="1" applyBorder="1" applyAlignment="1">
      <alignment horizontal="right" vertical="center"/>
    </xf>
    <xf numFmtId="3" fontId="34" fillId="4" borderId="35" xfId="0" applyNumberFormat="1" applyFont="1" applyFill="1" applyBorder="1" applyAlignment="1">
      <alignment horizontal="right" vertical="center"/>
    </xf>
    <xf numFmtId="0" fontId="0" fillId="0" borderId="36" xfId="0" applyBorder="1"/>
    <xf numFmtId="0" fontId="0" fillId="6" borderId="0" xfId="0" applyFill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0" xfId="0" applyAlignment="1">
      <alignment horizontal="left"/>
    </xf>
    <xf numFmtId="0" fontId="37" fillId="0" borderId="0" xfId="0" applyFont="1"/>
    <xf numFmtId="168" fontId="30" fillId="5" borderId="10" xfId="0" applyNumberFormat="1" applyFont="1" applyFill="1" applyBorder="1" applyAlignment="1">
      <alignment horizontal="right" vertical="center"/>
    </xf>
    <xf numFmtId="167" fontId="28" fillId="4" borderId="6" xfId="0" applyNumberFormat="1" applyFont="1" applyFill="1" applyBorder="1" applyAlignment="1">
      <alignment horizontal="right" vertical="center"/>
    </xf>
    <xf numFmtId="167" fontId="28" fillId="4" borderId="4" xfId="0" applyNumberFormat="1" applyFont="1" applyFill="1" applyBorder="1" applyAlignment="1">
      <alignment horizontal="right" vertical="center"/>
    </xf>
    <xf numFmtId="167" fontId="28" fillId="0" borderId="3" xfId="0" applyNumberFormat="1" applyFont="1" applyBorder="1" applyAlignment="1">
      <alignment horizontal="right" vertical="center"/>
    </xf>
    <xf numFmtId="167" fontId="28" fillId="0" borderId="1" xfId="0" applyNumberFormat="1" applyFont="1" applyBorder="1" applyAlignment="1">
      <alignment horizontal="right" vertical="center"/>
    </xf>
    <xf numFmtId="167" fontId="29" fillId="3" borderId="6" xfId="0" applyNumberFormat="1" applyFont="1" applyFill="1" applyBorder="1" applyAlignment="1">
      <alignment horizontal="right" vertical="center"/>
    </xf>
    <xf numFmtId="167" fontId="28" fillId="4" borderId="5" xfId="0" applyNumberFormat="1" applyFont="1" applyFill="1" applyBorder="1" applyAlignment="1">
      <alignment horizontal="right" vertical="center"/>
    </xf>
    <xf numFmtId="167" fontId="28" fillId="0" borderId="7" xfId="0" applyNumberFormat="1" applyFont="1" applyBorder="1" applyAlignment="1">
      <alignment horizontal="right" vertical="center"/>
    </xf>
    <xf numFmtId="0" fontId="20" fillId="4" borderId="3" xfId="0" applyFont="1" applyFill="1" applyBorder="1" applyAlignment="1">
      <alignment horizontal="left" vertical="center"/>
    </xf>
    <xf numFmtId="0" fontId="0" fillId="0" borderId="41" xfId="0" applyBorder="1"/>
    <xf numFmtId="0" fontId="0" fillId="0" borderId="42" xfId="0" applyBorder="1"/>
    <xf numFmtId="0" fontId="27" fillId="0" borderId="0" xfId="0" applyFont="1"/>
    <xf numFmtId="0" fontId="0" fillId="0" borderId="36" xfId="0" applyBorder="1" applyAlignment="1">
      <alignment horizontal="left"/>
    </xf>
    <xf numFmtId="3" fontId="25" fillId="5" borderId="0" xfId="0" applyNumberFormat="1" applyFont="1" applyFill="1" applyAlignment="1">
      <alignment horizontal="right" vertical="center"/>
    </xf>
    <xf numFmtId="0" fontId="30" fillId="5" borderId="1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left" vertical="center"/>
    </xf>
    <xf numFmtId="0" fontId="30" fillId="5" borderId="10" xfId="0" applyFont="1" applyFill="1" applyBorder="1" applyAlignment="1">
      <alignment horizontal="left" vertical="center" indent="1"/>
    </xf>
    <xf numFmtId="3" fontId="20" fillId="3" borderId="4" xfId="0" applyNumberFormat="1" applyFont="1" applyFill="1" applyBorder="1" applyAlignment="1">
      <alignment horizontal="right" vertical="center"/>
    </xf>
    <xf numFmtId="3" fontId="20" fillId="3" borderId="6" xfId="0" applyNumberFormat="1" applyFont="1" applyFill="1" applyBorder="1" applyAlignment="1">
      <alignment horizontal="right" vertical="center"/>
    </xf>
    <xf numFmtId="3" fontId="20" fillId="3" borderId="12" xfId="0" applyNumberFormat="1" applyFont="1" applyFill="1" applyBorder="1" applyAlignment="1">
      <alignment horizontal="right" vertical="center"/>
    </xf>
    <xf numFmtId="0" fontId="27" fillId="0" borderId="9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8" fillId="0" borderId="8" xfId="0" applyFont="1" applyBorder="1" applyAlignment="1">
      <alignment horizontal="right" vertical="center"/>
    </xf>
    <xf numFmtId="0" fontId="27" fillId="0" borderId="4" xfId="0" applyFont="1" applyBorder="1" applyAlignment="1">
      <alignment horizontal="left" vertical="center"/>
    </xf>
    <xf numFmtId="0" fontId="30" fillId="5" borderId="4" xfId="0" applyFont="1" applyFill="1" applyBorder="1" applyAlignment="1">
      <alignment horizontal="center" vertical="center"/>
    </xf>
    <xf numFmtId="3" fontId="28" fillId="4" borderId="4" xfId="0" applyNumberFormat="1" applyFont="1" applyFill="1" applyBorder="1" applyAlignment="1">
      <alignment vertical="center"/>
    </xf>
    <xf numFmtId="0" fontId="7" fillId="0" borderId="43" xfId="0" applyFont="1" applyBorder="1"/>
    <xf numFmtId="0" fontId="28" fillId="0" borderId="11" xfId="0" applyFont="1" applyBorder="1" applyAlignment="1">
      <alignment horizontal="right" vertical="center"/>
    </xf>
    <xf numFmtId="0" fontId="28" fillId="0" borderId="4" xfId="0" applyFont="1" applyBorder="1" applyAlignment="1">
      <alignment horizontal="right" vertical="center"/>
    </xf>
    <xf numFmtId="0" fontId="28" fillId="0" borderId="4" xfId="0" applyFont="1" applyBorder="1" applyAlignment="1">
      <alignment vertical="center"/>
    </xf>
    <xf numFmtId="0" fontId="30" fillId="5" borderId="7" xfId="0" applyFont="1" applyFill="1" applyBorder="1" applyAlignment="1">
      <alignment horizontal="center" vertical="center"/>
    </xf>
    <xf numFmtId="0" fontId="7" fillId="0" borderId="44" xfId="0" applyFont="1" applyBorder="1"/>
    <xf numFmtId="3" fontId="25" fillId="5" borderId="8" xfId="0" applyNumberFormat="1" applyFont="1" applyFill="1" applyBorder="1" applyAlignment="1">
      <alignment horizontal="right" vertical="center"/>
    </xf>
    <xf numFmtId="167" fontId="25" fillId="5" borderId="5" xfId="0" applyNumberFormat="1" applyFont="1" applyFill="1" applyBorder="1" applyAlignment="1">
      <alignment horizontal="right" vertical="center"/>
    </xf>
    <xf numFmtId="3" fontId="25" fillId="5" borderId="4" xfId="0" applyNumberFormat="1" applyFont="1" applyFill="1" applyBorder="1" applyAlignment="1">
      <alignment vertical="center"/>
    </xf>
    <xf numFmtId="3" fontId="32" fillId="5" borderId="6" xfId="0" applyNumberFormat="1" applyFont="1" applyFill="1" applyBorder="1" applyAlignment="1">
      <alignment horizontal="right" vertical="center"/>
    </xf>
    <xf numFmtId="165" fontId="32" fillId="5" borderId="6" xfId="0" applyNumberFormat="1" applyFont="1" applyFill="1" applyBorder="1" applyAlignment="1">
      <alignment horizontal="right" vertical="center"/>
    </xf>
    <xf numFmtId="168" fontId="30" fillId="5" borderId="8" xfId="0" applyNumberFormat="1" applyFont="1" applyFill="1" applyBorder="1" applyAlignment="1">
      <alignment horizontal="right" vertical="center"/>
    </xf>
    <xf numFmtId="3" fontId="30" fillId="5" borderId="4" xfId="0" applyNumberFormat="1" applyFont="1" applyFill="1" applyBorder="1" applyAlignment="1">
      <alignment horizontal="right" vertical="center"/>
    </xf>
    <xf numFmtId="0" fontId="30" fillId="5" borderId="7" xfId="0" applyFont="1" applyFill="1" applyBorder="1" applyAlignment="1">
      <alignment horizontal="left" vertical="center" indent="1"/>
    </xf>
    <xf numFmtId="0" fontId="32" fillId="5" borderId="45" xfId="0" applyFont="1" applyFill="1" applyBorder="1" applyAlignment="1">
      <alignment horizontal="center" vertical="center"/>
    </xf>
    <xf numFmtId="0" fontId="33" fillId="3" borderId="53" xfId="0" applyFont="1" applyFill="1" applyBorder="1" applyAlignment="1">
      <alignment horizontal="left" vertical="center" wrapText="1"/>
    </xf>
    <xf numFmtId="0" fontId="33" fillId="2" borderId="54" xfId="0" applyFont="1" applyFill="1" applyBorder="1" applyAlignment="1">
      <alignment horizontal="left" vertical="center" wrapText="1"/>
    </xf>
    <xf numFmtId="3" fontId="34" fillId="2" borderId="55" xfId="0" applyNumberFormat="1" applyFont="1" applyFill="1" applyBorder="1" applyAlignment="1">
      <alignment horizontal="right" vertical="center" wrapText="1"/>
    </xf>
    <xf numFmtId="3" fontId="34" fillId="2" borderId="56" xfId="0" applyNumberFormat="1" applyFont="1" applyFill="1" applyBorder="1" applyAlignment="1">
      <alignment horizontal="right" vertical="center" wrapText="1"/>
    </xf>
    <xf numFmtId="166" fontId="34" fillId="2" borderId="30" xfId="0" applyNumberFormat="1" applyFont="1" applyFill="1" applyBorder="1" applyAlignment="1">
      <alignment horizontal="right" vertical="center" wrapText="1"/>
    </xf>
    <xf numFmtId="165" fontId="34" fillId="2" borderId="57" xfId="0" applyNumberFormat="1" applyFont="1" applyFill="1" applyBorder="1" applyAlignment="1">
      <alignment horizontal="right" vertical="center" wrapText="1"/>
    </xf>
    <xf numFmtId="3" fontId="34" fillId="2" borderId="58" xfId="0" applyNumberFormat="1" applyFont="1" applyFill="1" applyBorder="1" applyAlignment="1">
      <alignment horizontal="right" vertical="center" wrapText="1"/>
    </xf>
    <xf numFmtId="0" fontId="22" fillId="0" borderId="60" xfId="0" applyFont="1" applyBorder="1" applyAlignment="1">
      <alignment horizontal="left" vertical="center" wrapText="1" indent="1"/>
    </xf>
    <xf numFmtId="3" fontId="21" fillId="0" borderId="61" xfId="0" applyNumberFormat="1" applyFont="1" applyBorder="1" applyAlignment="1">
      <alignment horizontal="right" vertical="center" wrapText="1"/>
    </xf>
    <xf numFmtId="168" fontId="21" fillId="0" borderId="61" xfId="0" applyNumberFormat="1" applyFont="1" applyBorder="1" applyAlignment="1">
      <alignment horizontal="right" vertical="center" wrapText="1"/>
    </xf>
    <xf numFmtId="0" fontId="33" fillId="3" borderId="45" xfId="0" applyFont="1" applyFill="1" applyBorder="1" applyAlignment="1">
      <alignment horizontal="left" vertical="center" wrapText="1"/>
    </xf>
    <xf numFmtId="0" fontId="33" fillId="3" borderId="32" xfId="0" applyFont="1" applyFill="1" applyBorder="1" applyAlignment="1">
      <alignment horizontal="left" vertical="center" wrapText="1"/>
    </xf>
    <xf numFmtId="0" fontId="33" fillId="3" borderId="52" xfId="0" applyFont="1" applyFill="1" applyBorder="1" applyAlignment="1">
      <alignment horizontal="left" vertical="center" wrapText="1"/>
    </xf>
    <xf numFmtId="0" fontId="32" fillId="5" borderId="47" xfId="0" applyFont="1" applyFill="1" applyBorder="1" applyAlignment="1">
      <alignment horizontal="right" vertical="center"/>
    </xf>
    <xf numFmtId="0" fontId="32" fillId="5" borderId="59" xfId="0" applyFont="1" applyFill="1" applyBorder="1" applyAlignment="1">
      <alignment horizontal="center" vertical="center"/>
    </xf>
    <xf numFmtId="0" fontId="30" fillId="5" borderId="5" xfId="0" applyFont="1" applyFill="1" applyBorder="1" applyAlignment="1">
      <alignment horizontal="center" vertical="center"/>
    </xf>
    <xf numFmtId="0" fontId="30" fillId="5" borderId="62" xfId="0" applyFont="1" applyFill="1" applyBorder="1" applyAlignment="1">
      <alignment horizontal="center" vertical="center"/>
    </xf>
    <xf numFmtId="0" fontId="38" fillId="0" borderId="2" xfId="1" applyBorder="1"/>
    <xf numFmtId="0" fontId="38" fillId="0" borderId="3" xfId="1" applyBorder="1"/>
    <xf numFmtId="0" fontId="38" fillId="0" borderId="4" xfId="1" applyBorder="1"/>
    <xf numFmtId="0" fontId="38" fillId="0" borderId="5" xfId="1" applyBorder="1"/>
    <xf numFmtId="0" fontId="38" fillId="0" borderId="0" xfId="1"/>
    <xf numFmtId="0" fontId="38" fillId="0" borderId="6" xfId="1" applyBorder="1"/>
    <xf numFmtId="0" fontId="38" fillId="0" borderId="7" xfId="1" applyBorder="1"/>
    <xf numFmtId="0" fontId="38" fillId="0" borderId="8" xfId="1" applyBorder="1"/>
    <xf numFmtId="0" fontId="38" fillId="0" borderId="9" xfId="1" applyBorder="1"/>
    <xf numFmtId="0" fontId="38" fillId="0" borderId="10" xfId="1" applyBorder="1"/>
    <xf numFmtId="0" fontId="38" fillId="0" borderId="11" xfId="1" applyBorder="1"/>
    <xf numFmtId="0" fontId="38" fillId="0" borderId="1" xfId="1" applyBorder="1"/>
    <xf numFmtId="0" fontId="38" fillId="0" borderId="12" xfId="1" applyBorder="1"/>
    <xf numFmtId="0" fontId="38" fillId="0" borderId="13" xfId="1" applyBorder="1"/>
    <xf numFmtId="0" fontId="38" fillId="0" borderId="14" xfId="1" applyBorder="1"/>
    <xf numFmtId="0" fontId="38" fillId="0" borderId="15" xfId="1" applyBorder="1"/>
    <xf numFmtId="0" fontId="14" fillId="0" borderId="7" xfId="1" applyFont="1" applyBorder="1"/>
    <xf numFmtId="0" fontId="15" fillId="0" borderId="7" xfId="1" applyFont="1" applyBorder="1"/>
    <xf numFmtId="0" fontId="38" fillId="0" borderId="41" xfId="1" applyBorder="1"/>
    <xf numFmtId="0" fontId="38" fillId="0" borderId="42" xfId="1" applyBorder="1"/>
    <xf numFmtId="0" fontId="27" fillId="0" borderId="0" xfId="1" applyFont="1"/>
    <xf numFmtId="0" fontId="30" fillId="5" borderId="15" xfId="0" applyFont="1" applyFill="1" applyBorder="1" applyAlignment="1">
      <alignment horizontal="center" vertical="center"/>
    </xf>
    <xf numFmtId="0" fontId="30" fillId="5" borderId="11" xfId="0" applyFont="1" applyFill="1" applyBorder="1" applyAlignment="1">
      <alignment horizontal="center" vertical="center"/>
    </xf>
    <xf numFmtId="0" fontId="30" fillId="5" borderId="6" xfId="0" applyFont="1" applyFill="1" applyBorder="1" applyAlignment="1">
      <alignment horizontal="center" vertical="center"/>
    </xf>
    <xf numFmtId="0" fontId="22" fillId="0" borderId="63" xfId="0" applyFont="1" applyBorder="1" applyAlignment="1">
      <alignment horizontal="left" vertical="center" wrapText="1" indent="1"/>
    </xf>
    <xf numFmtId="3" fontId="21" fillId="0" borderId="64" xfId="0" applyNumberFormat="1" applyFont="1" applyBorder="1" applyAlignment="1">
      <alignment horizontal="right" vertical="center" wrapText="1"/>
    </xf>
    <xf numFmtId="168" fontId="21" fillId="0" borderId="64" xfId="0" applyNumberFormat="1" applyFont="1" applyBorder="1" applyAlignment="1">
      <alignment horizontal="right" vertical="center" wrapText="1"/>
    </xf>
    <xf numFmtId="0" fontId="21" fillId="0" borderId="1" xfId="0" applyFont="1" applyBorder="1"/>
    <xf numFmtId="0" fontId="30" fillId="5" borderId="0" xfId="0" applyFont="1" applyFill="1" applyAlignment="1">
      <alignment horizontal="left" vertical="center" indent="1"/>
    </xf>
    <xf numFmtId="3" fontId="30" fillId="5" borderId="1" xfId="0" applyNumberFormat="1" applyFont="1" applyFill="1" applyBorder="1" applyAlignment="1">
      <alignment horizontal="right" vertical="center"/>
    </xf>
    <xf numFmtId="168" fontId="30" fillId="5" borderId="14" xfId="0" applyNumberFormat="1" applyFont="1" applyFill="1" applyBorder="1" applyAlignment="1">
      <alignment horizontal="right" vertical="center"/>
    </xf>
    <xf numFmtId="0" fontId="0" fillId="0" borderId="65" xfId="0" applyBorder="1"/>
    <xf numFmtId="0" fontId="0" fillId="0" borderId="66" xfId="0" applyBorder="1"/>
    <xf numFmtId="0" fontId="21" fillId="0" borderId="67" xfId="0" applyFont="1" applyBorder="1"/>
    <xf numFmtId="0" fontId="0" fillId="0" borderId="68" xfId="0" applyBorder="1"/>
    <xf numFmtId="0" fontId="0" fillId="0" borderId="0" xfId="0" applyAlignment="1">
      <alignment vertical="center"/>
    </xf>
    <xf numFmtId="0" fontId="0" fillId="0" borderId="0" xfId="0" applyAlignment="1">
      <alignment horizontal="left" indent="1"/>
    </xf>
    <xf numFmtId="0" fontId="0" fillId="0" borderId="69" xfId="0" applyBorder="1"/>
    <xf numFmtId="0" fontId="0" fillId="0" borderId="70" xfId="0" applyBorder="1"/>
    <xf numFmtId="0" fontId="40" fillId="0" borderId="0" xfId="0" applyFont="1" applyAlignment="1">
      <alignment vertical="center"/>
    </xf>
    <xf numFmtId="0" fontId="27" fillId="2" borderId="0" xfId="0" applyFont="1" applyFill="1"/>
    <xf numFmtId="0" fontId="41" fillId="0" borderId="0" xfId="0" applyFont="1"/>
    <xf numFmtId="2" fontId="24" fillId="0" borderId="0" xfId="0" applyNumberFormat="1" applyFont="1"/>
    <xf numFmtId="0" fontId="19" fillId="0" borderId="0" xfId="0" applyFont="1"/>
    <xf numFmtId="0" fontId="42" fillId="2" borderId="0" xfId="0" quotePrefix="1" applyFont="1" applyFill="1" applyAlignment="1">
      <alignment horizontal="right"/>
    </xf>
    <xf numFmtId="0" fontId="43" fillId="0" borderId="0" xfId="0" applyFont="1"/>
    <xf numFmtId="0" fontId="43" fillId="0" borderId="0" xfId="0" applyFont="1" applyAlignment="1">
      <alignment horizontal="center"/>
    </xf>
    <xf numFmtId="3" fontId="41" fillId="0" borderId="0" xfId="0" applyNumberFormat="1" applyFont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24" fillId="6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10" fontId="24" fillId="0" borderId="0" xfId="0" applyNumberFormat="1" applyFont="1" applyAlignment="1">
      <alignment vertical="center"/>
    </xf>
    <xf numFmtId="0" fontId="44" fillId="2" borderId="0" xfId="0" applyFont="1" applyFill="1" applyAlignment="1">
      <alignment horizontal="center" vertical="center"/>
    </xf>
    <xf numFmtId="0" fontId="39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0" fontId="24" fillId="6" borderId="71" xfId="0" applyFont="1" applyFill="1" applyBorder="1" applyAlignment="1">
      <alignment vertical="center"/>
    </xf>
    <xf numFmtId="0" fontId="24" fillId="6" borderId="72" xfId="0" applyFont="1" applyFill="1" applyBorder="1" applyAlignment="1">
      <alignment vertical="center"/>
    </xf>
    <xf numFmtId="0" fontId="24" fillId="6" borderId="73" xfId="0" applyFont="1" applyFill="1" applyBorder="1" applyAlignment="1">
      <alignment vertical="center"/>
    </xf>
    <xf numFmtId="0" fontId="24" fillId="6" borderId="74" xfId="0" applyFont="1" applyFill="1" applyBorder="1" applyAlignment="1">
      <alignment vertical="center"/>
    </xf>
    <xf numFmtId="0" fontId="39" fillId="0" borderId="0" xfId="0" applyFont="1"/>
    <xf numFmtId="169" fontId="24" fillId="0" borderId="0" xfId="0" applyNumberFormat="1" applyFont="1"/>
    <xf numFmtId="0" fontId="24" fillId="0" borderId="71" xfId="0" applyFont="1" applyBorder="1"/>
    <xf numFmtId="0" fontId="24" fillId="0" borderId="72" xfId="0" applyFont="1" applyBorder="1"/>
    <xf numFmtId="0" fontId="24" fillId="0" borderId="73" xfId="0" applyFont="1" applyBorder="1"/>
    <xf numFmtId="0" fontId="24" fillId="0" borderId="74" xfId="0" applyFont="1" applyBorder="1"/>
    <xf numFmtId="170" fontId="24" fillId="0" borderId="0" xfId="0" applyNumberFormat="1" applyFont="1"/>
    <xf numFmtId="0" fontId="0" fillId="2" borderId="0" xfId="0" applyFill="1" applyAlignment="1">
      <alignment horizontal="center" vertical="center"/>
    </xf>
    <xf numFmtId="3" fontId="24" fillId="0" borderId="0" xfId="0" applyNumberFormat="1" applyFont="1" applyAlignment="1">
      <alignment vertical="center"/>
    </xf>
    <xf numFmtId="169" fontId="24" fillId="0" borderId="0" xfId="0" applyNumberFormat="1" applyFont="1" applyAlignment="1">
      <alignment vertical="center"/>
    </xf>
    <xf numFmtId="170" fontId="2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</cellXfs>
  <cellStyles count="2">
    <cellStyle name="Normal" xfId="0" builtinId="0"/>
    <cellStyle name="Normal 2" xfId="1" xr:uid="{093966DF-5DC6-48FA-9D56-674545D9A7A4}"/>
  </cellStyles>
  <dxfs count="74"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9525">
              <a:noFill/>
            </a:ln>
            <a:effectLst/>
          </c:spPr>
          <c:invertIfNegative val="0"/>
          <c:cat>
            <c:strRef>
              <c:f>'Total tráfico'!$A$7:$A$34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tráfico'!$E$7:$E$34</c:f>
              <c:numCache>
                <c:formatCode>#,##0</c:formatCode>
                <c:ptCount val="28"/>
                <c:pt idx="0">
                  <c:v>6426873.8609999996</c:v>
                </c:pt>
                <c:pt idx="1">
                  <c:v>1677814</c:v>
                </c:pt>
                <c:pt idx="2">
                  <c:v>3272416.3480000002</c:v>
                </c:pt>
                <c:pt idx="3">
                  <c:v>2147866.4569999999</c:v>
                </c:pt>
                <c:pt idx="4">
                  <c:v>50037368.365000002</c:v>
                </c:pt>
                <c:pt idx="5">
                  <c:v>2897092.352</c:v>
                </c:pt>
                <c:pt idx="6">
                  <c:v>8674857.3430000003</c:v>
                </c:pt>
                <c:pt idx="7">
                  <c:v>35865366</c:v>
                </c:pt>
                <c:pt idx="8">
                  <c:v>17339602</c:v>
                </c:pt>
                <c:pt idx="9">
                  <c:v>17536561.408</c:v>
                </c:pt>
                <c:pt idx="10">
                  <c:v>9880676.8790000007</c:v>
                </c:pt>
                <c:pt idx="11">
                  <c:v>1072176.7069999999</c:v>
                </c:pt>
                <c:pt idx="12">
                  <c:v>3658430.11</c:v>
                </c:pt>
                <c:pt idx="13">
                  <c:v>6326000.5970000001</c:v>
                </c:pt>
                <c:pt idx="14">
                  <c:v>14435015.725</c:v>
                </c:pt>
                <c:pt idx="15">
                  <c:v>17819104.909000002</c:v>
                </c:pt>
                <c:pt idx="16">
                  <c:v>3082705.5210000002</c:v>
                </c:pt>
                <c:pt idx="17">
                  <c:v>1032989.861</c:v>
                </c:pt>
                <c:pt idx="18">
                  <c:v>275820</c:v>
                </c:pt>
                <c:pt idx="19">
                  <c:v>1282710.392</c:v>
                </c:pt>
                <c:pt idx="20">
                  <c:v>1811236.304</c:v>
                </c:pt>
                <c:pt idx="21">
                  <c:v>6948569.3490000004</c:v>
                </c:pt>
                <c:pt idx="22">
                  <c:v>3516423.2960000001</c:v>
                </c:pt>
                <c:pt idx="23">
                  <c:v>2024096</c:v>
                </c:pt>
                <c:pt idx="24">
                  <c:v>15190476.328</c:v>
                </c:pt>
                <c:pt idx="25">
                  <c:v>39960774.571000002</c:v>
                </c:pt>
                <c:pt idx="26">
                  <c:v>2663637.017</c:v>
                </c:pt>
                <c:pt idx="27">
                  <c:v>824891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DF-4DA6-823E-2ADBFDB40CB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9525">
              <a:noFill/>
            </a:ln>
            <a:effectLst/>
          </c:spPr>
          <c:invertIfNegative val="0"/>
          <c:cat>
            <c:strRef>
              <c:f>'Total tráfico'!$A$7:$A$34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tráfico'!$D$7:$D$34</c:f>
              <c:numCache>
                <c:formatCode>#,##0</c:formatCode>
                <c:ptCount val="28"/>
                <c:pt idx="0">
                  <c:v>6442906.4040000001</c:v>
                </c:pt>
                <c:pt idx="1">
                  <c:v>1343063.953</c:v>
                </c:pt>
                <c:pt idx="2">
                  <c:v>2966794.267</c:v>
                </c:pt>
                <c:pt idx="3">
                  <c:v>2316047.656</c:v>
                </c:pt>
                <c:pt idx="4">
                  <c:v>50866697.880999997</c:v>
                </c:pt>
                <c:pt idx="5">
                  <c:v>2573298.9139999999</c:v>
                </c:pt>
                <c:pt idx="6">
                  <c:v>8807932.9930000007</c:v>
                </c:pt>
                <c:pt idx="7">
                  <c:v>34652800.530000001</c:v>
                </c:pt>
                <c:pt idx="8">
                  <c:v>15436228</c:v>
                </c:pt>
                <c:pt idx="9">
                  <c:v>16186138.220000001</c:v>
                </c:pt>
                <c:pt idx="10">
                  <c:v>9200013.1040000003</c:v>
                </c:pt>
                <c:pt idx="11">
                  <c:v>1051571.923</c:v>
                </c:pt>
                <c:pt idx="12">
                  <c:v>3437583.7579999999</c:v>
                </c:pt>
                <c:pt idx="13">
                  <c:v>8731786.9210000001</c:v>
                </c:pt>
                <c:pt idx="14">
                  <c:v>14500744.653000001</c:v>
                </c:pt>
                <c:pt idx="15">
                  <c:v>17781835.098999999</c:v>
                </c:pt>
                <c:pt idx="16">
                  <c:v>2722563.3050000002</c:v>
                </c:pt>
                <c:pt idx="17">
                  <c:v>1165020.1370000001</c:v>
                </c:pt>
                <c:pt idx="18">
                  <c:v>270568</c:v>
                </c:pt>
                <c:pt idx="19">
                  <c:v>1492828.561</c:v>
                </c:pt>
                <c:pt idx="20">
                  <c:v>1736672.3859999999</c:v>
                </c:pt>
                <c:pt idx="21">
                  <c:v>7259113.5080000004</c:v>
                </c:pt>
                <c:pt idx="22">
                  <c:v>3474574.4580000001</c:v>
                </c:pt>
                <c:pt idx="23">
                  <c:v>2073030</c:v>
                </c:pt>
                <c:pt idx="24">
                  <c:v>14341433.504000001</c:v>
                </c:pt>
                <c:pt idx="25">
                  <c:v>41203680.306999996</c:v>
                </c:pt>
                <c:pt idx="26">
                  <c:v>2755896.0869999998</c:v>
                </c:pt>
                <c:pt idx="27">
                  <c:v>763597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DF-4DA6-823E-2ADBFDB40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4186956"/>
        <c:axId val="63333678"/>
      </c:barChart>
      <c:catAx>
        <c:axId val="541869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333678"/>
        <c:crosses val="autoZero"/>
        <c:auto val="1"/>
        <c:lblAlgn val="ctr"/>
        <c:lblOffset val="100"/>
        <c:noMultiLvlLbl val="0"/>
      </c:catAx>
      <c:valAx>
        <c:axId val="6333367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9525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186956"/>
        <c:crosses val="autoZero"/>
        <c:crossBetween val="between"/>
      </c:valAx>
      <c:spPr>
        <a:noFill/>
        <a:ln w="9525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9525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'Tráfico interior'!$A$7:$A$34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'Tráfico interior'!$E$7:$E$34</c:f>
              <c:numCache>
                <c:formatCode>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1736595</c:v>
                </c:pt>
                <c:pt idx="5">
                  <c:v>0</c:v>
                </c:pt>
                <c:pt idx="6">
                  <c:v>24</c:v>
                </c:pt>
                <c:pt idx="7">
                  <c:v>0</c:v>
                </c:pt>
                <c:pt idx="8">
                  <c:v>6283</c:v>
                </c:pt>
                <c:pt idx="9">
                  <c:v>4942</c:v>
                </c:pt>
                <c:pt idx="10">
                  <c:v>0</c:v>
                </c:pt>
                <c:pt idx="11">
                  <c:v>0</c:v>
                </c:pt>
                <c:pt idx="12">
                  <c:v>5599</c:v>
                </c:pt>
                <c:pt idx="13">
                  <c:v>0</c:v>
                </c:pt>
                <c:pt idx="14">
                  <c:v>84843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555</c:v>
                </c:pt>
                <c:pt idx="22">
                  <c:v>1</c:v>
                </c:pt>
                <c:pt idx="23">
                  <c:v>0</c:v>
                </c:pt>
                <c:pt idx="24">
                  <c:v>12319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A8-427E-AF61-270FD6A93B31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'Tráfico interior'!$A$7:$A$34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'Tráfico interior'!$D$7:$D$34</c:f>
              <c:numCache>
                <c:formatCode>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14700</c:v>
                </c:pt>
                <c:pt idx="4">
                  <c:v>1599356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5151</c:v>
                </c:pt>
                <c:pt idx="13">
                  <c:v>0</c:v>
                </c:pt>
                <c:pt idx="14">
                  <c:v>98787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1038</c:v>
                </c:pt>
                <c:pt idx="22">
                  <c:v>0</c:v>
                </c:pt>
                <c:pt idx="23">
                  <c:v>0</c:v>
                </c:pt>
                <c:pt idx="24">
                  <c:v>90444</c:v>
                </c:pt>
                <c:pt idx="25">
                  <c:v>0</c:v>
                </c:pt>
                <c:pt idx="26">
                  <c:v>84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A8-427E-AF61-270FD6A93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2461862"/>
        <c:axId val="20905713"/>
      </c:barChart>
      <c:catAx>
        <c:axId val="3246186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905713"/>
        <c:crosses val="autoZero"/>
        <c:auto val="1"/>
        <c:lblAlgn val="ctr"/>
        <c:lblOffset val="100"/>
        <c:noMultiLvlLbl val="0"/>
      </c:catAx>
      <c:valAx>
        <c:axId val="2090571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246186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tránsito'!$E$7:$E$34</c:f>
              <c:numCache>
                <c:formatCode>#,##0</c:formatCode>
                <c:ptCount val="28"/>
                <c:pt idx="0">
                  <c:v>16400</c:v>
                </c:pt>
                <c:pt idx="1">
                  <c:v>264561</c:v>
                </c:pt>
                <c:pt idx="2">
                  <c:v>0</c:v>
                </c:pt>
                <c:pt idx="3">
                  <c:v>18362</c:v>
                </c:pt>
                <c:pt idx="4">
                  <c:v>29570742</c:v>
                </c:pt>
                <c:pt idx="5">
                  <c:v>562382</c:v>
                </c:pt>
                <c:pt idx="6">
                  <c:v>43669</c:v>
                </c:pt>
                <c:pt idx="7">
                  <c:v>13337247</c:v>
                </c:pt>
                <c:pt idx="8">
                  <c:v>198798</c:v>
                </c:pt>
                <c:pt idx="9">
                  <c:v>296060</c:v>
                </c:pt>
                <c:pt idx="10">
                  <c:v>392910</c:v>
                </c:pt>
                <c:pt idx="11">
                  <c:v>1701</c:v>
                </c:pt>
                <c:pt idx="12">
                  <c:v>91130</c:v>
                </c:pt>
                <c:pt idx="13">
                  <c:v>228845</c:v>
                </c:pt>
                <c:pt idx="14">
                  <c:v>1664272</c:v>
                </c:pt>
                <c:pt idx="15">
                  <c:v>8573862</c:v>
                </c:pt>
                <c:pt idx="16">
                  <c:v>1874270</c:v>
                </c:pt>
                <c:pt idx="17">
                  <c:v>1099</c:v>
                </c:pt>
                <c:pt idx="18">
                  <c:v>0</c:v>
                </c:pt>
                <c:pt idx="19">
                  <c:v>50166</c:v>
                </c:pt>
                <c:pt idx="20">
                  <c:v>23959</c:v>
                </c:pt>
                <c:pt idx="21">
                  <c:v>332978</c:v>
                </c:pt>
                <c:pt idx="22">
                  <c:v>214143</c:v>
                </c:pt>
                <c:pt idx="23">
                  <c:v>1354</c:v>
                </c:pt>
                <c:pt idx="24">
                  <c:v>1121344</c:v>
                </c:pt>
                <c:pt idx="25">
                  <c:v>14636068</c:v>
                </c:pt>
                <c:pt idx="26">
                  <c:v>181807</c:v>
                </c:pt>
                <c:pt idx="27">
                  <c:v>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E8-48A4-B360-C96A9BBF412C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tránsito'!$D$7:$D$34</c:f>
              <c:numCache>
                <c:formatCode>#,##0</c:formatCode>
                <c:ptCount val="28"/>
                <c:pt idx="0">
                  <c:v>181959</c:v>
                </c:pt>
                <c:pt idx="1">
                  <c:v>7783</c:v>
                </c:pt>
                <c:pt idx="2">
                  <c:v>197</c:v>
                </c:pt>
                <c:pt idx="3">
                  <c:v>10210</c:v>
                </c:pt>
                <c:pt idx="4">
                  <c:v>30791519</c:v>
                </c:pt>
                <c:pt idx="5">
                  <c:v>546206</c:v>
                </c:pt>
                <c:pt idx="6">
                  <c:v>6851</c:v>
                </c:pt>
                <c:pt idx="7">
                  <c:v>12166461</c:v>
                </c:pt>
                <c:pt idx="8">
                  <c:v>25882</c:v>
                </c:pt>
                <c:pt idx="9">
                  <c:v>12574</c:v>
                </c:pt>
                <c:pt idx="10">
                  <c:v>65821</c:v>
                </c:pt>
                <c:pt idx="11">
                  <c:v>0</c:v>
                </c:pt>
                <c:pt idx="12">
                  <c:v>193736</c:v>
                </c:pt>
                <c:pt idx="13">
                  <c:v>313345</c:v>
                </c:pt>
                <c:pt idx="14">
                  <c:v>1282840</c:v>
                </c:pt>
                <c:pt idx="15">
                  <c:v>8688350</c:v>
                </c:pt>
                <c:pt idx="16">
                  <c:v>1771729</c:v>
                </c:pt>
                <c:pt idx="17">
                  <c:v>589</c:v>
                </c:pt>
                <c:pt idx="18">
                  <c:v>0</c:v>
                </c:pt>
                <c:pt idx="19">
                  <c:v>25211</c:v>
                </c:pt>
                <c:pt idx="20">
                  <c:v>15904</c:v>
                </c:pt>
                <c:pt idx="21">
                  <c:v>673730</c:v>
                </c:pt>
                <c:pt idx="22">
                  <c:v>165449</c:v>
                </c:pt>
                <c:pt idx="23">
                  <c:v>0</c:v>
                </c:pt>
                <c:pt idx="24">
                  <c:v>1087943</c:v>
                </c:pt>
                <c:pt idx="25">
                  <c:v>16319391</c:v>
                </c:pt>
                <c:pt idx="26">
                  <c:v>233733</c:v>
                </c:pt>
                <c:pt idx="27">
                  <c:v>14819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E8-48A4-B360-C96A9BBF4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9722069"/>
        <c:axId val="5832419"/>
      </c:barChart>
      <c:catAx>
        <c:axId val="4972206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32419"/>
        <c:crosses val="autoZero"/>
        <c:auto val="1"/>
        <c:lblAlgn val="ctr"/>
        <c:lblOffset val="100"/>
        <c:noMultiLvlLbl val="0"/>
      </c:catAx>
      <c:valAx>
        <c:axId val="583241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72206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'Mercan. contene.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'Mercan. contene. tránsito'!$E$7:$E$34</c:f>
              <c:numCache>
                <c:formatCode>#,##0</c:formatCode>
                <c:ptCount val="28"/>
                <c:pt idx="0">
                  <c:v>0</c:v>
                </c:pt>
                <c:pt idx="1">
                  <c:v>264561</c:v>
                </c:pt>
                <c:pt idx="2">
                  <c:v>0</c:v>
                </c:pt>
                <c:pt idx="3">
                  <c:v>0</c:v>
                </c:pt>
                <c:pt idx="4">
                  <c:v>23014054</c:v>
                </c:pt>
                <c:pt idx="5">
                  <c:v>117842</c:v>
                </c:pt>
                <c:pt idx="6">
                  <c:v>13</c:v>
                </c:pt>
                <c:pt idx="7">
                  <c:v>8916435</c:v>
                </c:pt>
                <c:pt idx="8">
                  <c:v>192485</c:v>
                </c:pt>
                <c:pt idx="9">
                  <c:v>13207</c:v>
                </c:pt>
                <c:pt idx="10">
                  <c:v>392909</c:v>
                </c:pt>
                <c:pt idx="11">
                  <c:v>0</c:v>
                </c:pt>
                <c:pt idx="12">
                  <c:v>90954</c:v>
                </c:pt>
                <c:pt idx="13">
                  <c:v>702</c:v>
                </c:pt>
                <c:pt idx="14">
                  <c:v>209251</c:v>
                </c:pt>
                <c:pt idx="15">
                  <c:v>5445863</c:v>
                </c:pt>
                <c:pt idx="16">
                  <c:v>1868248</c:v>
                </c:pt>
                <c:pt idx="17">
                  <c:v>1029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288896</c:v>
                </c:pt>
                <c:pt idx="22">
                  <c:v>213233</c:v>
                </c:pt>
                <c:pt idx="23">
                  <c:v>8</c:v>
                </c:pt>
                <c:pt idx="24">
                  <c:v>455</c:v>
                </c:pt>
                <c:pt idx="25">
                  <c:v>14341364</c:v>
                </c:pt>
                <c:pt idx="26">
                  <c:v>132365</c:v>
                </c:pt>
                <c:pt idx="27">
                  <c:v>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21-4CE0-B3B8-715469C6260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'Mercan. contene.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'Mercan. contene. tránsito'!$D$7:$D$34</c:f>
              <c:numCache>
                <c:formatCode>#,##0</c:formatCode>
                <c:ptCount val="28"/>
                <c:pt idx="0">
                  <c:v>0</c:v>
                </c:pt>
                <c:pt idx="1">
                  <c:v>7783</c:v>
                </c:pt>
                <c:pt idx="2">
                  <c:v>197</c:v>
                </c:pt>
                <c:pt idx="3">
                  <c:v>0</c:v>
                </c:pt>
                <c:pt idx="4">
                  <c:v>23671806</c:v>
                </c:pt>
                <c:pt idx="5">
                  <c:v>110568</c:v>
                </c:pt>
                <c:pt idx="6">
                  <c:v>42</c:v>
                </c:pt>
                <c:pt idx="7">
                  <c:v>7824295</c:v>
                </c:pt>
                <c:pt idx="8">
                  <c:v>18604</c:v>
                </c:pt>
                <c:pt idx="9">
                  <c:v>1445</c:v>
                </c:pt>
                <c:pt idx="10">
                  <c:v>65821</c:v>
                </c:pt>
                <c:pt idx="11">
                  <c:v>0</c:v>
                </c:pt>
                <c:pt idx="12">
                  <c:v>106690</c:v>
                </c:pt>
                <c:pt idx="13">
                  <c:v>410</c:v>
                </c:pt>
                <c:pt idx="14">
                  <c:v>195113</c:v>
                </c:pt>
                <c:pt idx="15">
                  <c:v>5783823</c:v>
                </c:pt>
                <c:pt idx="16">
                  <c:v>1758802</c:v>
                </c:pt>
                <c:pt idx="17">
                  <c:v>589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654475</c:v>
                </c:pt>
                <c:pt idx="22">
                  <c:v>159371</c:v>
                </c:pt>
                <c:pt idx="23">
                  <c:v>0</c:v>
                </c:pt>
                <c:pt idx="24">
                  <c:v>0</c:v>
                </c:pt>
                <c:pt idx="25">
                  <c:v>16046770</c:v>
                </c:pt>
                <c:pt idx="26">
                  <c:v>167726</c:v>
                </c:pt>
                <c:pt idx="27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21-4CE0-B3B8-715469C62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6869229"/>
        <c:axId val="15296686"/>
      </c:barChart>
      <c:catAx>
        <c:axId val="2686922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96686"/>
        <c:crosses val="autoZero"/>
        <c:auto val="1"/>
        <c:lblAlgn val="ctr"/>
        <c:lblOffset val="100"/>
        <c:noMultiLvlLbl val="0"/>
      </c:catAx>
      <c:valAx>
        <c:axId val="1529668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86922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'Ro-Ro'!$A$7:$A$34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'Ro-Ro'!$E$7:$E$34</c:f>
              <c:numCache>
                <c:formatCode>#,##0</c:formatCode>
                <c:ptCount val="28"/>
                <c:pt idx="0">
                  <c:v>109</c:v>
                </c:pt>
                <c:pt idx="1">
                  <c:v>48328</c:v>
                </c:pt>
                <c:pt idx="2">
                  <c:v>615542</c:v>
                </c:pt>
                <c:pt idx="3">
                  <c:v>0</c:v>
                </c:pt>
                <c:pt idx="4">
                  <c:v>6901335</c:v>
                </c:pt>
                <c:pt idx="5">
                  <c:v>466545</c:v>
                </c:pt>
                <c:pt idx="6">
                  <c:v>7672383</c:v>
                </c:pt>
                <c:pt idx="7">
                  <c:v>6134695</c:v>
                </c:pt>
                <c:pt idx="8">
                  <c:v>528372</c:v>
                </c:pt>
                <c:pt idx="9">
                  <c:v>0</c:v>
                </c:pt>
                <c:pt idx="10">
                  <c:v>0</c:v>
                </c:pt>
                <c:pt idx="11">
                  <c:v>287038</c:v>
                </c:pt>
                <c:pt idx="12">
                  <c:v>7497</c:v>
                </c:pt>
                <c:pt idx="13">
                  <c:v>0</c:v>
                </c:pt>
                <c:pt idx="14">
                  <c:v>288687</c:v>
                </c:pt>
                <c:pt idx="15">
                  <c:v>2946875</c:v>
                </c:pt>
                <c:pt idx="16">
                  <c:v>229539</c:v>
                </c:pt>
                <c:pt idx="17">
                  <c:v>0</c:v>
                </c:pt>
                <c:pt idx="18">
                  <c:v>228319</c:v>
                </c:pt>
                <c:pt idx="19">
                  <c:v>28266</c:v>
                </c:pt>
                <c:pt idx="20">
                  <c:v>281849</c:v>
                </c:pt>
                <c:pt idx="21">
                  <c:v>2307995</c:v>
                </c:pt>
                <c:pt idx="22">
                  <c:v>1038296</c:v>
                </c:pt>
                <c:pt idx="23">
                  <c:v>66092</c:v>
                </c:pt>
                <c:pt idx="24">
                  <c:v>177669</c:v>
                </c:pt>
                <c:pt idx="25">
                  <c:v>6978314</c:v>
                </c:pt>
                <c:pt idx="26">
                  <c:v>661610</c:v>
                </c:pt>
                <c:pt idx="27">
                  <c:v>191004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9-481C-B6E1-E5E25EC171FB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'Ro-Ro'!$A$7:$A$34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'Ro-Ro'!$D$7:$D$34</c:f>
              <c:numCache>
                <c:formatCode>#,##0</c:formatCode>
                <c:ptCount val="28"/>
                <c:pt idx="0">
                  <c:v>0</c:v>
                </c:pt>
                <c:pt idx="1">
                  <c:v>43760</c:v>
                </c:pt>
                <c:pt idx="2">
                  <c:v>544210</c:v>
                </c:pt>
                <c:pt idx="3">
                  <c:v>0</c:v>
                </c:pt>
                <c:pt idx="4">
                  <c:v>6831371</c:v>
                </c:pt>
                <c:pt idx="5">
                  <c:v>457927</c:v>
                </c:pt>
                <c:pt idx="6">
                  <c:v>7778443</c:v>
                </c:pt>
                <c:pt idx="7">
                  <c:v>5995726</c:v>
                </c:pt>
                <c:pt idx="8">
                  <c:v>649889</c:v>
                </c:pt>
                <c:pt idx="9">
                  <c:v>366</c:v>
                </c:pt>
                <c:pt idx="10">
                  <c:v>0</c:v>
                </c:pt>
                <c:pt idx="11">
                  <c:v>285972</c:v>
                </c:pt>
                <c:pt idx="12">
                  <c:v>9992</c:v>
                </c:pt>
                <c:pt idx="13">
                  <c:v>0</c:v>
                </c:pt>
                <c:pt idx="14">
                  <c:v>333521</c:v>
                </c:pt>
                <c:pt idx="15">
                  <c:v>2789664</c:v>
                </c:pt>
                <c:pt idx="16">
                  <c:v>218334</c:v>
                </c:pt>
                <c:pt idx="17">
                  <c:v>0</c:v>
                </c:pt>
                <c:pt idx="18">
                  <c:v>228777</c:v>
                </c:pt>
                <c:pt idx="19">
                  <c:v>344065</c:v>
                </c:pt>
                <c:pt idx="20">
                  <c:v>275435</c:v>
                </c:pt>
                <c:pt idx="21">
                  <c:v>2330819</c:v>
                </c:pt>
                <c:pt idx="22">
                  <c:v>1084150</c:v>
                </c:pt>
                <c:pt idx="23">
                  <c:v>80354</c:v>
                </c:pt>
                <c:pt idx="24">
                  <c:v>188613</c:v>
                </c:pt>
                <c:pt idx="25">
                  <c:v>7071170</c:v>
                </c:pt>
                <c:pt idx="26">
                  <c:v>714337</c:v>
                </c:pt>
                <c:pt idx="27">
                  <c:v>27969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D9-481C-B6E1-E5E25EC17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1244845"/>
        <c:axId val="7369858"/>
      </c:barChart>
      <c:catAx>
        <c:axId val="2124484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69858"/>
        <c:crosses val="autoZero"/>
        <c:auto val="1"/>
        <c:lblAlgn val="ctr"/>
        <c:lblOffset val="100"/>
        <c:noMultiLvlLbl val="0"/>
      </c:catAx>
      <c:valAx>
        <c:axId val="736985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24484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'Ro-Ro UTIS'!$A$7:$A$34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 UTIS'!$E$7:$E$34</c:f>
              <c:numCache>
                <c:formatCode>#,##0</c:formatCode>
                <c:ptCount val="28"/>
                <c:pt idx="0">
                  <c:v>0</c:v>
                </c:pt>
                <c:pt idx="1">
                  <c:v>1000</c:v>
                </c:pt>
                <c:pt idx="2">
                  <c:v>29083</c:v>
                </c:pt>
                <c:pt idx="3">
                  <c:v>0</c:v>
                </c:pt>
                <c:pt idx="4">
                  <c:v>287670</c:v>
                </c:pt>
                <c:pt idx="5">
                  <c:v>17816</c:v>
                </c:pt>
                <c:pt idx="6">
                  <c:v>362846</c:v>
                </c:pt>
                <c:pt idx="7">
                  <c:v>223375</c:v>
                </c:pt>
                <c:pt idx="8">
                  <c:v>19265</c:v>
                </c:pt>
                <c:pt idx="9">
                  <c:v>0</c:v>
                </c:pt>
                <c:pt idx="10">
                  <c:v>0</c:v>
                </c:pt>
                <c:pt idx="11">
                  <c:v>15601</c:v>
                </c:pt>
                <c:pt idx="12">
                  <c:v>38</c:v>
                </c:pt>
                <c:pt idx="13">
                  <c:v>0</c:v>
                </c:pt>
                <c:pt idx="14">
                  <c:v>14414</c:v>
                </c:pt>
                <c:pt idx="15">
                  <c:v>174201</c:v>
                </c:pt>
                <c:pt idx="16">
                  <c:v>10359</c:v>
                </c:pt>
                <c:pt idx="17">
                  <c:v>0</c:v>
                </c:pt>
                <c:pt idx="18">
                  <c:v>14170</c:v>
                </c:pt>
                <c:pt idx="19">
                  <c:v>1474</c:v>
                </c:pt>
                <c:pt idx="20">
                  <c:v>1756</c:v>
                </c:pt>
                <c:pt idx="21">
                  <c:v>149264</c:v>
                </c:pt>
                <c:pt idx="22">
                  <c:v>20889</c:v>
                </c:pt>
                <c:pt idx="23">
                  <c:v>3563</c:v>
                </c:pt>
                <c:pt idx="24">
                  <c:v>0</c:v>
                </c:pt>
                <c:pt idx="25">
                  <c:v>258638</c:v>
                </c:pt>
                <c:pt idx="26">
                  <c:v>8717</c:v>
                </c:pt>
                <c:pt idx="27">
                  <c:v>5840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47-4CF7-88FA-6129A2ECC02A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'Ro-Ro UTIS'!$A$7:$A$34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 UTIS'!$D$7:$D$34</c:f>
              <c:numCache>
                <c:formatCode>#,##0</c:formatCode>
                <c:ptCount val="28"/>
                <c:pt idx="0">
                  <c:v>0</c:v>
                </c:pt>
                <c:pt idx="1">
                  <c:v>1095</c:v>
                </c:pt>
                <c:pt idx="2">
                  <c:v>28398</c:v>
                </c:pt>
                <c:pt idx="3">
                  <c:v>0</c:v>
                </c:pt>
                <c:pt idx="4">
                  <c:v>285231</c:v>
                </c:pt>
                <c:pt idx="5">
                  <c:v>16696</c:v>
                </c:pt>
                <c:pt idx="6">
                  <c:v>361729</c:v>
                </c:pt>
                <c:pt idx="7">
                  <c:v>217212</c:v>
                </c:pt>
                <c:pt idx="8">
                  <c:v>24163</c:v>
                </c:pt>
                <c:pt idx="9">
                  <c:v>0</c:v>
                </c:pt>
                <c:pt idx="10">
                  <c:v>0</c:v>
                </c:pt>
                <c:pt idx="11">
                  <c:v>15904</c:v>
                </c:pt>
                <c:pt idx="12">
                  <c:v>14</c:v>
                </c:pt>
                <c:pt idx="13">
                  <c:v>0</c:v>
                </c:pt>
                <c:pt idx="14">
                  <c:v>18090</c:v>
                </c:pt>
                <c:pt idx="15">
                  <c:v>171370</c:v>
                </c:pt>
                <c:pt idx="16">
                  <c:v>10794</c:v>
                </c:pt>
                <c:pt idx="17">
                  <c:v>0</c:v>
                </c:pt>
                <c:pt idx="18">
                  <c:v>14503</c:v>
                </c:pt>
                <c:pt idx="19">
                  <c:v>14555</c:v>
                </c:pt>
                <c:pt idx="20">
                  <c:v>1572</c:v>
                </c:pt>
                <c:pt idx="21">
                  <c:v>149150</c:v>
                </c:pt>
                <c:pt idx="22">
                  <c:v>23749</c:v>
                </c:pt>
                <c:pt idx="23">
                  <c:v>4217</c:v>
                </c:pt>
                <c:pt idx="24">
                  <c:v>0</c:v>
                </c:pt>
                <c:pt idx="25">
                  <c:v>268729</c:v>
                </c:pt>
                <c:pt idx="26">
                  <c:v>8970</c:v>
                </c:pt>
                <c:pt idx="27">
                  <c:v>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47-4CF7-88FA-6129A2ECC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140226"/>
        <c:axId val="39692207"/>
      </c:barChart>
      <c:catAx>
        <c:axId val="514022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692207"/>
        <c:crosses val="autoZero"/>
        <c:auto val="1"/>
        <c:lblAlgn val="ctr"/>
        <c:lblOffset val="100"/>
        <c:noMultiLvlLbl val="0"/>
      </c:catAx>
      <c:valAx>
        <c:axId val="3969220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4022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TEUS!$A$7:$A$34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TEUS!$E$7:$E$34</c:f>
              <c:numCache>
                <c:formatCode>#,##0</c:formatCode>
                <c:ptCount val="28"/>
                <c:pt idx="0">
                  <c:v>0</c:v>
                </c:pt>
                <c:pt idx="1">
                  <c:v>122142.25</c:v>
                </c:pt>
                <c:pt idx="2">
                  <c:v>7198</c:v>
                </c:pt>
                <c:pt idx="3">
                  <c:v>8</c:v>
                </c:pt>
                <c:pt idx="4">
                  <c:v>2380131</c:v>
                </c:pt>
                <c:pt idx="5">
                  <c:v>103855.25</c:v>
                </c:pt>
                <c:pt idx="6">
                  <c:v>42855</c:v>
                </c:pt>
                <c:pt idx="7">
                  <c:v>1926926.25</c:v>
                </c:pt>
                <c:pt idx="8">
                  <c:v>210800.75</c:v>
                </c:pt>
                <c:pt idx="9">
                  <c:v>21582</c:v>
                </c:pt>
                <c:pt idx="10">
                  <c:v>76563.25</c:v>
                </c:pt>
                <c:pt idx="11">
                  <c:v>4515</c:v>
                </c:pt>
                <c:pt idx="12">
                  <c:v>7082.25</c:v>
                </c:pt>
                <c:pt idx="13">
                  <c:v>35376</c:v>
                </c:pt>
                <c:pt idx="14">
                  <c:v>60458.75</c:v>
                </c:pt>
                <c:pt idx="15">
                  <c:v>762664</c:v>
                </c:pt>
                <c:pt idx="16">
                  <c:v>206138.5</c:v>
                </c:pt>
                <c:pt idx="17">
                  <c:v>21219.25</c:v>
                </c:pt>
                <c:pt idx="18">
                  <c:v>1794</c:v>
                </c:pt>
                <c:pt idx="19">
                  <c:v>0</c:v>
                </c:pt>
                <c:pt idx="20">
                  <c:v>4</c:v>
                </c:pt>
                <c:pt idx="21">
                  <c:v>250966</c:v>
                </c:pt>
                <c:pt idx="22">
                  <c:v>85755.25</c:v>
                </c:pt>
                <c:pt idx="23">
                  <c:v>82160.5</c:v>
                </c:pt>
                <c:pt idx="24">
                  <c:v>8035</c:v>
                </c:pt>
                <c:pt idx="25">
                  <c:v>2822376</c:v>
                </c:pt>
                <c:pt idx="26">
                  <c:v>155655</c:v>
                </c:pt>
                <c:pt idx="27">
                  <c:v>21206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4-4719-9577-B5C7A17B8D2F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TEUS!$A$7:$A$34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TEUS!$D$7:$D$34</c:f>
              <c:numCache>
                <c:formatCode>#,##0</c:formatCode>
                <c:ptCount val="28"/>
                <c:pt idx="0">
                  <c:v>2</c:v>
                </c:pt>
                <c:pt idx="1">
                  <c:v>93523.75</c:v>
                </c:pt>
                <c:pt idx="2">
                  <c:v>11324</c:v>
                </c:pt>
                <c:pt idx="3">
                  <c:v>0</c:v>
                </c:pt>
                <c:pt idx="4">
                  <c:v>2300442</c:v>
                </c:pt>
                <c:pt idx="5">
                  <c:v>105405.75</c:v>
                </c:pt>
                <c:pt idx="6">
                  <c:v>41485</c:v>
                </c:pt>
                <c:pt idx="7">
                  <c:v>1848245.75</c:v>
                </c:pt>
                <c:pt idx="8">
                  <c:v>217148</c:v>
                </c:pt>
                <c:pt idx="9">
                  <c:v>22389</c:v>
                </c:pt>
                <c:pt idx="10">
                  <c:v>53305.5</c:v>
                </c:pt>
                <c:pt idx="11">
                  <c:v>2763</c:v>
                </c:pt>
                <c:pt idx="12">
                  <c:v>17223.5</c:v>
                </c:pt>
                <c:pt idx="13">
                  <c:v>35406</c:v>
                </c:pt>
                <c:pt idx="14">
                  <c:v>82835.75</c:v>
                </c:pt>
                <c:pt idx="15">
                  <c:v>739273</c:v>
                </c:pt>
                <c:pt idx="16">
                  <c:v>176865.75</c:v>
                </c:pt>
                <c:pt idx="17">
                  <c:v>20983.25</c:v>
                </c:pt>
                <c:pt idx="18">
                  <c:v>2341.25</c:v>
                </c:pt>
                <c:pt idx="19">
                  <c:v>146</c:v>
                </c:pt>
                <c:pt idx="20">
                  <c:v>2</c:v>
                </c:pt>
                <c:pt idx="21">
                  <c:v>281957</c:v>
                </c:pt>
                <c:pt idx="22">
                  <c:v>80168.5</c:v>
                </c:pt>
                <c:pt idx="23">
                  <c:v>73374.25</c:v>
                </c:pt>
                <c:pt idx="24">
                  <c:v>7464</c:v>
                </c:pt>
                <c:pt idx="25">
                  <c:v>2813951</c:v>
                </c:pt>
                <c:pt idx="26">
                  <c:v>155406</c:v>
                </c:pt>
                <c:pt idx="27">
                  <c:v>17206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4-4719-9577-B5C7A17B8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6360806"/>
        <c:axId val="12500645"/>
      </c:barChart>
      <c:catAx>
        <c:axId val="6636080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500645"/>
        <c:crosses val="autoZero"/>
        <c:auto val="1"/>
        <c:lblAlgn val="ctr"/>
        <c:lblOffset val="100"/>
        <c:noMultiLvlLbl val="0"/>
      </c:catAx>
      <c:valAx>
        <c:axId val="1250064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36080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tránsito'!$E$7:$E$34</c:f>
              <c:numCache>
                <c:formatCode>#,##0</c:formatCode>
                <c:ptCount val="28"/>
                <c:pt idx="0">
                  <c:v>0</c:v>
                </c:pt>
                <c:pt idx="1">
                  <c:v>21110.25</c:v>
                </c:pt>
                <c:pt idx="2">
                  <c:v>0</c:v>
                </c:pt>
                <c:pt idx="3">
                  <c:v>0</c:v>
                </c:pt>
                <c:pt idx="4">
                  <c:v>2059060</c:v>
                </c:pt>
                <c:pt idx="5">
                  <c:v>11131.5</c:v>
                </c:pt>
                <c:pt idx="6">
                  <c:v>6</c:v>
                </c:pt>
                <c:pt idx="7">
                  <c:v>843136.5</c:v>
                </c:pt>
                <c:pt idx="8">
                  <c:v>13736.75</c:v>
                </c:pt>
                <c:pt idx="9">
                  <c:v>1104</c:v>
                </c:pt>
                <c:pt idx="10">
                  <c:v>27890</c:v>
                </c:pt>
                <c:pt idx="11">
                  <c:v>0</c:v>
                </c:pt>
                <c:pt idx="12">
                  <c:v>5705</c:v>
                </c:pt>
                <c:pt idx="13">
                  <c:v>289</c:v>
                </c:pt>
                <c:pt idx="14">
                  <c:v>19176.75</c:v>
                </c:pt>
                <c:pt idx="15">
                  <c:v>449753</c:v>
                </c:pt>
                <c:pt idx="16">
                  <c:v>169025</c:v>
                </c:pt>
                <c:pt idx="17">
                  <c:v>460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21072</c:v>
                </c:pt>
                <c:pt idx="22">
                  <c:v>18211.25</c:v>
                </c:pt>
                <c:pt idx="23">
                  <c:v>1</c:v>
                </c:pt>
                <c:pt idx="24">
                  <c:v>202</c:v>
                </c:pt>
                <c:pt idx="25">
                  <c:v>1203395</c:v>
                </c:pt>
                <c:pt idx="26">
                  <c:v>10224</c:v>
                </c:pt>
                <c:pt idx="27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F5-4873-8549-5D52A0BDBFE0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tránsito'!$D$7:$D$34</c:f>
              <c:numCache>
                <c:formatCode>#,##0</c:formatCode>
                <c:ptCount val="28"/>
                <c:pt idx="0">
                  <c:v>0</c:v>
                </c:pt>
                <c:pt idx="1">
                  <c:v>789</c:v>
                </c:pt>
                <c:pt idx="2">
                  <c:v>90</c:v>
                </c:pt>
                <c:pt idx="3">
                  <c:v>0</c:v>
                </c:pt>
                <c:pt idx="4">
                  <c:v>1991538</c:v>
                </c:pt>
                <c:pt idx="5">
                  <c:v>9032</c:v>
                </c:pt>
                <c:pt idx="6">
                  <c:v>8</c:v>
                </c:pt>
                <c:pt idx="7">
                  <c:v>753014.5</c:v>
                </c:pt>
                <c:pt idx="8">
                  <c:v>1713.75</c:v>
                </c:pt>
                <c:pt idx="9">
                  <c:v>202</c:v>
                </c:pt>
                <c:pt idx="10">
                  <c:v>5349.5</c:v>
                </c:pt>
                <c:pt idx="11">
                  <c:v>0</c:v>
                </c:pt>
                <c:pt idx="12">
                  <c:v>8198.75</c:v>
                </c:pt>
                <c:pt idx="13">
                  <c:v>114</c:v>
                </c:pt>
                <c:pt idx="14">
                  <c:v>18428.75</c:v>
                </c:pt>
                <c:pt idx="15">
                  <c:v>441224</c:v>
                </c:pt>
                <c:pt idx="16">
                  <c:v>156189.25</c:v>
                </c:pt>
                <c:pt idx="17">
                  <c:v>269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50731</c:v>
                </c:pt>
                <c:pt idx="22">
                  <c:v>13011.75</c:v>
                </c:pt>
                <c:pt idx="23">
                  <c:v>0</c:v>
                </c:pt>
                <c:pt idx="24">
                  <c:v>0</c:v>
                </c:pt>
                <c:pt idx="25">
                  <c:v>1312874</c:v>
                </c:pt>
                <c:pt idx="26">
                  <c:v>12604</c:v>
                </c:pt>
                <c:pt idx="2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F5-4873-8549-5D52A0BDB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8182333"/>
        <c:axId val="27649399"/>
      </c:barChart>
      <c:catAx>
        <c:axId val="4818233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649399"/>
        <c:crosses val="autoZero"/>
        <c:auto val="1"/>
        <c:lblAlgn val="ctr"/>
        <c:lblOffset val="100"/>
        <c:noMultiLvlLbl val="0"/>
      </c:catAx>
      <c:valAx>
        <c:axId val="2764939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818233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nacional'!$A$7:$A$34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nacional'!$E$7:$E$34</c:f>
              <c:numCache>
                <c:formatCode>#,##0</c:formatCode>
                <c:ptCount val="28"/>
                <c:pt idx="0">
                  <c:v>0</c:v>
                </c:pt>
                <c:pt idx="1">
                  <c:v>84725.25</c:v>
                </c:pt>
                <c:pt idx="2">
                  <c:v>2477</c:v>
                </c:pt>
                <c:pt idx="3">
                  <c:v>0</c:v>
                </c:pt>
                <c:pt idx="4">
                  <c:v>0</c:v>
                </c:pt>
                <c:pt idx="5">
                  <c:v>78121.5</c:v>
                </c:pt>
                <c:pt idx="6">
                  <c:v>42791</c:v>
                </c:pt>
                <c:pt idx="7">
                  <c:v>111229.25</c:v>
                </c:pt>
                <c:pt idx="8">
                  <c:v>6985</c:v>
                </c:pt>
                <c:pt idx="9">
                  <c:v>2471.5</c:v>
                </c:pt>
                <c:pt idx="10">
                  <c:v>6083.5</c:v>
                </c:pt>
                <c:pt idx="11">
                  <c:v>4442.75</c:v>
                </c:pt>
                <c:pt idx="12">
                  <c:v>0</c:v>
                </c:pt>
                <c:pt idx="13">
                  <c:v>2385</c:v>
                </c:pt>
                <c:pt idx="14">
                  <c:v>37124.5</c:v>
                </c:pt>
                <c:pt idx="15">
                  <c:v>261700</c:v>
                </c:pt>
                <c:pt idx="16">
                  <c:v>4961</c:v>
                </c:pt>
                <c:pt idx="17">
                  <c:v>2462.25</c:v>
                </c:pt>
                <c:pt idx="18">
                  <c:v>1794</c:v>
                </c:pt>
                <c:pt idx="19">
                  <c:v>0</c:v>
                </c:pt>
                <c:pt idx="20">
                  <c:v>0</c:v>
                </c:pt>
                <c:pt idx="21">
                  <c:v>198876</c:v>
                </c:pt>
                <c:pt idx="22">
                  <c:v>15268.25</c:v>
                </c:pt>
                <c:pt idx="23">
                  <c:v>81835.5</c:v>
                </c:pt>
                <c:pt idx="24">
                  <c:v>0</c:v>
                </c:pt>
                <c:pt idx="25">
                  <c:v>97811</c:v>
                </c:pt>
                <c:pt idx="26">
                  <c:v>9256</c:v>
                </c:pt>
                <c:pt idx="27">
                  <c:v>17562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5-4040-8761-9E0FE1E8312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nacional'!$A$7:$A$34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nacional'!$D$7:$D$34</c:f>
              <c:numCache>
                <c:formatCode>#,##0</c:formatCode>
                <c:ptCount val="28"/>
                <c:pt idx="0">
                  <c:v>0</c:v>
                </c:pt>
                <c:pt idx="1">
                  <c:v>77451.75</c:v>
                </c:pt>
                <c:pt idx="2">
                  <c:v>2805</c:v>
                </c:pt>
                <c:pt idx="3">
                  <c:v>0</c:v>
                </c:pt>
                <c:pt idx="4">
                  <c:v>0</c:v>
                </c:pt>
                <c:pt idx="5">
                  <c:v>81274.75</c:v>
                </c:pt>
                <c:pt idx="6">
                  <c:v>41437</c:v>
                </c:pt>
                <c:pt idx="7">
                  <c:v>110488.75</c:v>
                </c:pt>
                <c:pt idx="8">
                  <c:v>8803.75</c:v>
                </c:pt>
                <c:pt idx="9">
                  <c:v>3704</c:v>
                </c:pt>
                <c:pt idx="10">
                  <c:v>3753.25</c:v>
                </c:pt>
                <c:pt idx="11">
                  <c:v>2687</c:v>
                </c:pt>
                <c:pt idx="12">
                  <c:v>2267.25</c:v>
                </c:pt>
                <c:pt idx="13">
                  <c:v>6102</c:v>
                </c:pt>
                <c:pt idx="14">
                  <c:v>44027</c:v>
                </c:pt>
                <c:pt idx="15">
                  <c:v>254136</c:v>
                </c:pt>
                <c:pt idx="16">
                  <c:v>3823.75</c:v>
                </c:pt>
                <c:pt idx="17">
                  <c:v>4488.75</c:v>
                </c:pt>
                <c:pt idx="18">
                  <c:v>2341.25</c:v>
                </c:pt>
                <c:pt idx="19">
                  <c:v>0</c:v>
                </c:pt>
                <c:pt idx="20">
                  <c:v>0</c:v>
                </c:pt>
                <c:pt idx="21">
                  <c:v>193215</c:v>
                </c:pt>
                <c:pt idx="22">
                  <c:v>12733.75</c:v>
                </c:pt>
                <c:pt idx="23">
                  <c:v>72152</c:v>
                </c:pt>
                <c:pt idx="24">
                  <c:v>0</c:v>
                </c:pt>
                <c:pt idx="25">
                  <c:v>106810</c:v>
                </c:pt>
                <c:pt idx="26">
                  <c:v>6636</c:v>
                </c:pt>
                <c:pt idx="27">
                  <c:v>14275.25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E5-4040-8761-9E0FE1E83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2519940"/>
        <c:axId val="16947907"/>
      </c:barChart>
      <c:catAx>
        <c:axId val="425199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947907"/>
        <c:crosses val="autoZero"/>
        <c:auto val="1"/>
        <c:lblAlgn val="ctr"/>
        <c:lblOffset val="100"/>
        <c:noMultiLvlLbl val="0"/>
      </c:catAx>
      <c:valAx>
        <c:axId val="1694790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51994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exterior'!$A$7:$A$34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exterior'!$E$7:$E$34</c:f>
              <c:numCache>
                <c:formatCode>#,##0</c:formatCode>
                <c:ptCount val="28"/>
                <c:pt idx="0">
                  <c:v>0</c:v>
                </c:pt>
                <c:pt idx="1">
                  <c:v>16306.75</c:v>
                </c:pt>
                <c:pt idx="2">
                  <c:v>4721</c:v>
                </c:pt>
                <c:pt idx="3">
                  <c:v>8</c:v>
                </c:pt>
                <c:pt idx="4">
                  <c:v>321071</c:v>
                </c:pt>
                <c:pt idx="5">
                  <c:v>14602.25</c:v>
                </c:pt>
                <c:pt idx="6">
                  <c:v>58</c:v>
                </c:pt>
                <c:pt idx="7">
                  <c:v>972560.5</c:v>
                </c:pt>
                <c:pt idx="8">
                  <c:v>190079</c:v>
                </c:pt>
                <c:pt idx="9">
                  <c:v>18006.5</c:v>
                </c:pt>
                <c:pt idx="10">
                  <c:v>42589.75</c:v>
                </c:pt>
                <c:pt idx="11">
                  <c:v>72.25</c:v>
                </c:pt>
                <c:pt idx="12">
                  <c:v>1377.25</c:v>
                </c:pt>
                <c:pt idx="13">
                  <c:v>32702</c:v>
                </c:pt>
                <c:pt idx="14">
                  <c:v>4157.5</c:v>
                </c:pt>
                <c:pt idx="15">
                  <c:v>51211</c:v>
                </c:pt>
                <c:pt idx="16">
                  <c:v>32152.5</c:v>
                </c:pt>
                <c:pt idx="17">
                  <c:v>18297</c:v>
                </c:pt>
                <c:pt idx="18">
                  <c:v>0</c:v>
                </c:pt>
                <c:pt idx="19">
                  <c:v>0</c:v>
                </c:pt>
                <c:pt idx="20">
                  <c:v>4</c:v>
                </c:pt>
                <c:pt idx="21">
                  <c:v>31018</c:v>
                </c:pt>
                <c:pt idx="22">
                  <c:v>52275.75</c:v>
                </c:pt>
                <c:pt idx="23">
                  <c:v>324</c:v>
                </c:pt>
                <c:pt idx="24">
                  <c:v>7833</c:v>
                </c:pt>
                <c:pt idx="25">
                  <c:v>1521170</c:v>
                </c:pt>
                <c:pt idx="26">
                  <c:v>136175</c:v>
                </c:pt>
                <c:pt idx="27">
                  <c:v>3582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9F-468E-AFC3-94BA895CAC3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exterior'!$A$7:$A$34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exterior'!$D$7:$D$34</c:f>
              <c:numCache>
                <c:formatCode>#,##0</c:formatCode>
                <c:ptCount val="28"/>
                <c:pt idx="0">
                  <c:v>2</c:v>
                </c:pt>
                <c:pt idx="1">
                  <c:v>15283</c:v>
                </c:pt>
                <c:pt idx="2">
                  <c:v>8429</c:v>
                </c:pt>
                <c:pt idx="3">
                  <c:v>0</c:v>
                </c:pt>
                <c:pt idx="4">
                  <c:v>308904</c:v>
                </c:pt>
                <c:pt idx="5">
                  <c:v>15099</c:v>
                </c:pt>
                <c:pt idx="6">
                  <c:v>40</c:v>
                </c:pt>
                <c:pt idx="7">
                  <c:v>984742.5</c:v>
                </c:pt>
                <c:pt idx="8">
                  <c:v>206630.5</c:v>
                </c:pt>
                <c:pt idx="9">
                  <c:v>18483</c:v>
                </c:pt>
                <c:pt idx="10">
                  <c:v>44202.75</c:v>
                </c:pt>
                <c:pt idx="11">
                  <c:v>76</c:v>
                </c:pt>
                <c:pt idx="12">
                  <c:v>6757.5</c:v>
                </c:pt>
                <c:pt idx="13">
                  <c:v>29190</c:v>
                </c:pt>
                <c:pt idx="14">
                  <c:v>20380</c:v>
                </c:pt>
                <c:pt idx="15">
                  <c:v>43913</c:v>
                </c:pt>
                <c:pt idx="16">
                  <c:v>16852.75</c:v>
                </c:pt>
                <c:pt idx="17">
                  <c:v>16225.5</c:v>
                </c:pt>
                <c:pt idx="18">
                  <c:v>0</c:v>
                </c:pt>
                <c:pt idx="19">
                  <c:v>146</c:v>
                </c:pt>
                <c:pt idx="20">
                  <c:v>2</c:v>
                </c:pt>
                <c:pt idx="21">
                  <c:v>38011</c:v>
                </c:pt>
                <c:pt idx="22">
                  <c:v>54423</c:v>
                </c:pt>
                <c:pt idx="23">
                  <c:v>1222.25</c:v>
                </c:pt>
                <c:pt idx="24">
                  <c:v>7464</c:v>
                </c:pt>
                <c:pt idx="25">
                  <c:v>1394267</c:v>
                </c:pt>
                <c:pt idx="26">
                  <c:v>136166</c:v>
                </c:pt>
                <c:pt idx="27">
                  <c:v>2928.75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9F-468E-AFC3-94BA895CA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9237728"/>
        <c:axId val="53979403"/>
      </c:barChart>
      <c:catAx>
        <c:axId val="292377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3979403"/>
        <c:crosses val="autoZero"/>
        <c:auto val="1"/>
        <c:lblAlgn val="ctr"/>
        <c:lblOffset val="100"/>
        <c:noMultiLvlLbl val="0"/>
      </c:catAx>
      <c:valAx>
        <c:axId val="5397940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23772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'Buques número'!$A$7:$A$34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número'!$E$7:$E$34</c:f>
              <c:numCache>
                <c:formatCode>#,##0</c:formatCode>
                <c:ptCount val="28"/>
                <c:pt idx="0">
                  <c:v>500</c:v>
                </c:pt>
                <c:pt idx="1">
                  <c:v>404</c:v>
                </c:pt>
                <c:pt idx="2">
                  <c:v>713</c:v>
                </c:pt>
                <c:pt idx="3">
                  <c:v>327</c:v>
                </c:pt>
                <c:pt idx="4">
                  <c:v>13634</c:v>
                </c:pt>
                <c:pt idx="5">
                  <c:v>853</c:v>
                </c:pt>
                <c:pt idx="6">
                  <c:v>20064</c:v>
                </c:pt>
                <c:pt idx="7">
                  <c:v>3974</c:v>
                </c:pt>
                <c:pt idx="8">
                  <c:v>1283</c:v>
                </c:pt>
                <c:pt idx="9">
                  <c:v>1174</c:v>
                </c:pt>
                <c:pt idx="10">
                  <c:v>719</c:v>
                </c:pt>
                <c:pt idx="11">
                  <c:v>4562</c:v>
                </c:pt>
                <c:pt idx="12">
                  <c:v>360</c:v>
                </c:pt>
                <c:pt idx="13">
                  <c:v>572</c:v>
                </c:pt>
                <c:pt idx="14">
                  <c:v>1118</c:v>
                </c:pt>
                <c:pt idx="15">
                  <c:v>7777</c:v>
                </c:pt>
                <c:pt idx="16">
                  <c:v>681</c:v>
                </c:pt>
                <c:pt idx="17">
                  <c:v>302</c:v>
                </c:pt>
                <c:pt idx="18">
                  <c:v>360</c:v>
                </c:pt>
                <c:pt idx="19">
                  <c:v>273</c:v>
                </c:pt>
                <c:pt idx="20">
                  <c:v>458</c:v>
                </c:pt>
                <c:pt idx="21">
                  <c:v>8912</c:v>
                </c:pt>
                <c:pt idx="22">
                  <c:v>701</c:v>
                </c:pt>
                <c:pt idx="23">
                  <c:v>476</c:v>
                </c:pt>
                <c:pt idx="24">
                  <c:v>1081</c:v>
                </c:pt>
                <c:pt idx="25">
                  <c:v>3724</c:v>
                </c:pt>
                <c:pt idx="26">
                  <c:v>911</c:v>
                </c:pt>
                <c:pt idx="27">
                  <c:v>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1E-4CEB-A03E-C97F0E5D8C1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'Buques número'!$A$7:$A$34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número'!$D$7:$D$34</c:f>
              <c:numCache>
                <c:formatCode>#,##0</c:formatCode>
                <c:ptCount val="28"/>
                <c:pt idx="0">
                  <c:v>538</c:v>
                </c:pt>
                <c:pt idx="1">
                  <c:v>411</c:v>
                </c:pt>
                <c:pt idx="2">
                  <c:v>697</c:v>
                </c:pt>
                <c:pt idx="3">
                  <c:v>407</c:v>
                </c:pt>
                <c:pt idx="4">
                  <c:v>14173</c:v>
                </c:pt>
                <c:pt idx="5">
                  <c:v>769</c:v>
                </c:pt>
                <c:pt idx="6">
                  <c:v>21417</c:v>
                </c:pt>
                <c:pt idx="7">
                  <c:v>3999</c:v>
                </c:pt>
                <c:pt idx="8">
                  <c:v>1316</c:v>
                </c:pt>
                <c:pt idx="9">
                  <c:v>990</c:v>
                </c:pt>
                <c:pt idx="10">
                  <c:v>668</c:v>
                </c:pt>
                <c:pt idx="11">
                  <c:v>5077</c:v>
                </c:pt>
                <c:pt idx="12">
                  <c:v>454</c:v>
                </c:pt>
                <c:pt idx="13">
                  <c:v>580</c:v>
                </c:pt>
                <c:pt idx="14">
                  <c:v>1104</c:v>
                </c:pt>
                <c:pt idx="15">
                  <c:v>7501</c:v>
                </c:pt>
                <c:pt idx="16">
                  <c:v>626</c:v>
                </c:pt>
                <c:pt idx="17">
                  <c:v>245</c:v>
                </c:pt>
                <c:pt idx="18">
                  <c:v>369</c:v>
                </c:pt>
                <c:pt idx="19">
                  <c:v>443</c:v>
                </c:pt>
                <c:pt idx="20">
                  <c:v>457</c:v>
                </c:pt>
                <c:pt idx="21">
                  <c:v>8944</c:v>
                </c:pt>
                <c:pt idx="22">
                  <c:v>784</c:v>
                </c:pt>
                <c:pt idx="23">
                  <c:v>458</c:v>
                </c:pt>
                <c:pt idx="24">
                  <c:v>1073</c:v>
                </c:pt>
                <c:pt idx="25">
                  <c:v>3617</c:v>
                </c:pt>
                <c:pt idx="26">
                  <c:v>883</c:v>
                </c:pt>
                <c:pt idx="27">
                  <c:v>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1E-4CEB-A03E-C97F0E5D8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0131924"/>
        <c:axId val="43949363"/>
      </c:barChart>
      <c:catAx>
        <c:axId val="401319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949363"/>
        <c:crosses val="autoZero"/>
        <c:auto val="1"/>
        <c:lblAlgn val="ctr"/>
        <c:lblOffset val="100"/>
        <c:noMultiLvlLbl val="0"/>
      </c:catAx>
      <c:valAx>
        <c:axId val="4394936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13192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'Total presentación'!$A$7:$A$34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presentación'!$E$7:$E$34</c:f>
              <c:numCache>
                <c:formatCode>#,##0</c:formatCode>
                <c:ptCount val="28"/>
                <c:pt idx="0">
                  <c:v>6392957</c:v>
                </c:pt>
                <c:pt idx="1">
                  <c:v>1666877</c:v>
                </c:pt>
                <c:pt idx="2">
                  <c:v>3239360</c:v>
                </c:pt>
                <c:pt idx="3">
                  <c:v>2122676</c:v>
                </c:pt>
                <c:pt idx="4">
                  <c:v>46792616</c:v>
                </c:pt>
                <c:pt idx="5">
                  <c:v>2824422</c:v>
                </c:pt>
                <c:pt idx="6">
                  <c:v>8624059</c:v>
                </c:pt>
                <c:pt idx="7">
                  <c:v>34964846</c:v>
                </c:pt>
                <c:pt idx="8">
                  <c:v>17321329</c:v>
                </c:pt>
                <c:pt idx="9">
                  <c:v>17397767</c:v>
                </c:pt>
                <c:pt idx="10">
                  <c:v>9865310</c:v>
                </c:pt>
                <c:pt idx="11">
                  <c:v>693423</c:v>
                </c:pt>
                <c:pt idx="12">
                  <c:v>3647320</c:v>
                </c:pt>
                <c:pt idx="13">
                  <c:v>6318458</c:v>
                </c:pt>
                <c:pt idx="14">
                  <c:v>14269199</c:v>
                </c:pt>
                <c:pt idx="15">
                  <c:v>16326181</c:v>
                </c:pt>
                <c:pt idx="16">
                  <c:v>3017423</c:v>
                </c:pt>
                <c:pt idx="17">
                  <c:v>1021768</c:v>
                </c:pt>
                <c:pt idx="18">
                  <c:v>273904</c:v>
                </c:pt>
                <c:pt idx="19">
                  <c:v>1271460</c:v>
                </c:pt>
                <c:pt idx="20">
                  <c:v>1786089</c:v>
                </c:pt>
                <c:pt idx="21">
                  <c:v>6413326</c:v>
                </c:pt>
                <c:pt idx="22">
                  <c:v>3491680</c:v>
                </c:pt>
                <c:pt idx="23">
                  <c:v>2012630</c:v>
                </c:pt>
                <c:pt idx="24">
                  <c:v>15120746</c:v>
                </c:pt>
                <c:pt idx="25">
                  <c:v>39642983</c:v>
                </c:pt>
                <c:pt idx="26">
                  <c:v>2619072</c:v>
                </c:pt>
                <c:pt idx="27">
                  <c:v>819667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19-4755-865B-2A34AFB5132F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'Total presentación'!$A$7:$A$34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presentación'!$D$7:$D$34</c:f>
              <c:numCache>
                <c:formatCode>#,##0</c:formatCode>
                <c:ptCount val="28"/>
                <c:pt idx="0">
                  <c:v>6396556</c:v>
                </c:pt>
                <c:pt idx="1">
                  <c:v>1334251</c:v>
                </c:pt>
                <c:pt idx="2">
                  <c:v>2930617</c:v>
                </c:pt>
                <c:pt idx="3">
                  <c:v>2270716</c:v>
                </c:pt>
                <c:pt idx="4">
                  <c:v>47732804</c:v>
                </c:pt>
                <c:pt idx="5">
                  <c:v>2511293</c:v>
                </c:pt>
                <c:pt idx="6">
                  <c:v>8745823</c:v>
                </c:pt>
                <c:pt idx="7">
                  <c:v>33808116</c:v>
                </c:pt>
                <c:pt idx="8">
                  <c:v>15424000</c:v>
                </c:pt>
                <c:pt idx="9">
                  <c:v>16064378</c:v>
                </c:pt>
                <c:pt idx="10">
                  <c:v>9187964</c:v>
                </c:pt>
                <c:pt idx="11">
                  <c:v>669928</c:v>
                </c:pt>
                <c:pt idx="12">
                  <c:v>3425315</c:v>
                </c:pt>
                <c:pt idx="13">
                  <c:v>8709258</c:v>
                </c:pt>
                <c:pt idx="14">
                  <c:v>14333310</c:v>
                </c:pt>
                <c:pt idx="15">
                  <c:v>16262412</c:v>
                </c:pt>
                <c:pt idx="16">
                  <c:v>2689497</c:v>
                </c:pt>
                <c:pt idx="17">
                  <c:v>1150561</c:v>
                </c:pt>
                <c:pt idx="18">
                  <c:v>267633</c:v>
                </c:pt>
                <c:pt idx="19">
                  <c:v>1480546</c:v>
                </c:pt>
                <c:pt idx="20">
                  <c:v>1709431</c:v>
                </c:pt>
                <c:pt idx="21">
                  <c:v>6845777</c:v>
                </c:pt>
                <c:pt idx="22">
                  <c:v>3446130</c:v>
                </c:pt>
                <c:pt idx="23">
                  <c:v>2053551</c:v>
                </c:pt>
                <c:pt idx="24">
                  <c:v>14198754</c:v>
                </c:pt>
                <c:pt idx="25">
                  <c:v>40908386</c:v>
                </c:pt>
                <c:pt idx="26">
                  <c:v>2677056</c:v>
                </c:pt>
                <c:pt idx="27">
                  <c:v>760229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19-4755-865B-2A34AFB51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6072051"/>
        <c:axId val="58530440"/>
      </c:barChart>
      <c:catAx>
        <c:axId val="6607205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530440"/>
        <c:crosses val="autoZero"/>
        <c:auto val="1"/>
        <c:lblAlgn val="ctr"/>
        <c:lblOffset val="100"/>
        <c:noMultiLvlLbl val="0"/>
      </c:catAx>
      <c:valAx>
        <c:axId val="5853044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07205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'Buques GT'!$A$7:$A$34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GT'!$E$7:$E$34</c:f>
              <c:numCache>
                <c:formatCode>#,##0</c:formatCode>
                <c:ptCount val="28"/>
                <c:pt idx="0">
                  <c:v>13426730</c:v>
                </c:pt>
                <c:pt idx="1">
                  <c:v>9758592</c:v>
                </c:pt>
                <c:pt idx="2">
                  <c:v>12142433</c:v>
                </c:pt>
                <c:pt idx="3">
                  <c:v>2392840</c:v>
                </c:pt>
                <c:pt idx="4">
                  <c:v>246207469</c:v>
                </c:pt>
                <c:pt idx="5">
                  <c:v>19448891</c:v>
                </c:pt>
                <c:pt idx="6">
                  <c:v>117332568</c:v>
                </c:pt>
                <c:pt idx="7">
                  <c:v>179129442</c:v>
                </c:pt>
                <c:pt idx="8">
                  <c:v>29681914</c:v>
                </c:pt>
                <c:pt idx="9">
                  <c:v>25300134</c:v>
                </c:pt>
                <c:pt idx="10">
                  <c:v>10349699</c:v>
                </c:pt>
                <c:pt idx="11">
                  <c:v>39381686</c:v>
                </c:pt>
                <c:pt idx="12">
                  <c:v>6770598</c:v>
                </c:pt>
                <c:pt idx="13">
                  <c:v>9330182</c:v>
                </c:pt>
                <c:pt idx="14">
                  <c:v>18902772</c:v>
                </c:pt>
                <c:pt idx="15">
                  <c:v>174206217</c:v>
                </c:pt>
                <c:pt idx="16">
                  <c:v>30813571</c:v>
                </c:pt>
                <c:pt idx="17">
                  <c:v>1755064</c:v>
                </c:pt>
                <c:pt idx="18">
                  <c:v>10061089</c:v>
                </c:pt>
                <c:pt idx="19">
                  <c:v>5071530</c:v>
                </c:pt>
                <c:pt idx="20">
                  <c:v>3535767</c:v>
                </c:pt>
                <c:pt idx="21">
                  <c:v>121372883</c:v>
                </c:pt>
                <c:pt idx="22">
                  <c:v>14001060</c:v>
                </c:pt>
                <c:pt idx="23">
                  <c:v>3047216</c:v>
                </c:pt>
                <c:pt idx="24">
                  <c:v>21567379</c:v>
                </c:pt>
                <c:pt idx="25">
                  <c:v>150609329</c:v>
                </c:pt>
                <c:pt idx="26">
                  <c:v>24289735</c:v>
                </c:pt>
                <c:pt idx="27">
                  <c:v>1945108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BF-4206-8A10-BBCF0B8B4491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'Buques GT'!$A$7:$A$34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GT'!$D$7:$D$34</c:f>
              <c:numCache>
                <c:formatCode>#,##0</c:formatCode>
                <c:ptCount val="28"/>
                <c:pt idx="0">
                  <c:v>14481755</c:v>
                </c:pt>
                <c:pt idx="1">
                  <c:v>7942624</c:v>
                </c:pt>
                <c:pt idx="2">
                  <c:v>12546417</c:v>
                </c:pt>
                <c:pt idx="3">
                  <c:v>2840729</c:v>
                </c:pt>
                <c:pt idx="4">
                  <c:v>261790875</c:v>
                </c:pt>
                <c:pt idx="5">
                  <c:v>16460167</c:v>
                </c:pt>
                <c:pt idx="6">
                  <c:v>129923722</c:v>
                </c:pt>
                <c:pt idx="7">
                  <c:v>175134839</c:v>
                </c:pt>
                <c:pt idx="8">
                  <c:v>26002306</c:v>
                </c:pt>
                <c:pt idx="9">
                  <c:v>22217535</c:v>
                </c:pt>
                <c:pt idx="10">
                  <c:v>9990695</c:v>
                </c:pt>
                <c:pt idx="11">
                  <c:v>37120233</c:v>
                </c:pt>
                <c:pt idx="12">
                  <c:v>8067883</c:v>
                </c:pt>
                <c:pt idx="13">
                  <c:v>9908026</c:v>
                </c:pt>
                <c:pt idx="14">
                  <c:v>20110828</c:v>
                </c:pt>
                <c:pt idx="15">
                  <c:v>175048509</c:v>
                </c:pt>
                <c:pt idx="16">
                  <c:v>30698077</c:v>
                </c:pt>
                <c:pt idx="17">
                  <c:v>1589843</c:v>
                </c:pt>
                <c:pt idx="18">
                  <c:v>10474561</c:v>
                </c:pt>
                <c:pt idx="19">
                  <c:v>7511358</c:v>
                </c:pt>
                <c:pt idx="20">
                  <c:v>3564412</c:v>
                </c:pt>
                <c:pt idx="21">
                  <c:v>116453965</c:v>
                </c:pt>
                <c:pt idx="22">
                  <c:v>15301291</c:v>
                </c:pt>
                <c:pt idx="23">
                  <c:v>2839084</c:v>
                </c:pt>
                <c:pt idx="24">
                  <c:v>21931023</c:v>
                </c:pt>
                <c:pt idx="25">
                  <c:v>147893025</c:v>
                </c:pt>
                <c:pt idx="26">
                  <c:v>23715694</c:v>
                </c:pt>
                <c:pt idx="27">
                  <c:v>1542801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BF-4206-8A10-BBCF0B8B4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28768"/>
        <c:axId val="15291257"/>
      </c:barChart>
      <c:catAx>
        <c:axId val="11287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91257"/>
        <c:crosses val="autoZero"/>
        <c:auto val="1"/>
        <c:lblAlgn val="ctr"/>
        <c:lblOffset val="100"/>
        <c:noMultiLvlLbl val="0"/>
      </c:catAx>
      <c:valAx>
        <c:axId val="1529125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2876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Cruceros!$A$7:$A$34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Cruceros!$E$7:$E$34</c:f>
              <c:numCache>
                <c:formatCode>#,##0</c:formatCode>
                <c:ptCount val="28"/>
                <c:pt idx="0">
                  <c:v>69</c:v>
                </c:pt>
                <c:pt idx="1">
                  <c:v>47</c:v>
                </c:pt>
                <c:pt idx="2">
                  <c:v>13</c:v>
                </c:pt>
                <c:pt idx="3">
                  <c:v>1</c:v>
                </c:pt>
                <c:pt idx="4">
                  <c:v>2</c:v>
                </c:pt>
                <c:pt idx="5">
                  <c:v>158</c:v>
                </c:pt>
                <c:pt idx="6">
                  <c:v>304</c:v>
                </c:pt>
                <c:pt idx="7">
                  <c:v>395</c:v>
                </c:pt>
                <c:pt idx="8">
                  <c:v>38</c:v>
                </c:pt>
                <c:pt idx="9">
                  <c:v>80</c:v>
                </c:pt>
                <c:pt idx="10">
                  <c:v>1</c:v>
                </c:pt>
                <c:pt idx="11">
                  <c:v>2</c:v>
                </c:pt>
                <c:pt idx="12">
                  <c:v>7</c:v>
                </c:pt>
                <c:pt idx="13">
                  <c:v>18</c:v>
                </c:pt>
                <c:pt idx="14">
                  <c:v>9</c:v>
                </c:pt>
                <c:pt idx="15">
                  <c:v>500</c:v>
                </c:pt>
                <c:pt idx="16">
                  <c:v>143</c:v>
                </c:pt>
                <c:pt idx="17">
                  <c:v>0</c:v>
                </c:pt>
                <c:pt idx="18">
                  <c:v>4</c:v>
                </c:pt>
                <c:pt idx="19">
                  <c:v>26</c:v>
                </c:pt>
                <c:pt idx="20">
                  <c:v>5</c:v>
                </c:pt>
                <c:pt idx="21">
                  <c:v>424</c:v>
                </c:pt>
                <c:pt idx="22">
                  <c:v>13</c:v>
                </c:pt>
                <c:pt idx="23">
                  <c:v>46</c:v>
                </c:pt>
                <c:pt idx="24">
                  <c:v>28</c:v>
                </c:pt>
                <c:pt idx="25">
                  <c:v>120</c:v>
                </c:pt>
                <c:pt idx="26">
                  <c:v>50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F6-4A50-99F9-0DBF01617224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Cruceros!$A$7:$A$34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Cruceros!$D$7:$D$34</c:f>
              <c:numCache>
                <c:formatCode>#,##0</c:formatCode>
                <c:ptCount val="28"/>
                <c:pt idx="0">
                  <c:v>74</c:v>
                </c:pt>
                <c:pt idx="1">
                  <c:v>43</c:v>
                </c:pt>
                <c:pt idx="2">
                  <c:v>14</c:v>
                </c:pt>
                <c:pt idx="3">
                  <c:v>1</c:v>
                </c:pt>
                <c:pt idx="4">
                  <c:v>0</c:v>
                </c:pt>
                <c:pt idx="5">
                  <c:v>141</c:v>
                </c:pt>
                <c:pt idx="6">
                  <c:v>344</c:v>
                </c:pt>
                <c:pt idx="7">
                  <c:v>384</c:v>
                </c:pt>
                <c:pt idx="8">
                  <c:v>39</c:v>
                </c:pt>
                <c:pt idx="9">
                  <c:v>73</c:v>
                </c:pt>
                <c:pt idx="10">
                  <c:v>3</c:v>
                </c:pt>
                <c:pt idx="11">
                  <c:v>8</c:v>
                </c:pt>
                <c:pt idx="12">
                  <c:v>12</c:v>
                </c:pt>
                <c:pt idx="13">
                  <c:v>13</c:v>
                </c:pt>
                <c:pt idx="14">
                  <c:v>7</c:v>
                </c:pt>
                <c:pt idx="15">
                  <c:v>457</c:v>
                </c:pt>
                <c:pt idx="16">
                  <c:v>151</c:v>
                </c:pt>
                <c:pt idx="17">
                  <c:v>0</c:v>
                </c:pt>
                <c:pt idx="18">
                  <c:v>7</c:v>
                </c:pt>
                <c:pt idx="19">
                  <c:v>24</c:v>
                </c:pt>
                <c:pt idx="20">
                  <c:v>2</c:v>
                </c:pt>
                <c:pt idx="21">
                  <c:v>399</c:v>
                </c:pt>
                <c:pt idx="22">
                  <c:v>20</c:v>
                </c:pt>
                <c:pt idx="23">
                  <c:v>41</c:v>
                </c:pt>
                <c:pt idx="24">
                  <c:v>24</c:v>
                </c:pt>
                <c:pt idx="25">
                  <c:v>133</c:v>
                </c:pt>
                <c:pt idx="26">
                  <c:v>51</c:v>
                </c:pt>
                <c:pt idx="2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F6-4A50-99F9-0DBF01617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850008"/>
        <c:axId val="59744220"/>
      </c:barChart>
      <c:catAx>
        <c:axId val="1185000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9744220"/>
        <c:crosses val="autoZero"/>
        <c:auto val="1"/>
        <c:lblAlgn val="ctr"/>
        <c:lblOffset val="100"/>
        <c:noMultiLvlLbl val="0"/>
      </c:catAx>
      <c:valAx>
        <c:axId val="5974422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85000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total'!$E$7:$E$34</c:f>
              <c:numCache>
                <c:formatCode>#,##0</c:formatCode>
                <c:ptCount val="28"/>
                <c:pt idx="0">
                  <c:v>153325</c:v>
                </c:pt>
                <c:pt idx="1">
                  <c:v>196078</c:v>
                </c:pt>
                <c:pt idx="2">
                  <c:v>199357</c:v>
                </c:pt>
                <c:pt idx="3">
                  <c:v>142</c:v>
                </c:pt>
                <c:pt idx="4">
                  <c:v>2193145</c:v>
                </c:pt>
                <c:pt idx="5">
                  <c:v>274436</c:v>
                </c:pt>
                <c:pt idx="6">
                  <c:v>3814093</c:v>
                </c:pt>
                <c:pt idx="7">
                  <c:v>2443107</c:v>
                </c:pt>
                <c:pt idx="8">
                  <c:v>134086</c:v>
                </c:pt>
                <c:pt idx="9">
                  <c:v>117593</c:v>
                </c:pt>
                <c:pt idx="10">
                  <c:v>245</c:v>
                </c:pt>
                <c:pt idx="11">
                  <c:v>799994</c:v>
                </c:pt>
                <c:pt idx="12">
                  <c:v>4822</c:v>
                </c:pt>
                <c:pt idx="13">
                  <c:v>29841</c:v>
                </c:pt>
                <c:pt idx="14">
                  <c:v>20701</c:v>
                </c:pt>
                <c:pt idx="15">
                  <c:v>1962979</c:v>
                </c:pt>
                <c:pt idx="16">
                  <c:v>346703</c:v>
                </c:pt>
                <c:pt idx="17">
                  <c:v>0</c:v>
                </c:pt>
                <c:pt idx="18">
                  <c:v>250774</c:v>
                </c:pt>
                <c:pt idx="19">
                  <c:v>86400</c:v>
                </c:pt>
                <c:pt idx="20">
                  <c:v>1380</c:v>
                </c:pt>
                <c:pt idx="21">
                  <c:v>3651590</c:v>
                </c:pt>
                <c:pt idx="22">
                  <c:v>103849</c:v>
                </c:pt>
                <c:pt idx="23">
                  <c:v>11635</c:v>
                </c:pt>
                <c:pt idx="24">
                  <c:v>37011</c:v>
                </c:pt>
                <c:pt idx="25">
                  <c:v>612306</c:v>
                </c:pt>
                <c:pt idx="26">
                  <c:v>108590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F-4435-B65C-C639A4EB950E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total'!$D$7:$D$34</c:f>
              <c:numCache>
                <c:formatCode>#,##0</c:formatCode>
                <c:ptCount val="28"/>
                <c:pt idx="0">
                  <c:v>183109</c:v>
                </c:pt>
                <c:pt idx="1">
                  <c:v>160200</c:v>
                </c:pt>
                <c:pt idx="2">
                  <c:v>201639</c:v>
                </c:pt>
                <c:pt idx="3">
                  <c:v>221</c:v>
                </c:pt>
                <c:pt idx="4">
                  <c:v>2252694</c:v>
                </c:pt>
                <c:pt idx="5">
                  <c:v>229880</c:v>
                </c:pt>
                <c:pt idx="6">
                  <c:v>4101531</c:v>
                </c:pt>
                <c:pt idx="7">
                  <c:v>2346120</c:v>
                </c:pt>
                <c:pt idx="8">
                  <c:v>119896</c:v>
                </c:pt>
                <c:pt idx="9">
                  <c:v>88057</c:v>
                </c:pt>
                <c:pt idx="10">
                  <c:v>1735</c:v>
                </c:pt>
                <c:pt idx="11">
                  <c:v>898619</c:v>
                </c:pt>
                <c:pt idx="12">
                  <c:v>10606</c:v>
                </c:pt>
                <c:pt idx="13">
                  <c:v>23140</c:v>
                </c:pt>
                <c:pt idx="14">
                  <c:v>23272</c:v>
                </c:pt>
                <c:pt idx="15">
                  <c:v>1882861</c:v>
                </c:pt>
                <c:pt idx="16">
                  <c:v>343847</c:v>
                </c:pt>
                <c:pt idx="17">
                  <c:v>0</c:v>
                </c:pt>
                <c:pt idx="18">
                  <c:v>220288</c:v>
                </c:pt>
                <c:pt idx="19">
                  <c:v>63841</c:v>
                </c:pt>
                <c:pt idx="20">
                  <c:v>1087</c:v>
                </c:pt>
                <c:pt idx="21">
                  <c:v>3647325</c:v>
                </c:pt>
                <c:pt idx="22">
                  <c:v>109343</c:v>
                </c:pt>
                <c:pt idx="23">
                  <c:v>11312</c:v>
                </c:pt>
                <c:pt idx="24">
                  <c:v>38643</c:v>
                </c:pt>
                <c:pt idx="25">
                  <c:v>677568</c:v>
                </c:pt>
                <c:pt idx="26">
                  <c:v>116759</c:v>
                </c:pt>
                <c:pt idx="27">
                  <c:v>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F-4435-B65C-C639A4EB9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3113461"/>
        <c:axId val="9561066"/>
      </c:barChart>
      <c:catAx>
        <c:axId val="2311346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561066"/>
        <c:crosses val="autoZero"/>
        <c:auto val="1"/>
        <c:lblAlgn val="ctr"/>
        <c:lblOffset val="100"/>
        <c:noMultiLvlLbl val="0"/>
      </c:catAx>
      <c:valAx>
        <c:axId val="956106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11346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regulares'!$A$7:$A$34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regulares'!$E$7:$E$34</c:f>
              <c:numCache>
                <c:formatCode>#,##0</c:formatCode>
                <c:ptCount val="28"/>
                <c:pt idx="0">
                  <c:v>0</c:v>
                </c:pt>
                <c:pt idx="1">
                  <c:v>58898</c:v>
                </c:pt>
                <c:pt idx="2">
                  <c:v>194776</c:v>
                </c:pt>
                <c:pt idx="3">
                  <c:v>0</c:v>
                </c:pt>
                <c:pt idx="4">
                  <c:v>2193145</c:v>
                </c:pt>
                <c:pt idx="5">
                  <c:v>19266</c:v>
                </c:pt>
                <c:pt idx="6">
                  <c:v>2946150</c:v>
                </c:pt>
                <c:pt idx="7">
                  <c:v>670637</c:v>
                </c:pt>
                <c:pt idx="8">
                  <c:v>59924</c:v>
                </c:pt>
                <c:pt idx="9">
                  <c:v>0</c:v>
                </c:pt>
                <c:pt idx="10">
                  <c:v>0</c:v>
                </c:pt>
                <c:pt idx="11">
                  <c:v>799169</c:v>
                </c:pt>
                <c:pt idx="12">
                  <c:v>0</c:v>
                </c:pt>
                <c:pt idx="13">
                  <c:v>5</c:v>
                </c:pt>
                <c:pt idx="14">
                  <c:v>19579</c:v>
                </c:pt>
                <c:pt idx="15">
                  <c:v>662209</c:v>
                </c:pt>
                <c:pt idx="16">
                  <c:v>147174</c:v>
                </c:pt>
                <c:pt idx="17">
                  <c:v>0</c:v>
                </c:pt>
                <c:pt idx="18">
                  <c:v>245875</c:v>
                </c:pt>
                <c:pt idx="19">
                  <c:v>45770</c:v>
                </c:pt>
                <c:pt idx="20">
                  <c:v>0</c:v>
                </c:pt>
                <c:pt idx="21">
                  <c:v>2651173</c:v>
                </c:pt>
                <c:pt idx="22">
                  <c:v>84862</c:v>
                </c:pt>
                <c:pt idx="23">
                  <c:v>0</c:v>
                </c:pt>
                <c:pt idx="24">
                  <c:v>19</c:v>
                </c:pt>
                <c:pt idx="25">
                  <c:v>374758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0C-43D5-B0A4-02B0546F78B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regulares'!$A$7:$A$34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regulares'!$D$7:$D$34</c:f>
              <c:numCache>
                <c:formatCode>#,##0</c:formatCode>
                <c:ptCount val="28"/>
                <c:pt idx="0">
                  <c:v>0</c:v>
                </c:pt>
                <c:pt idx="1">
                  <c:v>62735</c:v>
                </c:pt>
                <c:pt idx="2">
                  <c:v>194333</c:v>
                </c:pt>
                <c:pt idx="3">
                  <c:v>0</c:v>
                </c:pt>
                <c:pt idx="4">
                  <c:v>2252694</c:v>
                </c:pt>
                <c:pt idx="5">
                  <c:v>19773</c:v>
                </c:pt>
                <c:pt idx="6">
                  <c:v>3038948</c:v>
                </c:pt>
                <c:pt idx="7">
                  <c:v>654166</c:v>
                </c:pt>
                <c:pt idx="8">
                  <c:v>65249</c:v>
                </c:pt>
                <c:pt idx="9">
                  <c:v>0</c:v>
                </c:pt>
                <c:pt idx="10">
                  <c:v>0</c:v>
                </c:pt>
                <c:pt idx="11">
                  <c:v>891408</c:v>
                </c:pt>
                <c:pt idx="12">
                  <c:v>0</c:v>
                </c:pt>
                <c:pt idx="13">
                  <c:v>0</c:v>
                </c:pt>
                <c:pt idx="14">
                  <c:v>21257</c:v>
                </c:pt>
                <c:pt idx="15">
                  <c:v>696341</c:v>
                </c:pt>
                <c:pt idx="16">
                  <c:v>137595</c:v>
                </c:pt>
                <c:pt idx="17">
                  <c:v>0</c:v>
                </c:pt>
                <c:pt idx="18">
                  <c:v>216895</c:v>
                </c:pt>
                <c:pt idx="19">
                  <c:v>42639</c:v>
                </c:pt>
                <c:pt idx="20">
                  <c:v>3</c:v>
                </c:pt>
                <c:pt idx="21">
                  <c:v>2739211</c:v>
                </c:pt>
                <c:pt idx="22">
                  <c:v>89610</c:v>
                </c:pt>
                <c:pt idx="23">
                  <c:v>0</c:v>
                </c:pt>
                <c:pt idx="24">
                  <c:v>0</c:v>
                </c:pt>
                <c:pt idx="25">
                  <c:v>365505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0C-43D5-B0A4-02B0546F7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5846264"/>
        <c:axId val="50245491"/>
      </c:barChart>
      <c:catAx>
        <c:axId val="558462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245491"/>
        <c:crosses val="autoZero"/>
        <c:auto val="1"/>
        <c:lblAlgn val="ctr"/>
        <c:lblOffset val="100"/>
        <c:noMultiLvlLbl val="0"/>
      </c:catAx>
      <c:valAx>
        <c:axId val="5024549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84626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crucero'!$A$7:$A$34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crucero'!$E$7:$E$34</c:f>
              <c:numCache>
                <c:formatCode>#,##0</c:formatCode>
                <c:ptCount val="28"/>
                <c:pt idx="0">
                  <c:v>153325</c:v>
                </c:pt>
                <c:pt idx="1">
                  <c:v>137180</c:v>
                </c:pt>
                <c:pt idx="2">
                  <c:v>4581</c:v>
                </c:pt>
                <c:pt idx="3">
                  <c:v>142</c:v>
                </c:pt>
                <c:pt idx="4">
                  <c:v>0</c:v>
                </c:pt>
                <c:pt idx="5">
                  <c:v>255170</c:v>
                </c:pt>
                <c:pt idx="6">
                  <c:v>867943</c:v>
                </c:pt>
                <c:pt idx="7">
                  <c:v>1772470</c:v>
                </c:pt>
                <c:pt idx="8">
                  <c:v>74162</c:v>
                </c:pt>
                <c:pt idx="9">
                  <c:v>117593</c:v>
                </c:pt>
                <c:pt idx="10">
                  <c:v>245</c:v>
                </c:pt>
                <c:pt idx="11">
                  <c:v>825</c:v>
                </c:pt>
                <c:pt idx="12">
                  <c:v>4822</c:v>
                </c:pt>
                <c:pt idx="13">
                  <c:v>29836</c:v>
                </c:pt>
                <c:pt idx="14">
                  <c:v>1122</c:v>
                </c:pt>
                <c:pt idx="15">
                  <c:v>1300770</c:v>
                </c:pt>
                <c:pt idx="16">
                  <c:v>199529</c:v>
                </c:pt>
                <c:pt idx="17">
                  <c:v>0</c:v>
                </c:pt>
                <c:pt idx="18">
                  <c:v>4899</c:v>
                </c:pt>
                <c:pt idx="19">
                  <c:v>40630</c:v>
                </c:pt>
                <c:pt idx="20">
                  <c:v>1380</c:v>
                </c:pt>
                <c:pt idx="21">
                  <c:v>1000417</c:v>
                </c:pt>
                <c:pt idx="22">
                  <c:v>18987</c:v>
                </c:pt>
                <c:pt idx="23">
                  <c:v>11635</c:v>
                </c:pt>
                <c:pt idx="24">
                  <c:v>36992</c:v>
                </c:pt>
                <c:pt idx="25">
                  <c:v>237548</c:v>
                </c:pt>
                <c:pt idx="26">
                  <c:v>108590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B4-4CA6-AE04-1A99204756F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crucero'!$A$7:$A$34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crucero'!$D$7:$D$34</c:f>
              <c:numCache>
                <c:formatCode>#,##0</c:formatCode>
                <c:ptCount val="28"/>
                <c:pt idx="0">
                  <c:v>183109</c:v>
                </c:pt>
                <c:pt idx="1">
                  <c:v>97465</c:v>
                </c:pt>
                <c:pt idx="2">
                  <c:v>7306</c:v>
                </c:pt>
                <c:pt idx="3">
                  <c:v>221</c:v>
                </c:pt>
                <c:pt idx="4">
                  <c:v>0</c:v>
                </c:pt>
                <c:pt idx="5">
                  <c:v>210107</c:v>
                </c:pt>
                <c:pt idx="6">
                  <c:v>1062583</c:v>
                </c:pt>
                <c:pt idx="7">
                  <c:v>1691954</c:v>
                </c:pt>
                <c:pt idx="8">
                  <c:v>54647</c:v>
                </c:pt>
                <c:pt idx="9">
                  <c:v>88057</c:v>
                </c:pt>
                <c:pt idx="10">
                  <c:v>1735</c:v>
                </c:pt>
                <c:pt idx="11">
                  <c:v>7211</c:v>
                </c:pt>
                <c:pt idx="12">
                  <c:v>10606</c:v>
                </c:pt>
                <c:pt idx="13">
                  <c:v>23140</c:v>
                </c:pt>
                <c:pt idx="14">
                  <c:v>2015</c:v>
                </c:pt>
                <c:pt idx="15">
                  <c:v>1186520</c:v>
                </c:pt>
                <c:pt idx="16">
                  <c:v>206252</c:v>
                </c:pt>
                <c:pt idx="17">
                  <c:v>0</c:v>
                </c:pt>
                <c:pt idx="18">
                  <c:v>3393</c:v>
                </c:pt>
                <c:pt idx="19">
                  <c:v>21202</c:v>
                </c:pt>
                <c:pt idx="20">
                  <c:v>1084</c:v>
                </c:pt>
                <c:pt idx="21">
                  <c:v>908114</c:v>
                </c:pt>
                <c:pt idx="22">
                  <c:v>19733</c:v>
                </c:pt>
                <c:pt idx="23">
                  <c:v>11312</c:v>
                </c:pt>
                <c:pt idx="24">
                  <c:v>38643</c:v>
                </c:pt>
                <c:pt idx="25">
                  <c:v>312063</c:v>
                </c:pt>
                <c:pt idx="26">
                  <c:v>116759</c:v>
                </c:pt>
                <c:pt idx="27">
                  <c:v>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B4-4CA6-AE04-1A9920475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2078935"/>
        <c:axId val="51863397"/>
      </c:barChart>
      <c:catAx>
        <c:axId val="4207893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863397"/>
        <c:crosses val="autoZero"/>
        <c:auto val="1"/>
        <c:lblAlgn val="ctr"/>
        <c:lblOffset val="100"/>
        <c:noMultiLvlLbl val="0"/>
      </c:catAx>
      <c:valAx>
        <c:axId val="5186339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07893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'Automóviles régimen pasaje'!$A$7:$A$34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pasaje'!$E$7:$E$34</c:f>
              <c:numCache>
                <c:formatCode>#,##0</c:formatCode>
                <c:ptCount val="28"/>
                <c:pt idx="0">
                  <c:v>0</c:v>
                </c:pt>
                <c:pt idx="1">
                  <c:v>32312</c:v>
                </c:pt>
                <c:pt idx="2">
                  <c:v>64286</c:v>
                </c:pt>
                <c:pt idx="3">
                  <c:v>0</c:v>
                </c:pt>
                <c:pt idx="4">
                  <c:v>476367</c:v>
                </c:pt>
                <c:pt idx="5">
                  <c:v>11789</c:v>
                </c:pt>
                <c:pt idx="6">
                  <c:v>559411</c:v>
                </c:pt>
                <c:pt idx="7">
                  <c:v>208422</c:v>
                </c:pt>
                <c:pt idx="8">
                  <c:v>29323</c:v>
                </c:pt>
                <c:pt idx="9">
                  <c:v>0</c:v>
                </c:pt>
                <c:pt idx="10">
                  <c:v>0</c:v>
                </c:pt>
                <c:pt idx="11">
                  <c:v>192068</c:v>
                </c:pt>
                <c:pt idx="12">
                  <c:v>0</c:v>
                </c:pt>
                <c:pt idx="13">
                  <c:v>0</c:v>
                </c:pt>
                <c:pt idx="14">
                  <c:v>12386</c:v>
                </c:pt>
                <c:pt idx="15">
                  <c:v>292819</c:v>
                </c:pt>
                <c:pt idx="16">
                  <c:v>34425</c:v>
                </c:pt>
                <c:pt idx="17">
                  <c:v>0</c:v>
                </c:pt>
                <c:pt idx="18">
                  <c:v>67773</c:v>
                </c:pt>
                <c:pt idx="19">
                  <c:v>15287</c:v>
                </c:pt>
                <c:pt idx="20">
                  <c:v>0</c:v>
                </c:pt>
                <c:pt idx="21">
                  <c:v>857813</c:v>
                </c:pt>
                <c:pt idx="22">
                  <c:v>43544</c:v>
                </c:pt>
                <c:pt idx="23">
                  <c:v>0</c:v>
                </c:pt>
                <c:pt idx="24">
                  <c:v>0</c:v>
                </c:pt>
                <c:pt idx="25">
                  <c:v>102589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13-4BE3-8B92-16935B3EE76A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'Automóviles régimen pasaje'!$A$7:$A$34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pasaje'!$D$7:$D$34</c:f>
              <c:numCache>
                <c:formatCode>#,##0</c:formatCode>
                <c:ptCount val="28"/>
                <c:pt idx="0">
                  <c:v>0</c:v>
                </c:pt>
                <c:pt idx="1">
                  <c:v>26548</c:v>
                </c:pt>
                <c:pt idx="2">
                  <c:v>61390</c:v>
                </c:pt>
                <c:pt idx="3">
                  <c:v>0</c:v>
                </c:pt>
                <c:pt idx="4">
                  <c:v>491990</c:v>
                </c:pt>
                <c:pt idx="5">
                  <c:v>12010</c:v>
                </c:pt>
                <c:pt idx="6">
                  <c:v>580919</c:v>
                </c:pt>
                <c:pt idx="7">
                  <c:v>201792</c:v>
                </c:pt>
                <c:pt idx="8">
                  <c:v>30964</c:v>
                </c:pt>
                <c:pt idx="9">
                  <c:v>0</c:v>
                </c:pt>
                <c:pt idx="10">
                  <c:v>0</c:v>
                </c:pt>
                <c:pt idx="11">
                  <c:v>229519</c:v>
                </c:pt>
                <c:pt idx="12">
                  <c:v>0</c:v>
                </c:pt>
                <c:pt idx="13">
                  <c:v>0</c:v>
                </c:pt>
                <c:pt idx="14">
                  <c:v>13068</c:v>
                </c:pt>
                <c:pt idx="15">
                  <c:v>303276</c:v>
                </c:pt>
                <c:pt idx="16">
                  <c:v>30666</c:v>
                </c:pt>
                <c:pt idx="17">
                  <c:v>0</c:v>
                </c:pt>
                <c:pt idx="18">
                  <c:v>54895</c:v>
                </c:pt>
                <c:pt idx="19">
                  <c:v>11710</c:v>
                </c:pt>
                <c:pt idx="20">
                  <c:v>0</c:v>
                </c:pt>
                <c:pt idx="21">
                  <c:v>876791</c:v>
                </c:pt>
                <c:pt idx="22">
                  <c:v>44831</c:v>
                </c:pt>
                <c:pt idx="23">
                  <c:v>0</c:v>
                </c:pt>
                <c:pt idx="24">
                  <c:v>0</c:v>
                </c:pt>
                <c:pt idx="25">
                  <c:v>96835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13-4BE3-8B92-16935B3EE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42300"/>
        <c:axId val="24987909"/>
      </c:barChart>
      <c:catAx>
        <c:axId val="34230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987909"/>
        <c:crosses val="autoZero"/>
        <c:auto val="1"/>
        <c:lblAlgn val="ctr"/>
        <c:lblOffset val="100"/>
        <c:noMultiLvlLbl val="0"/>
      </c:catAx>
      <c:valAx>
        <c:axId val="2498790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4230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'Automóviles régimen mercancía'!$A$7:$A$34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mercancía'!$E$7:$E$34</c:f>
              <c:numCache>
                <c:formatCode>#,##0</c:formatCode>
                <c:ptCount val="28"/>
                <c:pt idx="0">
                  <c:v>0</c:v>
                </c:pt>
                <c:pt idx="1">
                  <c:v>18356</c:v>
                </c:pt>
                <c:pt idx="2">
                  <c:v>3142</c:v>
                </c:pt>
                <c:pt idx="3">
                  <c:v>0</c:v>
                </c:pt>
                <c:pt idx="4">
                  <c:v>3575</c:v>
                </c:pt>
                <c:pt idx="5">
                  <c:v>13040</c:v>
                </c:pt>
                <c:pt idx="6">
                  <c:v>70140</c:v>
                </c:pt>
                <c:pt idx="7">
                  <c:v>386364</c:v>
                </c:pt>
                <c:pt idx="8">
                  <c:v>9830</c:v>
                </c:pt>
                <c:pt idx="9">
                  <c:v>172</c:v>
                </c:pt>
                <c:pt idx="10">
                  <c:v>8810</c:v>
                </c:pt>
                <c:pt idx="11">
                  <c:v>2305</c:v>
                </c:pt>
                <c:pt idx="12">
                  <c:v>2</c:v>
                </c:pt>
                <c:pt idx="13">
                  <c:v>792</c:v>
                </c:pt>
                <c:pt idx="14">
                  <c:v>26499</c:v>
                </c:pt>
                <c:pt idx="15">
                  <c:v>90807</c:v>
                </c:pt>
                <c:pt idx="16">
                  <c:v>43242</c:v>
                </c:pt>
                <c:pt idx="17">
                  <c:v>420</c:v>
                </c:pt>
                <c:pt idx="18">
                  <c:v>1265</c:v>
                </c:pt>
                <c:pt idx="19">
                  <c:v>5191</c:v>
                </c:pt>
                <c:pt idx="20">
                  <c:v>97172</c:v>
                </c:pt>
                <c:pt idx="21">
                  <c:v>42783</c:v>
                </c:pt>
                <c:pt idx="22">
                  <c:v>191275</c:v>
                </c:pt>
                <c:pt idx="23">
                  <c:v>5448</c:v>
                </c:pt>
                <c:pt idx="24">
                  <c:v>118155</c:v>
                </c:pt>
                <c:pt idx="25">
                  <c:v>276988</c:v>
                </c:pt>
                <c:pt idx="26">
                  <c:v>330116</c:v>
                </c:pt>
                <c:pt idx="27">
                  <c:v>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8E-4967-B55B-08375064A43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'Automóviles régimen mercancía'!$A$7:$A$34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mercancía'!$D$7:$D$34</c:f>
              <c:numCache>
                <c:formatCode>#,##0</c:formatCode>
                <c:ptCount val="28"/>
                <c:pt idx="0">
                  <c:v>0</c:v>
                </c:pt>
                <c:pt idx="1">
                  <c:v>4513</c:v>
                </c:pt>
                <c:pt idx="2">
                  <c:v>2084</c:v>
                </c:pt>
                <c:pt idx="3">
                  <c:v>0</c:v>
                </c:pt>
                <c:pt idx="4">
                  <c:v>3442</c:v>
                </c:pt>
                <c:pt idx="5">
                  <c:v>22270</c:v>
                </c:pt>
                <c:pt idx="6">
                  <c:v>80319</c:v>
                </c:pt>
                <c:pt idx="7">
                  <c:v>362953</c:v>
                </c:pt>
                <c:pt idx="8">
                  <c:v>11363</c:v>
                </c:pt>
                <c:pt idx="9">
                  <c:v>288</c:v>
                </c:pt>
                <c:pt idx="10">
                  <c:v>59</c:v>
                </c:pt>
                <c:pt idx="11">
                  <c:v>959</c:v>
                </c:pt>
                <c:pt idx="12">
                  <c:v>3251</c:v>
                </c:pt>
                <c:pt idx="13">
                  <c:v>145</c:v>
                </c:pt>
                <c:pt idx="14">
                  <c:v>15208</c:v>
                </c:pt>
                <c:pt idx="15">
                  <c:v>103764</c:v>
                </c:pt>
                <c:pt idx="16">
                  <c:v>76968</c:v>
                </c:pt>
                <c:pt idx="17">
                  <c:v>275</c:v>
                </c:pt>
                <c:pt idx="18">
                  <c:v>1268</c:v>
                </c:pt>
                <c:pt idx="19">
                  <c:v>36</c:v>
                </c:pt>
                <c:pt idx="20">
                  <c:v>109729</c:v>
                </c:pt>
                <c:pt idx="21">
                  <c:v>45906</c:v>
                </c:pt>
                <c:pt idx="22">
                  <c:v>202087</c:v>
                </c:pt>
                <c:pt idx="23">
                  <c:v>8119</c:v>
                </c:pt>
                <c:pt idx="24">
                  <c:v>127971</c:v>
                </c:pt>
                <c:pt idx="25">
                  <c:v>253300</c:v>
                </c:pt>
                <c:pt idx="26">
                  <c:v>350354</c:v>
                </c:pt>
                <c:pt idx="27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8E-4967-B55B-08375064A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9955763"/>
        <c:axId val="14694589"/>
      </c:barChart>
      <c:catAx>
        <c:axId val="5995576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694589"/>
        <c:crosses val="autoZero"/>
        <c:auto val="1"/>
        <c:lblAlgn val="ctr"/>
        <c:lblOffset val="100"/>
        <c:noMultiLvlLbl val="0"/>
      </c:catAx>
      <c:valAx>
        <c:axId val="1469458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995576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total'!$E$7:$E$34</c:f>
              <c:numCache>
                <c:formatCode>#,##0</c:formatCode>
                <c:ptCount val="28"/>
                <c:pt idx="0">
                  <c:v>4292359</c:v>
                </c:pt>
                <c:pt idx="1">
                  <c:v>315496</c:v>
                </c:pt>
                <c:pt idx="2">
                  <c:v>457289</c:v>
                </c:pt>
                <c:pt idx="3">
                  <c:v>1189113</c:v>
                </c:pt>
                <c:pt idx="4">
                  <c:v>8963733</c:v>
                </c:pt>
                <c:pt idx="5">
                  <c:v>829288</c:v>
                </c:pt>
                <c:pt idx="6">
                  <c:v>154946</c:v>
                </c:pt>
                <c:pt idx="7">
                  <c:v>8932099</c:v>
                </c:pt>
                <c:pt idx="8">
                  <c:v>11661227</c:v>
                </c:pt>
                <c:pt idx="9">
                  <c:v>11348557</c:v>
                </c:pt>
                <c:pt idx="10">
                  <c:v>6826197</c:v>
                </c:pt>
                <c:pt idx="11">
                  <c:v>344257</c:v>
                </c:pt>
                <c:pt idx="12">
                  <c:v>2585998</c:v>
                </c:pt>
                <c:pt idx="13">
                  <c:v>3737578</c:v>
                </c:pt>
                <c:pt idx="14">
                  <c:v>7311740</c:v>
                </c:pt>
                <c:pt idx="15">
                  <c:v>1027951</c:v>
                </c:pt>
                <c:pt idx="16">
                  <c:v>506778</c:v>
                </c:pt>
                <c:pt idx="17">
                  <c:v>664590</c:v>
                </c:pt>
                <c:pt idx="18">
                  <c:v>0</c:v>
                </c:pt>
                <c:pt idx="19">
                  <c:v>431103</c:v>
                </c:pt>
                <c:pt idx="20">
                  <c:v>1162436</c:v>
                </c:pt>
                <c:pt idx="21">
                  <c:v>679462</c:v>
                </c:pt>
                <c:pt idx="22">
                  <c:v>1483506</c:v>
                </c:pt>
                <c:pt idx="23">
                  <c:v>946953</c:v>
                </c:pt>
                <c:pt idx="24">
                  <c:v>10740000</c:v>
                </c:pt>
                <c:pt idx="25">
                  <c:v>9190911</c:v>
                </c:pt>
                <c:pt idx="26">
                  <c:v>972850</c:v>
                </c:pt>
                <c:pt idx="27">
                  <c:v>415937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F5-4037-A92A-B41E330453A6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total'!$D$7:$D$34</c:f>
              <c:numCache>
                <c:formatCode>#,##0</c:formatCode>
                <c:ptCount val="28"/>
                <c:pt idx="0">
                  <c:v>4046707</c:v>
                </c:pt>
                <c:pt idx="1">
                  <c:v>352735</c:v>
                </c:pt>
                <c:pt idx="2">
                  <c:v>514726</c:v>
                </c:pt>
                <c:pt idx="3">
                  <c:v>914987</c:v>
                </c:pt>
                <c:pt idx="4">
                  <c:v>8656668</c:v>
                </c:pt>
                <c:pt idx="5">
                  <c:v>495687</c:v>
                </c:pt>
                <c:pt idx="6">
                  <c:v>168065</c:v>
                </c:pt>
                <c:pt idx="7">
                  <c:v>9053728</c:v>
                </c:pt>
                <c:pt idx="8">
                  <c:v>10080316</c:v>
                </c:pt>
                <c:pt idx="9">
                  <c:v>11498387</c:v>
                </c:pt>
                <c:pt idx="10">
                  <c:v>6585626</c:v>
                </c:pt>
                <c:pt idx="11">
                  <c:v>207272</c:v>
                </c:pt>
                <c:pt idx="12">
                  <c:v>2354076</c:v>
                </c:pt>
                <c:pt idx="13">
                  <c:v>5991376</c:v>
                </c:pt>
                <c:pt idx="14">
                  <c:v>7362232</c:v>
                </c:pt>
                <c:pt idx="15">
                  <c:v>952585</c:v>
                </c:pt>
                <c:pt idx="16">
                  <c:v>430169</c:v>
                </c:pt>
                <c:pt idx="17">
                  <c:v>795707</c:v>
                </c:pt>
                <c:pt idx="18">
                  <c:v>180</c:v>
                </c:pt>
                <c:pt idx="19">
                  <c:v>667021</c:v>
                </c:pt>
                <c:pt idx="20">
                  <c:v>1129131</c:v>
                </c:pt>
                <c:pt idx="21">
                  <c:v>613159</c:v>
                </c:pt>
                <c:pt idx="22">
                  <c:v>1380105</c:v>
                </c:pt>
                <c:pt idx="23">
                  <c:v>1022605</c:v>
                </c:pt>
                <c:pt idx="24">
                  <c:v>10176506</c:v>
                </c:pt>
                <c:pt idx="25">
                  <c:v>8584342</c:v>
                </c:pt>
                <c:pt idx="26">
                  <c:v>937223</c:v>
                </c:pt>
                <c:pt idx="27">
                  <c:v>416315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F5-4037-A92A-B41E33045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126871"/>
        <c:axId val="36410944"/>
      </c:barChart>
      <c:catAx>
        <c:axId val="1612687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410944"/>
        <c:crosses val="autoZero"/>
        <c:auto val="1"/>
        <c:lblAlgn val="ctr"/>
        <c:lblOffset val="100"/>
        <c:noMultiLvlLbl val="0"/>
      </c:catAx>
      <c:valAx>
        <c:axId val="3641094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12687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GL'!$E$7:$E$34</c:f>
              <c:numCache>
                <c:formatCode>#,##0</c:formatCode>
                <c:ptCount val="28"/>
                <c:pt idx="0">
                  <c:v>2845320</c:v>
                </c:pt>
                <c:pt idx="1">
                  <c:v>6200</c:v>
                </c:pt>
                <c:pt idx="2">
                  <c:v>35210</c:v>
                </c:pt>
                <c:pt idx="3">
                  <c:v>99181</c:v>
                </c:pt>
                <c:pt idx="4">
                  <c:v>5798258</c:v>
                </c:pt>
                <c:pt idx="5">
                  <c:v>4697</c:v>
                </c:pt>
                <c:pt idx="6">
                  <c:v>99859</c:v>
                </c:pt>
                <c:pt idx="7">
                  <c:v>3555783</c:v>
                </c:pt>
                <c:pt idx="8">
                  <c:v>8599133</c:v>
                </c:pt>
                <c:pt idx="9">
                  <c:v>8642901</c:v>
                </c:pt>
                <c:pt idx="10">
                  <c:v>3099337</c:v>
                </c:pt>
                <c:pt idx="11">
                  <c:v>343483</c:v>
                </c:pt>
                <c:pt idx="12">
                  <c:v>1256513</c:v>
                </c:pt>
                <c:pt idx="13">
                  <c:v>525671</c:v>
                </c:pt>
                <c:pt idx="14">
                  <c:v>5893039</c:v>
                </c:pt>
                <c:pt idx="15">
                  <c:v>618540</c:v>
                </c:pt>
                <c:pt idx="16">
                  <c:v>39985</c:v>
                </c:pt>
                <c:pt idx="17">
                  <c:v>0</c:v>
                </c:pt>
                <c:pt idx="18">
                  <c:v>0</c:v>
                </c:pt>
                <c:pt idx="19">
                  <c:v>284725</c:v>
                </c:pt>
                <c:pt idx="20">
                  <c:v>0</c:v>
                </c:pt>
                <c:pt idx="21">
                  <c:v>434645</c:v>
                </c:pt>
                <c:pt idx="22">
                  <c:v>87619</c:v>
                </c:pt>
                <c:pt idx="23">
                  <c:v>306514</c:v>
                </c:pt>
                <c:pt idx="24">
                  <c:v>7065444</c:v>
                </c:pt>
                <c:pt idx="25">
                  <c:v>1462418</c:v>
                </c:pt>
                <c:pt idx="26">
                  <c:v>19477</c:v>
                </c:pt>
                <c:pt idx="27">
                  <c:v>129553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9B-4179-ABBE-F89081B2D4EA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GL'!$D$7:$D$34</c:f>
              <c:numCache>
                <c:formatCode>#,##0</c:formatCode>
                <c:ptCount val="28"/>
                <c:pt idx="0">
                  <c:v>2723120</c:v>
                </c:pt>
                <c:pt idx="1">
                  <c:v>2000</c:v>
                </c:pt>
                <c:pt idx="2">
                  <c:v>23432</c:v>
                </c:pt>
                <c:pt idx="3">
                  <c:v>143633</c:v>
                </c:pt>
                <c:pt idx="4">
                  <c:v>5578538</c:v>
                </c:pt>
                <c:pt idx="5">
                  <c:v>28076</c:v>
                </c:pt>
                <c:pt idx="6">
                  <c:v>117645</c:v>
                </c:pt>
                <c:pt idx="7">
                  <c:v>3694152</c:v>
                </c:pt>
                <c:pt idx="8">
                  <c:v>7082365</c:v>
                </c:pt>
                <c:pt idx="9">
                  <c:v>9273829</c:v>
                </c:pt>
                <c:pt idx="10">
                  <c:v>3205479</c:v>
                </c:pt>
                <c:pt idx="11">
                  <c:v>206412</c:v>
                </c:pt>
                <c:pt idx="12">
                  <c:v>1172486</c:v>
                </c:pt>
                <c:pt idx="13">
                  <c:v>534015</c:v>
                </c:pt>
                <c:pt idx="14">
                  <c:v>5858332</c:v>
                </c:pt>
                <c:pt idx="15">
                  <c:v>564381</c:v>
                </c:pt>
                <c:pt idx="16">
                  <c:v>14109</c:v>
                </c:pt>
                <c:pt idx="17">
                  <c:v>0</c:v>
                </c:pt>
                <c:pt idx="18">
                  <c:v>0</c:v>
                </c:pt>
                <c:pt idx="19">
                  <c:v>411074</c:v>
                </c:pt>
                <c:pt idx="20">
                  <c:v>0</c:v>
                </c:pt>
                <c:pt idx="21">
                  <c:v>382303</c:v>
                </c:pt>
                <c:pt idx="22">
                  <c:v>76450</c:v>
                </c:pt>
                <c:pt idx="23">
                  <c:v>206400</c:v>
                </c:pt>
                <c:pt idx="24">
                  <c:v>6643741</c:v>
                </c:pt>
                <c:pt idx="25">
                  <c:v>1489705</c:v>
                </c:pt>
                <c:pt idx="26">
                  <c:v>10632</c:v>
                </c:pt>
                <c:pt idx="27">
                  <c:v>181923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9B-4179-ABBE-F89081B2D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0753220"/>
        <c:axId val="22195086"/>
      </c:barChart>
      <c:catAx>
        <c:axId val="407532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2195086"/>
        <c:crosses val="autoZero"/>
        <c:auto val="1"/>
        <c:lblAlgn val="ctr"/>
        <c:lblOffset val="100"/>
        <c:noMultiLvlLbl val="0"/>
      </c:catAx>
      <c:valAx>
        <c:axId val="2219508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75322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GS'!$E$7:$E$34</c:f>
              <c:numCache>
                <c:formatCode>#,##0</c:formatCode>
                <c:ptCount val="28"/>
                <c:pt idx="0">
                  <c:v>1224308</c:v>
                </c:pt>
                <c:pt idx="1">
                  <c:v>206752</c:v>
                </c:pt>
                <c:pt idx="2">
                  <c:v>98144</c:v>
                </c:pt>
                <c:pt idx="3">
                  <c:v>674670</c:v>
                </c:pt>
                <c:pt idx="4">
                  <c:v>102673</c:v>
                </c:pt>
                <c:pt idx="5">
                  <c:v>780799</c:v>
                </c:pt>
                <c:pt idx="6">
                  <c:v>42685</c:v>
                </c:pt>
                <c:pt idx="7">
                  <c:v>1074383</c:v>
                </c:pt>
                <c:pt idx="8">
                  <c:v>1093282</c:v>
                </c:pt>
                <c:pt idx="9">
                  <c:v>2440839</c:v>
                </c:pt>
                <c:pt idx="10">
                  <c:v>3640559</c:v>
                </c:pt>
                <c:pt idx="11">
                  <c:v>0</c:v>
                </c:pt>
                <c:pt idx="12">
                  <c:v>1255545</c:v>
                </c:pt>
                <c:pt idx="13">
                  <c:v>2754744</c:v>
                </c:pt>
                <c:pt idx="14">
                  <c:v>1301018</c:v>
                </c:pt>
                <c:pt idx="15">
                  <c:v>158240</c:v>
                </c:pt>
                <c:pt idx="16">
                  <c:v>336526</c:v>
                </c:pt>
                <c:pt idx="17">
                  <c:v>401444</c:v>
                </c:pt>
                <c:pt idx="18">
                  <c:v>0</c:v>
                </c:pt>
                <c:pt idx="19">
                  <c:v>102913</c:v>
                </c:pt>
                <c:pt idx="20">
                  <c:v>328624</c:v>
                </c:pt>
                <c:pt idx="21">
                  <c:v>75404</c:v>
                </c:pt>
                <c:pt idx="22">
                  <c:v>954149</c:v>
                </c:pt>
                <c:pt idx="23">
                  <c:v>593905</c:v>
                </c:pt>
                <c:pt idx="24">
                  <c:v>3102420</c:v>
                </c:pt>
                <c:pt idx="25">
                  <c:v>849748</c:v>
                </c:pt>
                <c:pt idx="26">
                  <c:v>34929</c:v>
                </c:pt>
                <c:pt idx="27">
                  <c:v>130668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17-44F4-8F2B-B816AA26CFC3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GS'!$D$7:$D$34</c:f>
              <c:numCache>
                <c:formatCode>#,##0</c:formatCode>
                <c:ptCount val="28"/>
                <c:pt idx="0">
                  <c:v>1184570</c:v>
                </c:pt>
                <c:pt idx="1">
                  <c:v>250625</c:v>
                </c:pt>
                <c:pt idx="2">
                  <c:v>139399</c:v>
                </c:pt>
                <c:pt idx="3">
                  <c:v>715030</c:v>
                </c:pt>
                <c:pt idx="4">
                  <c:v>101217</c:v>
                </c:pt>
                <c:pt idx="5">
                  <c:v>429744</c:v>
                </c:pt>
                <c:pt idx="6">
                  <c:v>42744</c:v>
                </c:pt>
                <c:pt idx="7">
                  <c:v>1128247</c:v>
                </c:pt>
                <c:pt idx="8">
                  <c:v>1045471</c:v>
                </c:pt>
                <c:pt idx="9">
                  <c:v>1990199</c:v>
                </c:pt>
                <c:pt idx="10">
                  <c:v>3326874</c:v>
                </c:pt>
                <c:pt idx="11">
                  <c:v>0</c:v>
                </c:pt>
                <c:pt idx="12">
                  <c:v>1129496</c:v>
                </c:pt>
                <c:pt idx="13">
                  <c:v>5142329</c:v>
                </c:pt>
                <c:pt idx="14">
                  <c:v>1456504</c:v>
                </c:pt>
                <c:pt idx="15">
                  <c:v>170320</c:v>
                </c:pt>
                <c:pt idx="16">
                  <c:v>322328</c:v>
                </c:pt>
                <c:pt idx="17">
                  <c:v>569721</c:v>
                </c:pt>
                <c:pt idx="18">
                  <c:v>180</c:v>
                </c:pt>
                <c:pt idx="19">
                  <c:v>80390</c:v>
                </c:pt>
                <c:pt idx="20">
                  <c:v>449096</c:v>
                </c:pt>
                <c:pt idx="21">
                  <c:v>76476</c:v>
                </c:pt>
                <c:pt idx="22">
                  <c:v>857155</c:v>
                </c:pt>
                <c:pt idx="23">
                  <c:v>732382</c:v>
                </c:pt>
                <c:pt idx="24">
                  <c:v>2958836</c:v>
                </c:pt>
                <c:pt idx="25">
                  <c:v>906028</c:v>
                </c:pt>
                <c:pt idx="26">
                  <c:v>36485</c:v>
                </c:pt>
                <c:pt idx="27">
                  <c:v>94718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17-44F4-8F2B-B816AA26C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254367"/>
        <c:axId val="48024490"/>
      </c:barChart>
      <c:catAx>
        <c:axId val="525436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8024490"/>
        <c:crosses val="autoZero"/>
        <c:auto val="1"/>
        <c:lblAlgn val="ctr"/>
        <c:lblOffset val="100"/>
        <c:noMultiLvlLbl val="0"/>
      </c:catAx>
      <c:valAx>
        <c:axId val="4802449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5436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Líquidos!$A$7:$A$34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Líquidos!$E$7:$E$34</c:f>
              <c:numCache>
                <c:formatCode>#,##0</c:formatCode>
                <c:ptCount val="28"/>
                <c:pt idx="0">
                  <c:v>4516186</c:v>
                </c:pt>
                <c:pt idx="1">
                  <c:v>46390</c:v>
                </c:pt>
                <c:pt idx="2">
                  <c:v>84402</c:v>
                </c:pt>
                <c:pt idx="3">
                  <c:v>305262</c:v>
                </c:pt>
                <c:pt idx="4">
                  <c:v>13664065</c:v>
                </c:pt>
                <c:pt idx="5">
                  <c:v>396620</c:v>
                </c:pt>
                <c:pt idx="6">
                  <c:v>747972</c:v>
                </c:pt>
                <c:pt idx="7">
                  <c:v>8524575</c:v>
                </c:pt>
                <c:pt idx="8">
                  <c:v>11174024</c:v>
                </c:pt>
                <c:pt idx="9">
                  <c:v>12872131</c:v>
                </c:pt>
                <c:pt idx="10">
                  <c:v>4600630</c:v>
                </c:pt>
                <c:pt idx="11">
                  <c:v>399565</c:v>
                </c:pt>
                <c:pt idx="12">
                  <c:v>1612906</c:v>
                </c:pt>
                <c:pt idx="13">
                  <c:v>830242</c:v>
                </c:pt>
                <c:pt idx="14">
                  <c:v>10840678</c:v>
                </c:pt>
                <c:pt idx="15">
                  <c:v>5455808</c:v>
                </c:pt>
                <c:pt idx="16">
                  <c:v>54088</c:v>
                </c:pt>
                <c:pt idx="17">
                  <c:v>0</c:v>
                </c:pt>
                <c:pt idx="18">
                  <c:v>34588</c:v>
                </c:pt>
                <c:pt idx="19">
                  <c:v>745532</c:v>
                </c:pt>
                <c:pt idx="20">
                  <c:v>0</c:v>
                </c:pt>
                <c:pt idx="21">
                  <c:v>1898160</c:v>
                </c:pt>
                <c:pt idx="22">
                  <c:v>107983</c:v>
                </c:pt>
                <c:pt idx="23">
                  <c:v>324770</c:v>
                </c:pt>
                <c:pt idx="24">
                  <c:v>9894631</c:v>
                </c:pt>
                <c:pt idx="25">
                  <c:v>2105559</c:v>
                </c:pt>
                <c:pt idx="26">
                  <c:v>19480</c:v>
                </c:pt>
                <c:pt idx="27">
                  <c:v>129642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32-4C19-B9CE-87D70C8FD9E3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Líquidos!$A$7:$A$34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Líquidos!$D$7:$D$34</c:f>
              <c:numCache>
                <c:formatCode>#,##0</c:formatCode>
                <c:ptCount val="28"/>
                <c:pt idx="0">
                  <c:v>4472129</c:v>
                </c:pt>
                <c:pt idx="1">
                  <c:v>27440</c:v>
                </c:pt>
                <c:pt idx="2">
                  <c:v>47666</c:v>
                </c:pt>
                <c:pt idx="3">
                  <c:v>308734</c:v>
                </c:pt>
                <c:pt idx="4">
                  <c:v>13959014</c:v>
                </c:pt>
                <c:pt idx="5">
                  <c:v>447765</c:v>
                </c:pt>
                <c:pt idx="6">
                  <c:v>742896</c:v>
                </c:pt>
                <c:pt idx="7">
                  <c:v>8192006</c:v>
                </c:pt>
                <c:pt idx="8">
                  <c:v>9007424</c:v>
                </c:pt>
                <c:pt idx="9">
                  <c:v>12490484</c:v>
                </c:pt>
                <c:pt idx="10">
                  <c:v>4663976</c:v>
                </c:pt>
                <c:pt idx="11">
                  <c:v>374879</c:v>
                </c:pt>
                <c:pt idx="12">
                  <c:v>1239984</c:v>
                </c:pt>
                <c:pt idx="13">
                  <c:v>777743</c:v>
                </c:pt>
                <c:pt idx="14">
                  <c:v>10614524</c:v>
                </c:pt>
                <c:pt idx="15">
                  <c:v>5298208</c:v>
                </c:pt>
                <c:pt idx="16">
                  <c:v>41814</c:v>
                </c:pt>
                <c:pt idx="17">
                  <c:v>0</c:v>
                </c:pt>
                <c:pt idx="18">
                  <c:v>30482</c:v>
                </c:pt>
                <c:pt idx="19">
                  <c:v>697415</c:v>
                </c:pt>
                <c:pt idx="20">
                  <c:v>0</c:v>
                </c:pt>
                <c:pt idx="21">
                  <c:v>2046057</c:v>
                </c:pt>
                <c:pt idx="22">
                  <c:v>104328</c:v>
                </c:pt>
                <c:pt idx="23">
                  <c:v>223158</c:v>
                </c:pt>
                <c:pt idx="24">
                  <c:v>9173728</c:v>
                </c:pt>
                <c:pt idx="25">
                  <c:v>2031208</c:v>
                </c:pt>
                <c:pt idx="26">
                  <c:v>10655</c:v>
                </c:pt>
                <c:pt idx="27">
                  <c:v>181923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32-4C19-B9CE-87D70C8FD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7931657"/>
        <c:axId val="25745075"/>
      </c:barChart>
      <c:catAx>
        <c:axId val="2793165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5745075"/>
        <c:crosses val="autoZero"/>
        <c:auto val="1"/>
        <c:lblAlgn val="ctr"/>
        <c:lblOffset val="100"/>
        <c:noMultiLvlLbl val="0"/>
      </c:catAx>
      <c:valAx>
        <c:axId val="2574507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93165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MG'!$E$7:$E$34</c:f>
              <c:numCache>
                <c:formatCode>#,##0</c:formatCode>
                <c:ptCount val="28"/>
                <c:pt idx="0">
                  <c:v>222731</c:v>
                </c:pt>
                <c:pt idx="1">
                  <c:v>102544</c:v>
                </c:pt>
                <c:pt idx="2">
                  <c:v>323935</c:v>
                </c:pt>
                <c:pt idx="3">
                  <c:v>415262</c:v>
                </c:pt>
                <c:pt idx="4">
                  <c:v>3062802</c:v>
                </c:pt>
                <c:pt idx="5">
                  <c:v>43792</c:v>
                </c:pt>
                <c:pt idx="6">
                  <c:v>12402</c:v>
                </c:pt>
                <c:pt idx="7">
                  <c:v>4301933</c:v>
                </c:pt>
                <c:pt idx="8">
                  <c:v>1968812</c:v>
                </c:pt>
                <c:pt idx="9">
                  <c:v>264817</c:v>
                </c:pt>
                <c:pt idx="10">
                  <c:v>86301</c:v>
                </c:pt>
                <c:pt idx="11">
                  <c:v>774</c:v>
                </c:pt>
                <c:pt idx="12">
                  <c:v>73940</c:v>
                </c:pt>
                <c:pt idx="13">
                  <c:v>457163</c:v>
                </c:pt>
                <c:pt idx="14">
                  <c:v>117683</c:v>
                </c:pt>
                <c:pt idx="15">
                  <c:v>251171</c:v>
                </c:pt>
                <c:pt idx="16">
                  <c:v>130267</c:v>
                </c:pt>
                <c:pt idx="17">
                  <c:v>263146</c:v>
                </c:pt>
                <c:pt idx="18">
                  <c:v>0</c:v>
                </c:pt>
                <c:pt idx="19">
                  <c:v>43465</c:v>
                </c:pt>
                <c:pt idx="20">
                  <c:v>833812</c:v>
                </c:pt>
                <c:pt idx="21">
                  <c:v>169413</c:v>
                </c:pt>
                <c:pt idx="22">
                  <c:v>441738</c:v>
                </c:pt>
                <c:pt idx="23">
                  <c:v>46534</c:v>
                </c:pt>
                <c:pt idx="24">
                  <c:v>572136</c:v>
                </c:pt>
                <c:pt idx="25">
                  <c:v>6878745</c:v>
                </c:pt>
                <c:pt idx="26">
                  <c:v>918444</c:v>
                </c:pt>
                <c:pt idx="27">
                  <c:v>155716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88-4BDD-A6D3-1B4EF3BC059D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MG'!$D$7:$D$34</c:f>
              <c:numCache>
                <c:formatCode>#,##0</c:formatCode>
                <c:ptCount val="28"/>
                <c:pt idx="0">
                  <c:v>139017</c:v>
                </c:pt>
                <c:pt idx="1">
                  <c:v>100110</c:v>
                </c:pt>
                <c:pt idx="2">
                  <c:v>351895</c:v>
                </c:pt>
                <c:pt idx="3">
                  <c:v>56324</c:v>
                </c:pt>
                <c:pt idx="4">
                  <c:v>2976913</c:v>
                </c:pt>
                <c:pt idx="5">
                  <c:v>37867</c:v>
                </c:pt>
                <c:pt idx="6">
                  <c:v>7676</c:v>
                </c:pt>
                <c:pt idx="7">
                  <c:v>4231329</c:v>
                </c:pt>
                <c:pt idx="8">
                  <c:v>1952480</c:v>
                </c:pt>
                <c:pt idx="9">
                  <c:v>234359</c:v>
                </c:pt>
                <c:pt idx="10">
                  <c:v>53273</c:v>
                </c:pt>
                <c:pt idx="11">
                  <c:v>860</c:v>
                </c:pt>
                <c:pt idx="12">
                  <c:v>52094</c:v>
                </c:pt>
                <c:pt idx="13">
                  <c:v>315032</c:v>
                </c:pt>
                <c:pt idx="14">
                  <c:v>47396</c:v>
                </c:pt>
                <c:pt idx="15">
                  <c:v>217884</c:v>
                </c:pt>
                <c:pt idx="16">
                  <c:v>93732</c:v>
                </c:pt>
                <c:pt idx="17">
                  <c:v>225986</c:v>
                </c:pt>
                <c:pt idx="18">
                  <c:v>0</c:v>
                </c:pt>
                <c:pt idx="19">
                  <c:v>175557</c:v>
                </c:pt>
                <c:pt idx="20">
                  <c:v>680035</c:v>
                </c:pt>
                <c:pt idx="21">
                  <c:v>154380</c:v>
                </c:pt>
                <c:pt idx="22">
                  <c:v>446500</c:v>
                </c:pt>
                <c:pt idx="23">
                  <c:v>83823</c:v>
                </c:pt>
                <c:pt idx="24">
                  <c:v>573929</c:v>
                </c:pt>
                <c:pt idx="25">
                  <c:v>6188609</c:v>
                </c:pt>
                <c:pt idx="26">
                  <c:v>890106</c:v>
                </c:pt>
                <c:pt idx="27">
                  <c:v>139674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88-4BDD-A6D3-1B4EF3BC0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3825642"/>
        <c:axId val="45155304"/>
      </c:barChart>
      <c:catAx>
        <c:axId val="4382564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155304"/>
        <c:crosses val="autoZero"/>
        <c:auto val="1"/>
        <c:lblAlgn val="ctr"/>
        <c:lblOffset val="100"/>
        <c:noMultiLvlLbl val="0"/>
      </c:catAx>
      <c:valAx>
        <c:axId val="4515530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82564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72500000000000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total'!$E$7:$E$34</c:f>
              <c:numCache>
                <c:formatCode>#,##0</c:formatCode>
                <c:ptCount val="28"/>
                <c:pt idx="0">
                  <c:v>937608</c:v>
                </c:pt>
                <c:pt idx="1">
                  <c:v>455639</c:v>
                </c:pt>
                <c:pt idx="2">
                  <c:v>2068386</c:v>
                </c:pt>
                <c:pt idx="3">
                  <c:v>742544</c:v>
                </c:pt>
                <c:pt idx="4">
                  <c:v>4330668</c:v>
                </c:pt>
                <c:pt idx="5">
                  <c:v>441480</c:v>
                </c:pt>
                <c:pt idx="6">
                  <c:v>1079</c:v>
                </c:pt>
                <c:pt idx="7">
                  <c:v>5686207</c:v>
                </c:pt>
                <c:pt idx="8">
                  <c:v>3581139</c:v>
                </c:pt>
                <c:pt idx="9">
                  <c:v>3457395</c:v>
                </c:pt>
                <c:pt idx="10">
                  <c:v>1542181</c:v>
                </c:pt>
                <c:pt idx="11">
                  <c:v>12592</c:v>
                </c:pt>
                <c:pt idx="12">
                  <c:v>858377</c:v>
                </c:pt>
                <c:pt idx="13">
                  <c:v>1583482</c:v>
                </c:pt>
                <c:pt idx="14">
                  <c:v>2428258</c:v>
                </c:pt>
                <c:pt idx="15">
                  <c:v>213205</c:v>
                </c:pt>
                <c:pt idx="16">
                  <c:v>367917</c:v>
                </c:pt>
                <c:pt idx="17">
                  <c:v>306005</c:v>
                </c:pt>
                <c:pt idx="18">
                  <c:v>15</c:v>
                </c:pt>
                <c:pt idx="19">
                  <c:v>324922</c:v>
                </c:pt>
                <c:pt idx="20">
                  <c:v>537095</c:v>
                </c:pt>
                <c:pt idx="21">
                  <c:v>73257</c:v>
                </c:pt>
                <c:pt idx="22">
                  <c:v>1318502</c:v>
                </c:pt>
                <c:pt idx="23">
                  <c:v>304401</c:v>
                </c:pt>
                <c:pt idx="24">
                  <c:v>1664467</c:v>
                </c:pt>
                <c:pt idx="25">
                  <c:v>7117334</c:v>
                </c:pt>
                <c:pt idx="26">
                  <c:v>950828</c:v>
                </c:pt>
                <c:pt idx="27">
                  <c:v>185193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FB-4928-8B20-8DB48552C154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total'!$D$7:$D$34</c:f>
              <c:numCache>
                <c:formatCode>#,##0</c:formatCode>
                <c:ptCount val="28"/>
                <c:pt idx="0">
                  <c:v>1219259</c:v>
                </c:pt>
                <c:pt idx="1">
                  <c:v>256227</c:v>
                </c:pt>
                <c:pt idx="2">
                  <c:v>1772725</c:v>
                </c:pt>
                <c:pt idx="3">
                  <c:v>1201412</c:v>
                </c:pt>
                <c:pt idx="4">
                  <c:v>4375163</c:v>
                </c:pt>
                <c:pt idx="5">
                  <c:v>416538</c:v>
                </c:pt>
                <c:pt idx="6">
                  <c:v>2678</c:v>
                </c:pt>
                <c:pt idx="7">
                  <c:v>5824166</c:v>
                </c:pt>
                <c:pt idx="8">
                  <c:v>3961825</c:v>
                </c:pt>
                <c:pt idx="9">
                  <c:v>3275297</c:v>
                </c:pt>
                <c:pt idx="10">
                  <c:v>1344050</c:v>
                </c:pt>
                <c:pt idx="11">
                  <c:v>7247</c:v>
                </c:pt>
                <c:pt idx="12">
                  <c:v>801242</c:v>
                </c:pt>
                <c:pt idx="13">
                  <c:v>1766469</c:v>
                </c:pt>
                <c:pt idx="14">
                  <c:v>2767935</c:v>
                </c:pt>
                <c:pt idx="15">
                  <c:v>198665</c:v>
                </c:pt>
                <c:pt idx="16">
                  <c:v>262526</c:v>
                </c:pt>
                <c:pt idx="17">
                  <c:v>305236</c:v>
                </c:pt>
                <c:pt idx="18">
                  <c:v>72</c:v>
                </c:pt>
                <c:pt idx="19">
                  <c:v>348599</c:v>
                </c:pt>
                <c:pt idx="20">
                  <c:v>546198</c:v>
                </c:pt>
                <c:pt idx="21">
                  <c:v>102647</c:v>
                </c:pt>
                <c:pt idx="22">
                  <c:v>1452915</c:v>
                </c:pt>
                <c:pt idx="23">
                  <c:v>347213</c:v>
                </c:pt>
                <c:pt idx="24">
                  <c:v>1697276</c:v>
                </c:pt>
                <c:pt idx="25">
                  <c:v>7622231</c:v>
                </c:pt>
                <c:pt idx="26">
                  <c:v>996208</c:v>
                </c:pt>
                <c:pt idx="27">
                  <c:v>161535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FB-4928-8B20-8DB48552C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8002913"/>
        <c:axId val="47341740"/>
      </c:barChart>
      <c:catAx>
        <c:axId val="800291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341740"/>
        <c:crosses val="autoZero"/>
        <c:auto val="1"/>
        <c:lblAlgn val="ctr"/>
        <c:lblOffset val="100"/>
        <c:noMultiLvlLbl val="0"/>
      </c:catAx>
      <c:valAx>
        <c:axId val="4734174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00291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GL'!$E$7:$E$34</c:f>
              <c:numCache>
                <c:formatCode>#,##0</c:formatCode>
                <c:ptCount val="28"/>
                <c:pt idx="0">
                  <c:v>625247</c:v>
                </c:pt>
                <c:pt idx="1">
                  <c:v>438</c:v>
                </c:pt>
                <c:pt idx="2">
                  <c:v>49192</c:v>
                </c:pt>
                <c:pt idx="3">
                  <c:v>126989</c:v>
                </c:pt>
                <c:pt idx="4">
                  <c:v>1552403</c:v>
                </c:pt>
                <c:pt idx="5">
                  <c:v>428</c:v>
                </c:pt>
                <c:pt idx="6">
                  <c:v>0</c:v>
                </c:pt>
                <c:pt idx="7">
                  <c:v>312365</c:v>
                </c:pt>
                <c:pt idx="8">
                  <c:v>1317589</c:v>
                </c:pt>
                <c:pt idx="9">
                  <c:v>2043151</c:v>
                </c:pt>
                <c:pt idx="10">
                  <c:v>680538</c:v>
                </c:pt>
                <c:pt idx="11">
                  <c:v>12592</c:v>
                </c:pt>
                <c:pt idx="12">
                  <c:v>275960</c:v>
                </c:pt>
                <c:pt idx="13">
                  <c:v>49282</c:v>
                </c:pt>
                <c:pt idx="14">
                  <c:v>1601250</c:v>
                </c:pt>
                <c:pt idx="15">
                  <c:v>99636</c:v>
                </c:pt>
                <c:pt idx="16">
                  <c:v>14103</c:v>
                </c:pt>
                <c:pt idx="17">
                  <c:v>0</c:v>
                </c:pt>
                <c:pt idx="18">
                  <c:v>0</c:v>
                </c:pt>
                <c:pt idx="19">
                  <c:v>5313</c:v>
                </c:pt>
                <c:pt idx="20">
                  <c:v>0</c:v>
                </c:pt>
                <c:pt idx="21">
                  <c:v>31299</c:v>
                </c:pt>
                <c:pt idx="22">
                  <c:v>0</c:v>
                </c:pt>
                <c:pt idx="23">
                  <c:v>3142</c:v>
                </c:pt>
                <c:pt idx="24">
                  <c:v>1252392</c:v>
                </c:pt>
                <c:pt idx="25">
                  <c:v>118385</c:v>
                </c:pt>
                <c:pt idx="26">
                  <c:v>3</c:v>
                </c:pt>
                <c:pt idx="27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1A0-9343-21F68A44AEA9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GL'!$D$7:$D$34</c:f>
              <c:numCache>
                <c:formatCode>#,##0</c:formatCode>
                <c:ptCount val="28"/>
                <c:pt idx="0">
                  <c:v>860034</c:v>
                </c:pt>
                <c:pt idx="1">
                  <c:v>6</c:v>
                </c:pt>
                <c:pt idx="2">
                  <c:v>24234</c:v>
                </c:pt>
                <c:pt idx="3">
                  <c:v>107338</c:v>
                </c:pt>
                <c:pt idx="4">
                  <c:v>1529309</c:v>
                </c:pt>
                <c:pt idx="5">
                  <c:v>4009</c:v>
                </c:pt>
                <c:pt idx="6">
                  <c:v>0</c:v>
                </c:pt>
                <c:pt idx="7">
                  <c:v>202538</c:v>
                </c:pt>
                <c:pt idx="8">
                  <c:v>1272349</c:v>
                </c:pt>
                <c:pt idx="9">
                  <c:v>2107425</c:v>
                </c:pt>
                <c:pt idx="10">
                  <c:v>491281</c:v>
                </c:pt>
                <c:pt idx="11">
                  <c:v>7247</c:v>
                </c:pt>
                <c:pt idx="12">
                  <c:v>50909</c:v>
                </c:pt>
                <c:pt idx="13">
                  <c:v>27921</c:v>
                </c:pt>
                <c:pt idx="14">
                  <c:v>1705641</c:v>
                </c:pt>
                <c:pt idx="15">
                  <c:v>96870</c:v>
                </c:pt>
                <c:pt idx="16">
                  <c:v>15120</c:v>
                </c:pt>
                <c:pt idx="17">
                  <c:v>0</c:v>
                </c:pt>
                <c:pt idx="18">
                  <c:v>0</c:v>
                </c:pt>
                <c:pt idx="19">
                  <c:v>3577</c:v>
                </c:pt>
                <c:pt idx="20">
                  <c:v>0</c:v>
                </c:pt>
                <c:pt idx="21">
                  <c:v>66881</c:v>
                </c:pt>
                <c:pt idx="22">
                  <c:v>7012</c:v>
                </c:pt>
                <c:pt idx="23">
                  <c:v>0</c:v>
                </c:pt>
                <c:pt idx="24">
                  <c:v>1315866</c:v>
                </c:pt>
                <c:pt idx="25">
                  <c:v>119671</c:v>
                </c:pt>
                <c:pt idx="26">
                  <c:v>23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1A0-9343-21F68A44A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6292339"/>
        <c:axId val="15700069"/>
      </c:barChart>
      <c:catAx>
        <c:axId val="5629233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700069"/>
        <c:crosses val="autoZero"/>
        <c:auto val="1"/>
        <c:lblAlgn val="ctr"/>
        <c:lblOffset val="100"/>
        <c:noMultiLvlLbl val="0"/>
      </c:catAx>
      <c:valAx>
        <c:axId val="1570006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29233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GS'!$E$7:$E$34</c:f>
              <c:numCache>
                <c:formatCode>#,##0</c:formatCode>
                <c:ptCount val="28"/>
                <c:pt idx="0">
                  <c:v>255565</c:v>
                </c:pt>
                <c:pt idx="1">
                  <c:v>389786</c:v>
                </c:pt>
                <c:pt idx="2">
                  <c:v>1815762</c:v>
                </c:pt>
                <c:pt idx="3">
                  <c:v>392582</c:v>
                </c:pt>
                <c:pt idx="4">
                  <c:v>44</c:v>
                </c:pt>
                <c:pt idx="5">
                  <c:v>307408</c:v>
                </c:pt>
                <c:pt idx="6">
                  <c:v>59</c:v>
                </c:pt>
                <c:pt idx="7">
                  <c:v>726048</c:v>
                </c:pt>
                <c:pt idx="8">
                  <c:v>817176</c:v>
                </c:pt>
                <c:pt idx="9">
                  <c:v>1282697</c:v>
                </c:pt>
                <c:pt idx="10">
                  <c:v>458119</c:v>
                </c:pt>
                <c:pt idx="11">
                  <c:v>0</c:v>
                </c:pt>
                <c:pt idx="12">
                  <c:v>255926</c:v>
                </c:pt>
                <c:pt idx="13">
                  <c:v>1093451</c:v>
                </c:pt>
                <c:pt idx="14">
                  <c:v>785829</c:v>
                </c:pt>
                <c:pt idx="15">
                  <c:v>2531</c:v>
                </c:pt>
                <c:pt idx="16">
                  <c:v>122497</c:v>
                </c:pt>
                <c:pt idx="17">
                  <c:v>0</c:v>
                </c:pt>
                <c:pt idx="18">
                  <c:v>15</c:v>
                </c:pt>
                <c:pt idx="19">
                  <c:v>310908</c:v>
                </c:pt>
                <c:pt idx="20">
                  <c:v>49064</c:v>
                </c:pt>
                <c:pt idx="21">
                  <c:v>0</c:v>
                </c:pt>
                <c:pt idx="22">
                  <c:v>517087</c:v>
                </c:pt>
                <c:pt idx="23">
                  <c:v>132643</c:v>
                </c:pt>
                <c:pt idx="24">
                  <c:v>141198</c:v>
                </c:pt>
                <c:pt idx="25">
                  <c:v>235039</c:v>
                </c:pt>
                <c:pt idx="26">
                  <c:v>0</c:v>
                </c:pt>
                <c:pt idx="27">
                  <c:v>38712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50-4460-A7A5-1CA7618914FC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GS'!$D$7:$D$34</c:f>
              <c:numCache>
                <c:formatCode>#,##0</c:formatCode>
                <c:ptCount val="28"/>
                <c:pt idx="0">
                  <c:v>309426</c:v>
                </c:pt>
                <c:pt idx="1">
                  <c:v>198800</c:v>
                </c:pt>
                <c:pt idx="2">
                  <c:v>1509324</c:v>
                </c:pt>
                <c:pt idx="3">
                  <c:v>486904</c:v>
                </c:pt>
                <c:pt idx="4">
                  <c:v>5140</c:v>
                </c:pt>
                <c:pt idx="5">
                  <c:v>252994</c:v>
                </c:pt>
                <c:pt idx="6">
                  <c:v>66</c:v>
                </c:pt>
                <c:pt idx="7">
                  <c:v>646051</c:v>
                </c:pt>
                <c:pt idx="8">
                  <c:v>1123952</c:v>
                </c:pt>
                <c:pt idx="9">
                  <c:v>988881</c:v>
                </c:pt>
                <c:pt idx="10">
                  <c:v>450052</c:v>
                </c:pt>
                <c:pt idx="11">
                  <c:v>0</c:v>
                </c:pt>
                <c:pt idx="12">
                  <c:v>426997</c:v>
                </c:pt>
                <c:pt idx="13">
                  <c:v>1292330</c:v>
                </c:pt>
                <c:pt idx="14">
                  <c:v>950366</c:v>
                </c:pt>
                <c:pt idx="15">
                  <c:v>5059</c:v>
                </c:pt>
                <c:pt idx="16">
                  <c:v>172418</c:v>
                </c:pt>
                <c:pt idx="17">
                  <c:v>5036</c:v>
                </c:pt>
                <c:pt idx="18">
                  <c:v>72</c:v>
                </c:pt>
                <c:pt idx="19">
                  <c:v>298651</c:v>
                </c:pt>
                <c:pt idx="20">
                  <c:v>52158</c:v>
                </c:pt>
                <c:pt idx="21">
                  <c:v>1981</c:v>
                </c:pt>
                <c:pt idx="22">
                  <c:v>605418</c:v>
                </c:pt>
                <c:pt idx="23">
                  <c:v>216271</c:v>
                </c:pt>
                <c:pt idx="24">
                  <c:v>35808</c:v>
                </c:pt>
                <c:pt idx="25">
                  <c:v>349860</c:v>
                </c:pt>
                <c:pt idx="26">
                  <c:v>0</c:v>
                </c:pt>
                <c:pt idx="27">
                  <c:v>27239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50-4460-A7A5-1CA761891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3394987"/>
        <c:axId val="21915016"/>
      </c:barChart>
      <c:catAx>
        <c:axId val="3339498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915016"/>
        <c:crosses val="autoZero"/>
        <c:auto val="1"/>
        <c:lblAlgn val="ctr"/>
        <c:lblOffset val="100"/>
        <c:noMultiLvlLbl val="0"/>
      </c:catAx>
      <c:valAx>
        <c:axId val="2191501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39498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MG'!$E$7:$E$34</c:f>
              <c:numCache>
                <c:formatCode>#,##0</c:formatCode>
                <c:ptCount val="28"/>
                <c:pt idx="0">
                  <c:v>56796</c:v>
                </c:pt>
                <c:pt idx="1">
                  <c:v>65415</c:v>
                </c:pt>
                <c:pt idx="2">
                  <c:v>203432</c:v>
                </c:pt>
                <c:pt idx="3">
                  <c:v>222973</c:v>
                </c:pt>
                <c:pt idx="4">
                  <c:v>2778221</c:v>
                </c:pt>
                <c:pt idx="5">
                  <c:v>133644</c:v>
                </c:pt>
                <c:pt idx="6">
                  <c:v>1020</c:v>
                </c:pt>
                <c:pt idx="7">
                  <c:v>4647794</c:v>
                </c:pt>
                <c:pt idx="8">
                  <c:v>1446374</c:v>
                </c:pt>
                <c:pt idx="9">
                  <c:v>131547</c:v>
                </c:pt>
                <c:pt idx="10">
                  <c:v>403524</c:v>
                </c:pt>
                <c:pt idx="11">
                  <c:v>0</c:v>
                </c:pt>
                <c:pt idx="12">
                  <c:v>326491</c:v>
                </c:pt>
                <c:pt idx="13">
                  <c:v>440749</c:v>
                </c:pt>
                <c:pt idx="14">
                  <c:v>41179</c:v>
                </c:pt>
                <c:pt idx="15">
                  <c:v>111038</c:v>
                </c:pt>
                <c:pt idx="16">
                  <c:v>231317</c:v>
                </c:pt>
                <c:pt idx="17">
                  <c:v>306005</c:v>
                </c:pt>
                <c:pt idx="18">
                  <c:v>0</c:v>
                </c:pt>
                <c:pt idx="19">
                  <c:v>8701</c:v>
                </c:pt>
                <c:pt idx="20">
                  <c:v>488031</c:v>
                </c:pt>
                <c:pt idx="21">
                  <c:v>41958</c:v>
                </c:pt>
                <c:pt idx="22">
                  <c:v>801415</c:v>
                </c:pt>
                <c:pt idx="23">
                  <c:v>168616</c:v>
                </c:pt>
                <c:pt idx="24">
                  <c:v>270877</c:v>
                </c:pt>
                <c:pt idx="25">
                  <c:v>6763910</c:v>
                </c:pt>
                <c:pt idx="26">
                  <c:v>950825</c:v>
                </c:pt>
                <c:pt idx="27">
                  <c:v>146392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51-4FCA-8803-CE483DCFB848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MG'!$D$7:$D$34</c:f>
              <c:numCache>
                <c:formatCode>#,##0</c:formatCode>
                <c:ptCount val="28"/>
                <c:pt idx="0">
                  <c:v>49799</c:v>
                </c:pt>
                <c:pt idx="1">
                  <c:v>57421</c:v>
                </c:pt>
                <c:pt idx="2">
                  <c:v>239167</c:v>
                </c:pt>
                <c:pt idx="3">
                  <c:v>607170</c:v>
                </c:pt>
                <c:pt idx="4">
                  <c:v>2840714</c:v>
                </c:pt>
                <c:pt idx="5">
                  <c:v>159535</c:v>
                </c:pt>
                <c:pt idx="6">
                  <c:v>2612</c:v>
                </c:pt>
                <c:pt idx="7">
                  <c:v>4975577</c:v>
                </c:pt>
                <c:pt idx="8">
                  <c:v>1565524</c:v>
                </c:pt>
                <c:pt idx="9">
                  <c:v>178991</c:v>
                </c:pt>
                <c:pt idx="10">
                  <c:v>402717</c:v>
                </c:pt>
                <c:pt idx="11">
                  <c:v>0</c:v>
                </c:pt>
                <c:pt idx="12">
                  <c:v>323336</c:v>
                </c:pt>
                <c:pt idx="13">
                  <c:v>446218</c:v>
                </c:pt>
                <c:pt idx="14">
                  <c:v>111928</c:v>
                </c:pt>
                <c:pt idx="15">
                  <c:v>96736</c:v>
                </c:pt>
                <c:pt idx="16">
                  <c:v>74988</c:v>
                </c:pt>
                <c:pt idx="17">
                  <c:v>300200</c:v>
                </c:pt>
                <c:pt idx="18">
                  <c:v>0</c:v>
                </c:pt>
                <c:pt idx="19">
                  <c:v>46371</c:v>
                </c:pt>
                <c:pt idx="20">
                  <c:v>494040</c:v>
                </c:pt>
                <c:pt idx="21">
                  <c:v>33785</c:v>
                </c:pt>
                <c:pt idx="22">
                  <c:v>840485</c:v>
                </c:pt>
                <c:pt idx="23">
                  <c:v>130942</c:v>
                </c:pt>
                <c:pt idx="24">
                  <c:v>345602</c:v>
                </c:pt>
                <c:pt idx="25">
                  <c:v>7152700</c:v>
                </c:pt>
                <c:pt idx="26">
                  <c:v>996185</c:v>
                </c:pt>
                <c:pt idx="27">
                  <c:v>134296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51-4FCA-8803-CE483DCFB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596448"/>
        <c:axId val="48403925"/>
      </c:barChart>
      <c:catAx>
        <c:axId val="355964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8403925"/>
        <c:crosses val="autoZero"/>
        <c:auto val="1"/>
        <c:lblAlgn val="ctr"/>
        <c:lblOffset val="100"/>
        <c:noMultiLvlLbl val="0"/>
      </c:catAx>
      <c:valAx>
        <c:axId val="4840392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559644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41200361.829999998</c:v>
              </c:pt>
              <c:pt idx="1">
                <c:v>44542722.805</c:v>
              </c:pt>
              <c:pt idx="2">
                <c:v>47174415.868000001</c:v>
              </c:pt>
              <c:pt idx="3">
                <c:v>48721117.473999992</c:v>
              </c:pt>
              <c:pt idx="4">
                <c:v>49016699.189999998</c:v>
              </c:pt>
              <c:pt idx="5">
                <c:v>47026235.532999992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753-49BA-ADC5-15A7CAF9997F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43139681.71800001</c:v>
              </c:pt>
              <c:pt idx="1">
                <c:v>43905938.648999996</c:v>
              </c:pt>
              <c:pt idx="2">
                <c:v>47852640.012999997</c:v>
              </c:pt>
              <c:pt idx="3">
                <c:v>47626382.375999987</c:v>
              </c:pt>
              <c:pt idx="4">
                <c:v>47721420.874000013</c:v>
              </c:pt>
              <c:pt idx="5">
                <c:v>45308357.898999996</c:v>
              </c:pt>
              <c:pt idx="6">
                <c:v>48552801.795999996</c:v>
              </c:pt>
              <c:pt idx="7">
                <c:v>44645870.443999998</c:v>
              </c:pt>
              <c:pt idx="8">
                <c:v>46724084.248000003</c:v>
              </c:pt>
              <c:pt idx="9">
                <c:v>48877703.431999996</c:v>
              </c:pt>
              <c:pt idx="10">
                <c:v>46828120.156999998</c:v>
              </c:pt>
              <c:pt idx="11">
                <c:v>44986326.044999987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753-49BA-ADC5-15A7CAF99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14737"/>
        <c:axId val="36934029"/>
      </c:lineChart>
      <c:catAx>
        <c:axId val="1521473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934029"/>
        <c:crosses val="autoZero"/>
        <c:auto val="1"/>
        <c:lblAlgn val="ctr"/>
        <c:lblOffset val="100"/>
        <c:noMultiLvlLbl val="0"/>
      </c:catAx>
      <c:valAx>
        <c:axId val="36934029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14737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13681683</c:v>
              </c:pt>
              <c:pt idx="1">
                <c:v>15171232</c:v>
              </c:pt>
              <c:pt idx="2">
                <c:v>15449088</c:v>
              </c:pt>
              <c:pt idx="3">
                <c:v>16222560</c:v>
              </c:pt>
              <c:pt idx="4">
                <c:v>15960878</c:v>
              </c:pt>
              <c:pt idx="5">
                <c:v>14900448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73B-4178-9B1C-7100DFAF17E7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14105361</c:v>
              </c:pt>
              <c:pt idx="1">
                <c:v>13828730</c:v>
              </c:pt>
              <c:pt idx="2">
                <c:v>15337484</c:v>
              </c:pt>
              <c:pt idx="3">
                <c:v>15747498</c:v>
              </c:pt>
              <c:pt idx="4">
                <c:v>14797835</c:v>
              </c:pt>
              <c:pt idx="5">
                <c:v>13388732</c:v>
              </c:pt>
              <c:pt idx="6">
                <c:v>16367415</c:v>
              </c:pt>
              <c:pt idx="7">
                <c:v>14913586</c:v>
              </c:pt>
              <c:pt idx="8">
                <c:v>15028821</c:v>
              </c:pt>
              <c:pt idx="9">
                <c:v>16717042</c:v>
              </c:pt>
              <c:pt idx="10">
                <c:v>14925758</c:v>
              </c:pt>
              <c:pt idx="11">
                <c:v>15761917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73B-4178-9B1C-7100DFAF1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768427"/>
        <c:axId val="2047020"/>
      </c:lineChart>
      <c:catAx>
        <c:axId val="2576842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47020"/>
        <c:crosses val="autoZero"/>
        <c:auto val="1"/>
        <c:lblAlgn val="ctr"/>
        <c:lblOffset val="100"/>
        <c:noMultiLvlLbl val="0"/>
      </c:catAx>
      <c:valAx>
        <c:axId val="2047020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5768427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6244502</c:v>
              </c:pt>
              <c:pt idx="1">
                <c:v>6483554</c:v>
              </c:pt>
              <c:pt idx="2">
                <c:v>5812737</c:v>
              </c:pt>
              <c:pt idx="3">
                <c:v>6501271</c:v>
              </c:pt>
              <c:pt idx="4">
                <c:v>6885369</c:v>
              </c:pt>
              <c:pt idx="5">
                <c:v>6314113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BBF-42D7-AB79-A631C3730C19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6164452</c:v>
              </c:pt>
              <c:pt idx="1">
                <c:v>6739960</c:v>
              </c:pt>
              <c:pt idx="2">
                <c:v>7341603</c:v>
              </c:pt>
              <c:pt idx="3">
                <c:v>6633658</c:v>
              </c:pt>
              <c:pt idx="4">
                <c:v>6510902</c:v>
              </c:pt>
              <c:pt idx="5">
                <c:v>6456124</c:v>
              </c:pt>
              <c:pt idx="6">
                <c:v>6414055</c:v>
              </c:pt>
              <c:pt idx="7">
                <c:v>6273326</c:v>
              </c:pt>
              <c:pt idx="8">
                <c:v>7778514</c:v>
              </c:pt>
              <c:pt idx="9">
                <c:v>7313082</c:v>
              </c:pt>
              <c:pt idx="10">
                <c:v>7521627</c:v>
              </c:pt>
              <c:pt idx="11">
                <c:v>6587851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BBF-42D7-AB79-A631C3730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674471"/>
        <c:axId val="56405957"/>
      </c:lineChart>
      <c:catAx>
        <c:axId val="2467447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405957"/>
        <c:crosses val="autoZero"/>
        <c:auto val="1"/>
        <c:lblAlgn val="ctr"/>
        <c:lblOffset val="100"/>
        <c:noMultiLvlLbl val="0"/>
      </c:catAx>
      <c:valAx>
        <c:axId val="56405957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674471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19968966</c:v>
              </c:pt>
              <c:pt idx="1">
                <c:v>21787721</c:v>
              </c:pt>
              <c:pt idx="2">
                <c:v>24525432</c:v>
              </c:pt>
              <c:pt idx="3">
                <c:v>24762649</c:v>
              </c:pt>
              <c:pt idx="4">
                <c:v>24823067</c:v>
              </c:pt>
              <c:pt idx="5">
                <c:v>24462278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374-4024-B6A7-210971AED1A7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21655187</c:v>
              </c:pt>
              <c:pt idx="1">
                <c:v>22034142</c:v>
              </c:pt>
              <c:pt idx="2">
                <c:v>23919228</c:v>
              </c:pt>
              <c:pt idx="3">
                <c:v>23955586</c:v>
              </c:pt>
              <c:pt idx="4">
                <c:v>25160464</c:v>
              </c:pt>
              <c:pt idx="5">
                <c:v>24217346</c:v>
              </c:pt>
              <c:pt idx="6">
                <c:v>24422489</c:v>
              </c:pt>
              <c:pt idx="7">
                <c:v>22173978</c:v>
              </c:pt>
              <c:pt idx="8">
                <c:v>22623218</c:v>
              </c:pt>
              <c:pt idx="9">
                <c:v>23343691</c:v>
              </c:pt>
              <c:pt idx="10">
                <c:v>23064621</c:v>
              </c:pt>
              <c:pt idx="11">
                <c:v>21381946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374-4024-B6A7-210971AE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359065"/>
        <c:axId val="6482412"/>
      </c:lineChart>
      <c:catAx>
        <c:axId val="6535906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82412"/>
        <c:crosses val="autoZero"/>
        <c:auto val="1"/>
        <c:lblAlgn val="ctr"/>
        <c:lblOffset val="100"/>
        <c:noMultiLvlLbl val="0"/>
      </c:catAx>
      <c:valAx>
        <c:axId val="6482412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359065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13873112</c:v>
              </c:pt>
              <c:pt idx="1">
                <c:v>14803063</c:v>
              </c:pt>
              <c:pt idx="2">
                <c:v>16552490</c:v>
              </c:pt>
              <c:pt idx="3">
                <c:v>16810727</c:v>
              </c:pt>
              <c:pt idx="4">
                <c:v>16629114</c:v>
              </c:pt>
              <c:pt idx="5">
                <c:v>16275270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A1D-4723-A554-B427997A2EB2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15059365</c:v>
              </c:pt>
              <c:pt idx="1">
                <c:v>14894425</c:v>
              </c:pt>
              <c:pt idx="2">
                <c:v>16086335</c:v>
              </c:pt>
              <c:pt idx="3">
                <c:v>16485082</c:v>
              </c:pt>
              <c:pt idx="4">
                <c:v>16997274</c:v>
              </c:pt>
              <c:pt idx="5">
                <c:v>16462638</c:v>
              </c:pt>
              <c:pt idx="6">
                <c:v>16703924</c:v>
              </c:pt>
              <c:pt idx="7">
                <c:v>15800891</c:v>
              </c:pt>
              <c:pt idx="8">
                <c:v>15311828</c:v>
              </c:pt>
              <c:pt idx="9">
                <c:v>16036745</c:v>
              </c:pt>
              <c:pt idx="10">
                <c:v>15842531</c:v>
              </c:pt>
              <c:pt idx="11">
                <c:v>14685827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A1D-4723-A554-B427997A2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03992"/>
        <c:axId val="48698904"/>
      </c:lineChart>
      <c:catAx>
        <c:axId val="31003992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8698904"/>
        <c:crosses val="autoZero"/>
        <c:auto val="1"/>
        <c:lblAlgn val="ctr"/>
        <c:lblOffset val="100"/>
        <c:noMultiLvlLbl val="0"/>
      </c:catAx>
      <c:valAx>
        <c:axId val="48698904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003992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Sólidos!$A$7:$A$34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Sólidos!$E$7:$E$34</c:f>
              <c:numCache>
                <c:formatCode>#,##0</c:formatCode>
                <c:ptCount val="28"/>
                <c:pt idx="0">
                  <c:v>1592229</c:v>
                </c:pt>
                <c:pt idx="1">
                  <c:v>627140</c:v>
                </c:pt>
                <c:pt idx="2">
                  <c:v>2281555</c:v>
                </c:pt>
                <c:pt idx="3">
                  <c:v>1174030</c:v>
                </c:pt>
                <c:pt idx="4">
                  <c:v>133791</c:v>
                </c:pt>
                <c:pt idx="5">
                  <c:v>1204304</c:v>
                </c:pt>
                <c:pt idx="6">
                  <c:v>159557</c:v>
                </c:pt>
                <c:pt idx="7">
                  <c:v>1935792</c:v>
                </c:pt>
                <c:pt idx="8">
                  <c:v>1957765</c:v>
                </c:pt>
                <c:pt idx="9">
                  <c:v>4071775</c:v>
                </c:pt>
                <c:pt idx="10">
                  <c:v>4269722</c:v>
                </c:pt>
                <c:pt idx="11">
                  <c:v>4907</c:v>
                </c:pt>
                <c:pt idx="12">
                  <c:v>1531264</c:v>
                </c:pt>
                <c:pt idx="13">
                  <c:v>4501118</c:v>
                </c:pt>
                <c:pt idx="14">
                  <c:v>2544268</c:v>
                </c:pt>
                <c:pt idx="15">
                  <c:v>253506</c:v>
                </c:pt>
                <c:pt idx="16">
                  <c:v>481937</c:v>
                </c:pt>
                <c:pt idx="17">
                  <c:v>401444</c:v>
                </c:pt>
                <c:pt idx="18">
                  <c:v>10997</c:v>
                </c:pt>
                <c:pt idx="19">
                  <c:v>451876</c:v>
                </c:pt>
                <c:pt idx="20">
                  <c:v>402162</c:v>
                </c:pt>
                <c:pt idx="21">
                  <c:v>191652</c:v>
                </c:pt>
                <c:pt idx="22">
                  <c:v>1497648</c:v>
                </c:pt>
                <c:pt idx="23">
                  <c:v>817415</c:v>
                </c:pt>
                <c:pt idx="24">
                  <c:v>4302546</c:v>
                </c:pt>
                <c:pt idx="25">
                  <c:v>1099443</c:v>
                </c:pt>
                <c:pt idx="26">
                  <c:v>131918</c:v>
                </c:pt>
                <c:pt idx="27">
                  <c:v>209785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C1-42E3-ACB5-3B07B6FB803E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Sólidos!$A$7:$A$34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Sólidos!$D$7:$D$34</c:f>
              <c:numCache>
                <c:formatCode>#,##0</c:formatCode>
                <c:ptCount val="28"/>
                <c:pt idx="0">
                  <c:v>1732724</c:v>
                </c:pt>
                <c:pt idx="1">
                  <c:v>623698</c:v>
                </c:pt>
                <c:pt idx="2">
                  <c:v>1993630</c:v>
                </c:pt>
                <c:pt idx="3">
                  <c:v>1287458</c:v>
                </c:pt>
                <c:pt idx="4">
                  <c:v>169725</c:v>
                </c:pt>
                <c:pt idx="5">
                  <c:v>833253</c:v>
                </c:pt>
                <c:pt idx="6">
                  <c:v>178741</c:v>
                </c:pt>
                <c:pt idx="7">
                  <c:v>1824869</c:v>
                </c:pt>
                <c:pt idx="8">
                  <c:v>2219333</c:v>
                </c:pt>
                <c:pt idx="9">
                  <c:v>3106905</c:v>
                </c:pt>
                <c:pt idx="10">
                  <c:v>3893111</c:v>
                </c:pt>
                <c:pt idx="11">
                  <c:v>4000</c:v>
                </c:pt>
                <c:pt idx="12">
                  <c:v>1645220</c:v>
                </c:pt>
                <c:pt idx="13">
                  <c:v>7086907</c:v>
                </c:pt>
                <c:pt idx="14">
                  <c:v>2755094</c:v>
                </c:pt>
                <c:pt idx="15">
                  <c:v>233599</c:v>
                </c:pt>
                <c:pt idx="16">
                  <c:v>501046</c:v>
                </c:pt>
                <c:pt idx="17">
                  <c:v>579514</c:v>
                </c:pt>
                <c:pt idx="18">
                  <c:v>8374</c:v>
                </c:pt>
                <c:pt idx="19">
                  <c:v>391630</c:v>
                </c:pt>
                <c:pt idx="20">
                  <c:v>501254</c:v>
                </c:pt>
                <c:pt idx="21">
                  <c:v>197351</c:v>
                </c:pt>
                <c:pt idx="22">
                  <c:v>1468400</c:v>
                </c:pt>
                <c:pt idx="23">
                  <c:v>1009334</c:v>
                </c:pt>
                <c:pt idx="24">
                  <c:v>4002151</c:v>
                </c:pt>
                <c:pt idx="25">
                  <c:v>1271828</c:v>
                </c:pt>
                <c:pt idx="26">
                  <c:v>147446</c:v>
                </c:pt>
                <c:pt idx="27">
                  <c:v>180104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C1-42E3-ACB5-3B07B6FB8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178039"/>
        <c:axId val="16581635"/>
      </c:barChart>
      <c:catAx>
        <c:axId val="1217803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581635"/>
        <c:crosses val="autoZero"/>
        <c:auto val="1"/>
        <c:lblAlgn val="ctr"/>
        <c:lblOffset val="100"/>
        <c:noMultiLvlLbl val="0"/>
      </c:catAx>
      <c:valAx>
        <c:axId val="1658163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17803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1369260.75</c:v>
              </c:pt>
              <c:pt idx="1">
                <c:v>1461067</c:v>
              </c:pt>
              <c:pt idx="2">
                <c:v>1633713.75</c:v>
              </c:pt>
              <c:pt idx="3">
                <c:v>1665538.5</c:v>
              </c:pt>
              <c:pt idx="4">
                <c:v>1674989.75</c:v>
              </c:pt>
              <c:pt idx="5">
                <c:v>1612897.5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815-4B68-A148-6932164D72E4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1415917.25</c:v>
              </c:pt>
              <c:pt idx="1">
                <c:v>1416991</c:v>
              </c:pt>
              <c:pt idx="2">
                <c:v>1503752</c:v>
              </c:pt>
              <c:pt idx="3">
                <c:v>1569684.75</c:v>
              </c:pt>
              <c:pt idx="4">
                <c:v>1677216.25</c:v>
              </c:pt>
              <c:pt idx="5">
                <c:v>1617075.75</c:v>
              </c:pt>
              <c:pt idx="6">
                <c:v>1674723.5</c:v>
              </c:pt>
              <c:pt idx="7">
                <c:v>1601433.25</c:v>
              </c:pt>
              <c:pt idx="8">
                <c:v>1553011.75</c:v>
              </c:pt>
              <c:pt idx="9">
                <c:v>1616821.75</c:v>
              </c:pt>
              <c:pt idx="10">
                <c:v>1575712.75</c:v>
              </c:pt>
              <c:pt idx="11">
                <c:v>1412206.25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815-4B68-A148-6932164D7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86815"/>
        <c:axId val="52824784"/>
      </c:lineChart>
      <c:catAx>
        <c:axId val="2278681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824784"/>
        <c:crosses val="autoZero"/>
        <c:auto val="1"/>
        <c:lblAlgn val="ctr"/>
        <c:lblOffset val="100"/>
        <c:noMultiLvlLbl val="0"/>
      </c:catAx>
      <c:valAx>
        <c:axId val="52824784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2786815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-4.4954431993197368E-2</c:v>
              </c:pt>
              <c:pt idx="1">
                <c:v>-1.496382846728295E-2</c:v>
              </c:pt>
              <c:pt idx="2">
                <c:v>-1.4683361159886891E-2</c:v>
              </c:pt>
              <c:pt idx="3">
                <c:v>-4.8542748289852611E-3</c:v>
              </c:pt>
              <c:pt idx="4">
                <c:v>1.7774616015049369E-3</c:v>
              </c:pt>
              <c:pt idx="5">
                <c:v>7.7194594055030041E-3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3AD-485E-A2CF-5B3FA9655821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-5.8131557634495512E-2</c:v>
              </c:pt>
              <c:pt idx="1">
                <c:v>-2.0375857574487791E-2</c:v>
              </c:pt>
              <c:pt idx="2">
                <c:v>-9.9814399680631105E-3</c:v>
              </c:pt>
              <c:pt idx="3">
                <c:v>-1.510207518475026E-2</c:v>
              </c:pt>
              <c:pt idx="4">
                <c:v>-2.6393364313741289E-2</c:v>
              </c:pt>
              <c:pt idx="5">
                <c:v>-2.9209740863719739E-2</c:v>
              </c:pt>
              <c:pt idx="6">
                <c:v>-2.0930961717463111E-2</c:v>
              </c:pt>
              <c:pt idx="7">
                <c:v>-2.2545907455941538E-2</c:v>
              </c:pt>
              <c:pt idx="8">
                <c:v>-1.6646714130023391E-2</c:v>
              </c:pt>
              <c:pt idx="9">
                <c:v>-9.0599091621893502E-3</c:v>
              </c:pt>
              <c:pt idx="10">
                <c:v>-3.9563945134398759E-3</c:v>
              </c:pt>
              <c:pt idx="11">
                <c:v>-2.7790339932567409E-3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3AD-485E-A2CF-5B3FA9655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38813"/>
        <c:axId val="2191591"/>
      </c:lineChart>
      <c:catAx>
        <c:axId val="14738813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91591"/>
        <c:crosses val="autoZero"/>
        <c:auto val="1"/>
        <c:lblAlgn val="ctr"/>
        <c:lblOffset val="100"/>
        <c:noMultiLvlLbl val="0"/>
      </c:catAx>
      <c:valAx>
        <c:axId val="2191591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738813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-3.0036664782985719E-2</c:v>
              </c:pt>
              <c:pt idx="1">
                <c:v>3.2892568439044638E-2</c:v>
              </c:pt>
              <c:pt idx="2">
                <c:v>2.38130458620931E-2</c:v>
              </c:pt>
              <c:pt idx="3">
                <c:v>2.5508533487132109E-2</c:v>
              </c:pt>
              <c:pt idx="4">
                <c:v>3.6150701408409043E-2</c:v>
              </c:pt>
              <c:pt idx="5">
                <c:v>4.7935534903476462E-2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EC3-4C14-A888-51488E3268C0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-0.10181610618688</c:v>
              </c:pt>
              <c:pt idx="1">
                <c:v>-6.6210144954908734E-2</c:v>
              </c:pt>
              <c:pt idx="2">
                <c:v>-4.0158446393613663E-2</c:v>
              </c:pt>
              <c:pt idx="3">
                <c:v>-3.07776927436888E-2</c:v>
              </c:pt>
              <c:pt idx="4">
                <c:v>-3.9761409610205467E-2</c:v>
              </c:pt>
              <c:pt idx="5">
                <c:v>-5.0585165342311389E-2</c:v>
              </c:pt>
              <c:pt idx="6">
                <c:v>-3.0086418090245481E-2</c:v>
              </c:pt>
              <c:pt idx="7">
                <c:v>-2.972521758162849E-2</c:v>
              </c:pt>
              <c:pt idx="8">
                <c:v>-1.8424191008146851E-2</c:v>
              </c:pt>
              <c:pt idx="9">
                <c:v>1.702165191515892E-3</c:v>
              </c:pt>
              <c:pt idx="10">
                <c:v>4.4508906105342749E-3</c:v>
              </c:pt>
              <c:pt idx="11">
                <c:v>1.00716020135132E-2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EC3-4C14-A888-51488E326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652617"/>
        <c:axId val="24326965"/>
      </c:lineChart>
      <c:catAx>
        <c:axId val="5365261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326965"/>
        <c:crosses val="autoZero"/>
        <c:auto val="1"/>
        <c:lblAlgn val="ctr"/>
        <c:lblOffset val="100"/>
        <c:noMultiLvlLbl val="0"/>
      </c:catAx>
      <c:valAx>
        <c:axId val="24326965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3652617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1.29857447182653E-2</c:v>
              </c:pt>
              <c:pt idx="1">
                <c:v>-1.3666333653947199E-2</c:v>
              </c:pt>
              <c:pt idx="2">
                <c:v>-8.4225068488786525E-2</c:v>
              </c:pt>
              <c:pt idx="3">
                <c:v>-6.8364261722975606E-2</c:v>
              </c:pt>
              <c:pt idx="4">
                <c:v>-4.3819011801982999E-2</c:v>
              </c:pt>
              <c:pt idx="5">
                <c:v>-4.0283211414827602E-2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624-4498-A66D-67B0A9C03720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-0.18080437410946909</c:v>
              </c:pt>
              <c:pt idx="1">
                <c:v>-5.1750894447974427E-2</c:v>
              </c:pt>
              <c:pt idx="2">
                <c:v>9.1899977782650133E-4</c:v>
              </c:pt>
              <c:pt idx="3">
                <c:v>-1.2394417138810071E-2</c:v>
              </c:pt>
              <c:pt idx="4">
                <c:v>-4.6342909420301837E-2</c:v>
              </c:pt>
              <c:pt idx="5">
                <c:v>-4.9213902002220762E-2</c:v>
              </c:pt>
              <c:pt idx="6">
                <c:v>-5.9024330313283253E-2</c:v>
              </c:pt>
              <c:pt idx="7">
                <c:v>-6.7591259850120822E-2</c:v>
              </c:pt>
              <c:pt idx="8">
                <c:v>-5.4532994031194833E-2</c:v>
              </c:pt>
              <c:pt idx="9">
                <c:v>-4.6059819978581773E-2</c:v>
              </c:pt>
              <c:pt idx="10">
                <c:v>-3.5390365215341557E-2</c:v>
              </c:pt>
              <c:pt idx="11">
                <c:v>-3.5727994852317917E-2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624-4498-A66D-67B0A9C03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346088"/>
        <c:axId val="2978330"/>
      </c:lineChart>
      <c:catAx>
        <c:axId val="1934608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78330"/>
        <c:crosses val="autoZero"/>
        <c:auto val="1"/>
        <c:lblAlgn val="ctr"/>
        <c:lblOffset val="100"/>
        <c:noMultiLvlLbl val="0"/>
      </c:catAx>
      <c:valAx>
        <c:axId val="2978330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346088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-7.786684086357698E-2</c:v>
              </c:pt>
              <c:pt idx="1">
                <c:v>-4.4236019280589067E-2</c:v>
              </c:pt>
              <c:pt idx="2">
                <c:v>-1.961938042842715E-2</c:v>
              </c:pt>
              <c:pt idx="3">
                <c:v>-5.6722531657398267E-3</c:v>
              </c:pt>
              <c:pt idx="4">
                <c:v>-7.3401146683663709E-3</c:v>
              </c:pt>
              <c:pt idx="5">
                <c:v>-4.3410779187940118E-3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696-47AC-8B32-238750EB46E8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2.1313022262922528E-2</c:v>
              </c:pt>
              <c:pt idx="1">
                <c:v>2.102765008244423E-2</c:v>
              </c:pt>
              <c:pt idx="2">
                <c:v>5.8801578234508592E-3</c:v>
              </c:pt>
              <c:pt idx="3">
                <c:v>-4.7045690613065627E-3</c:v>
              </c:pt>
              <c:pt idx="4">
                <c:v>-1.1081306529633791E-2</c:v>
              </c:pt>
              <c:pt idx="5">
                <c:v>-8.6653085086609849E-3</c:v>
              </c:pt>
              <c:pt idx="6">
                <c:v>-2.9416290702671821E-3</c:v>
              </c:pt>
              <c:pt idx="7">
                <c:v>-3.6752495201182178E-3</c:v>
              </c:pt>
              <c:pt idx="8">
                <c:v>-3.4188120759470748E-3</c:v>
              </c:pt>
              <c:pt idx="9">
                <c:v>-4.3719609094396983E-3</c:v>
              </c:pt>
              <c:pt idx="10">
                <c:v>6.2675587468286054E-4</c:v>
              </c:pt>
              <c:pt idx="11">
                <c:v>-6.8192611900430578E-4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696-47AC-8B32-238750EB4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75537"/>
        <c:axId val="51745787"/>
      </c:lineChart>
      <c:catAx>
        <c:axId val="1817553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745787"/>
        <c:crosses val="autoZero"/>
        <c:auto val="1"/>
        <c:lblAlgn val="ctr"/>
        <c:lblOffset val="100"/>
        <c:noMultiLvlLbl val="0"/>
      </c:catAx>
      <c:valAx>
        <c:axId val="51745787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175537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-7.8771780881863207E-2</c:v>
              </c:pt>
              <c:pt idx="1">
                <c:v>-4.265286629838827E-2</c:v>
              </c:pt>
              <c:pt idx="2">
                <c:v>-1.762506074864045E-2</c:v>
              </c:pt>
              <c:pt idx="3">
                <c:v>-7.7699063035489013E-3</c:v>
              </c:pt>
              <c:pt idx="4">
                <c:v>-1.073878718648125E-2</c:v>
              </c:pt>
              <c:pt idx="5">
                <c:v>-1.084900462539407E-2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E12-4A80-B63B-EACA2DF889AC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2.577319552517876E-2</c:v>
              </c:pt>
              <c:pt idx="1">
                <c:v>9.7769777595348994E-3</c:v>
              </c:pt>
              <c:pt idx="2">
                <c:v>-1.279935186293624E-2</c:v>
              </c:pt>
              <c:pt idx="3">
                <c:v>-1.8806463656342979E-2</c:v>
              </c:pt>
              <c:pt idx="4">
                <c:v>-2.4412517633512602E-2</c:v>
              </c:pt>
              <c:pt idx="5">
                <c:v>-2.4944248893447481E-2</c:v>
              </c:pt>
              <c:pt idx="6">
                <c:v>-1.8130583171781071E-2</c:v>
              </c:pt>
              <c:pt idx="7">
                <c:v>-1.83928476807107E-2</c:v>
              </c:pt>
              <c:pt idx="8">
                <c:v>-1.933138082648711E-2</c:v>
              </c:pt>
              <c:pt idx="9">
                <c:v>-1.8987952766160939E-2</c:v>
              </c:pt>
              <c:pt idx="10">
                <c:v>-1.191226984660454E-2</c:v>
              </c:pt>
              <c:pt idx="11">
                <c:v>-1.3591438410952891E-2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E12-4A80-B63B-EACA2DF88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44169"/>
        <c:axId val="58164848"/>
      </c:lineChart>
      <c:catAx>
        <c:axId val="17344169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164848"/>
        <c:crosses val="autoZero"/>
        <c:auto val="1"/>
        <c:lblAlgn val="ctr"/>
        <c:lblOffset val="100"/>
        <c:noMultiLvlLbl val="0"/>
      </c:catAx>
      <c:valAx>
        <c:axId val="58164848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344169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-3.2951431307161487E-2</c:v>
              </c:pt>
              <c:pt idx="1">
                <c:v>-9.1090136787874698E-4</c:v>
              </c:pt>
              <c:pt idx="2">
                <c:v>2.937312186261299E-2</c:v>
              </c:pt>
              <c:pt idx="3">
                <c:v>3.7795794184051212E-2</c:v>
              </c:pt>
              <c:pt idx="4">
                <c:v>2.914310212764493E-2</c:v>
              </c:pt>
              <c:pt idx="5">
                <c:v>2.3566873684941699E-2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17A-4546-8D99-5883E79E65C7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5.0050707212660583E-2</c:v>
              </c:pt>
              <c:pt idx="1">
                <c:v>3.2936255596012209E-2</c:v>
              </c:pt>
              <c:pt idx="2">
                <c:v>8.1631111138233958E-3</c:v>
              </c:pt>
              <c:pt idx="3">
                <c:v>5.0673724643195417E-3</c:v>
              </c:pt>
              <c:pt idx="4">
                <c:v>3.6464688995518908E-3</c:v>
              </c:pt>
              <c:pt idx="5">
                <c:v>6.0444872688416593E-3</c:v>
              </c:pt>
              <c:pt idx="6">
                <c:v>1.8015063268475021E-2</c:v>
              </c:pt>
              <c:pt idx="7">
                <c:v>2.05389413162822E-2</c:v>
              </c:pt>
              <c:pt idx="8">
                <c:v>2.1943090383451439E-2</c:v>
              </c:pt>
              <c:pt idx="9">
                <c:v>2.4025997803661658E-2</c:v>
              </c:pt>
              <c:pt idx="10">
                <c:v>3.1129904954953821E-2</c:v>
              </c:pt>
              <c:pt idx="11">
                <c:v>2.77011640274436E-2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17A-4546-8D99-5883E79E6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87531"/>
        <c:axId val="15865682"/>
      </c:lineChart>
      <c:catAx>
        <c:axId val="1308753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865682"/>
        <c:crosses val="autoZero"/>
        <c:auto val="1"/>
        <c:lblAlgn val="ctr"/>
        <c:lblOffset val="100"/>
        <c:noMultiLvlLbl val="0"/>
      </c:catAx>
      <c:valAx>
        <c:axId val="15865682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087531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7A-4FDF-A9F1-B8CF9A8A158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7A-4FDF-A9F1-B8CF9A8A158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7A-4FDF-A9F1-B8CF9A8A158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7A-4FDF-A9F1-B8CF9A8A158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7A-4FDF-A9F1-B8CF9A8A158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7A-4FDF-A9F1-B8CF9A8A158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7A-4FDF-A9F1-B8CF9A8A158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7A-4FDF-A9F1-B8CF9A8A158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7A-4FDF-A9F1-B8CF9A8A158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7A-4FDF-A9F1-B8CF9A8A158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7A-4FDF-A9F1-B8CF9A8A1589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jul.-25</c:v>
              </c:pt>
              <c:pt idx="1">
                <c:v>ago.-25</c:v>
              </c:pt>
              <c:pt idx="2">
                <c:v>sep.-25</c:v>
              </c:pt>
              <c:pt idx="3">
                <c:v>oct.-25</c:v>
              </c:pt>
              <c:pt idx="4">
                <c:v>nov.-25</c:v>
              </c:pt>
              <c:pt idx="5">
                <c:v>dic.-25</c:v>
              </c:pt>
              <c:pt idx="6">
                <c:v>ene.-26</c:v>
              </c:pt>
              <c:pt idx="7">
                <c:v>feb.-26</c:v>
              </c:pt>
              <c:pt idx="8">
                <c:v>mar.-26</c:v>
              </c:pt>
              <c:pt idx="9">
                <c:v>abr.-26</c:v>
              </c:pt>
              <c:pt idx="10">
                <c:v>may.-26</c:v>
              </c:pt>
              <c:pt idx="11">
                <c:v>jun.-26</c:v>
              </c:pt>
            </c:strLit>
          </c:cat>
          <c:val>
            <c:numLit>
              <c:formatCode>#,##0.00</c:formatCode>
              <c:ptCount val="12"/>
              <c:pt idx="0">
                <c:v>550.79034388200023</c:v>
              </c:pt>
              <c:pt idx="1">
                <c:v>549.21360789100038</c:v>
              </c:pt>
              <c:pt idx="2">
                <c:v>550.68583537500035</c:v>
              </c:pt>
              <c:pt idx="3">
                <c:v>553.47377172300037</c:v>
              </c:pt>
              <c:pt idx="4">
                <c:v>555.68877341800032</c:v>
              </c:pt>
              <c:pt idx="5">
                <c:v>556.16932765100023</c:v>
              </c:pt>
              <c:pt idx="6">
                <c:v>554.23000776300046</c:v>
              </c:pt>
              <c:pt idx="7">
                <c:v>554.86679191900032</c:v>
              </c:pt>
              <c:pt idx="8">
                <c:v>554.18856777400026</c:v>
              </c:pt>
              <c:pt idx="9">
                <c:v>555.28330287200026</c:v>
              </c:pt>
              <c:pt idx="10">
                <c:v>556.57858118800038</c:v>
              </c:pt>
              <c:pt idx="11">
                <c:v>558.2964588220002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377A-4FDF-A9F1-B8CF9A8A158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1038018"/>
        <c:axId val="51182849"/>
      </c:lineChart>
      <c:catAx>
        <c:axId val="3103801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182849"/>
        <c:crosses val="autoZero"/>
        <c:auto val="1"/>
        <c:lblAlgn val="ctr"/>
        <c:lblOffset val="100"/>
        <c:noMultiLvlLbl val="0"/>
      </c:catAx>
      <c:valAx>
        <c:axId val="51182849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038018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D6-4770-A3EC-4A20EC8A1D8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D6-4770-A3EC-4A20EC8A1D8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D6-4770-A3EC-4A20EC8A1D8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D6-4770-A3EC-4A20EC8A1D8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D6-4770-A3EC-4A20EC8A1D8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D6-4770-A3EC-4A20EC8A1D8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D6-4770-A3EC-4A20EC8A1D8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D6-4770-A3EC-4A20EC8A1D8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D6-4770-A3EC-4A20EC8A1D8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D6-4770-A3EC-4A20EC8A1D8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D6-4770-A3EC-4A20EC8A1D8F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jul.-25</c:v>
              </c:pt>
              <c:pt idx="1">
                <c:v>ago.-25</c:v>
              </c:pt>
              <c:pt idx="2">
                <c:v>sep.-25</c:v>
              </c:pt>
              <c:pt idx="3">
                <c:v>oct.-25</c:v>
              </c:pt>
              <c:pt idx="4">
                <c:v>nov.-25</c:v>
              </c:pt>
              <c:pt idx="5">
                <c:v>dic.-25</c:v>
              </c:pt>
              <c:pt idx="6">
                <c:v>ene.-26</c:v>
              </c:pt>
              <c:pt idx="7">
                <c:v>feb.-26</c:v>
              </c:pt>
              <c:pt idx="8">
                <c:v>mar.-26</c:v>
              </c:pt>
              <c:pt idx="9">
                <c:v>abr.-26</c:v>
              </c:pt>
              <c:pt idx="10">
                <c:v>may.-26</c:v>
              </c:pt>
              <c:pt idx="11">
                <c:v>jun.-26</c:v>
              </c:pt>
            </c:strLit>
          </c:cat>
          <c:val>
            <c:numLit>
              <c:formatCode>#,##0.00</c:formatCode>
              <c:ptCount val="12"/>
              <c:pt idx="0">
                <c:v>175.90338800000001</c:v>
              </c:pt>
              <c:pt idx="1">
                <c:v>175.48625000000001</c:v>
              </c:pt>
              <c:pt idx="2">
                <c:v>176.610105</c:v>
              </c:pt>
              <c:pt idx="3">
                <c:v>179.371478</c:v>
              </c:pt>
              <c:pt idx="4">
                <c:v>179.84803600000001</c:v>
              </c:pt>
              <c:pt idx="5">
                <c:v>180.92017899999999</c:v>
              </c:pt>
              <c:pt idx="6">
                <c:v>180.49650099999999</c:v>
              </c:pt>
              <c:pt idx="7">
                <c:v>181.83900299999999</c:v>
              </c:pt>
              <c:pt idx="8">
                <c:v>181.95060699999999</c:v>
              </c:pt>
              <c:pt idx="9">
                <c:v>182.425669</c:v>
              </c:pt>
              <c:pt idx="10">
                <c:v>183.58871199999999</c:v>
              </c:pt>
              <c:pt idx="11">
                <c:v>185.10042799999999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BAD6-4770-A3EC-4A20EC8A1D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1524448"/>
        <c:axId val="27780886"/>
      </c:lineChart>
      <c:catAx>
        <c:axId val="2152444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780886"/>
        <c:crosses val="autoZero"/>
        <c:auto val="1"/>
        <c:lblAlgn val="ctr"/>
        <c:lblOffset val="100"/>
        <c:noMultiLvlLbl val="0"/>
      </c:catAx>
      <c:valAx>
        <c:axId val="27780886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24448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1F-427B-84C2-E5A6526C68E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1F-427B-84C2-E5A6526C68E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1F-427B-84C2-E5A6526C68E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1F-427B-84C2-E5A6526C68E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1F-427B-84C2-E5A6526C68E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1F-427B-84C2-E5A6526C68E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1F-427B-84C2-E5A6526C68E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1F-427B-84C2-E5A6526C68E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1F-427B-84C2-E5A6526C68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1F-427B-84C2-E5A6526C68E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1F-427B-84C2-E5A6526C68E1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jul.-25</c:v>
              </c:pt>
              <c:pt idx="1">
                <c:v>ago.-25</c:v>
              </c:pt>
              <c:pt idx="2">
                <c:v>sep.-25</c:v>
              </c:pt>
              <c:pt idx="3">
                <c:v>oct.-25</c:v>
              </c:pt>
              <c:pt idx="4">
                <c:v>nov.-25</c:v>
              </c:pt>
              <c:pt idx="5">
                <c:v>dic.-25</c:v>
              </c:pt>
              <c:pt idx="6">
                <c:v>ene.-26</c:v>
              </c:pt>
              <c:pt idx="7">
                <c:v>feb.-26</c:v>
              </c:pt>
              <c:pt idx="8">
                <c:v>mar.-26</c:v>
              </c:pt>
              <c:pt idx="9">
                <c:v>abr.-26</c:v>
              </c:pt>
              <c:pt idx="10">
                <c:v>may.-26</c:v>
              </c:pt>
              <c:pt idx="11">
                <c:v>jun.-26</c:v>
              </c:pt>
            </c:strLit>
          </c:cat>
          <c:val>
            <c:numLit>
              <c:formatCode>#,##0.00</c:formatCode>
              <c:ptCount val="12"/>
              <c:pt idx="0">
                <c:v>81.861801</c:v>
              </c:pt>
              <c:pt idx="1">
                <c:v>80.955337999999998</c:v>
              </c:pt>
              <c:pt idx="2">
                <c:v>81.284854999999993</c:v>
              </c:pt>
              <c:pt idx="3">
                <c:v>81.498364999999993</c:v>
              </c:pt>
              <c:pt idx="4">
                <c:v>82.006523000000001</c:v>
              </c:pt>
              <c:pt idx="5">
                <c:v>81.735153999999994</c:v>
              </c:pt>
              <c:pt idx="6">
                <c:v>81.815203999999994</c:v>
              </c:pt>
              <c:pt idx="7">
                <c:v>81.558797999999996</c:v>
              </c:pt>
              <c:pt idx="8">
                <c:v>80.029932000000002</c:v>
              </c:pt>
              <c:pt idx="9">
                <c:v>79.897544999999994</c:v>
              </c:pt>
              <c:pt idx="10">
                <c:v>80.272011999999989</c:v>
              </c:pt>
              <c:pt idx="11">
                <c:v>80.130000999999993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5C1F-427B-84C2-E5A6526C68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292535"/>
        <c:axId val="50810803"/>
      </c:lineChart>
      <c:catAx>
        <c:axId val="529253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810803"/>
        <c:crosses val="autoZero"/>
        <c:auto val="1"/>
        <c:lblAlgn val="ctr"/>
        <c:lblOffset val="100"/>
        <c:noMultiLvlLbl val="0"/>
      </c:catAx>
      <c:valAx>
        <c:axId val="50810803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92535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 general'!$A$7:$A$34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 general'!$E$7:$E$34</c:f>
              <c:numCache>
                <c:formatCode>#,##0</c:formatCode>
                <c:ptCount val="28"/>
                <c:pt idx="0">
                  <c:v>284542</c:v>
                </c:pt>
                <c:pt idx="1">
                  <c:v>993347</c:v>
                </c:pt>
                <c:pt idx="2">
                  <c:v>873403</c:v>
                </c:pt>
                <c:pt idx="3">
                  <c:v>643384</c:v>
                </c:pt>
                <c:pt idx="4">
                  <c:v>32994760</c:v>
                </c:pt>
                <c:pt idx="5">
                  <c:v>1223498</c:v>
                </c:pt>
                <c:pt idx="6">
                  <c:v>7716530</c:v>
                </c:pt>
                <c:pt idx="7">
                  <c:v>24504479</c:v>
                </c:pt>
                <c:pt idx="8">
                  <c:v>4189540</c:v>
                </c:pt>
                <c:pt idx="9">
                  <c:v>453861</c:v>
                </c:pt>
                <c:pt idx="10">
                  <c:v>994958</c:v>
                </c:pt>
                <c:pt idx="11">
                  <c:v>288951</c:v>
                </c:pt>
                <c:pt idx="12">
                  <c:v>503150</c:v>
                </c:pt>
                <c:pt idx="13">
                  <c:v>987098</c:v>
                </c:pt>
                <c:pt idx="14">
                  <c:v>884253</c:v>
                </c:pt>
                <c:pt idx="15">
                  <c:v>10616867</c:v>
                </c:pt>
                <c:pt idx="16">
                  <c:v>2481398</c:v>
                </c:pt>
                <c:pt idx="17">
                  <c:v>620324</c:v>
                </c:pt>
                <c:pt idx="18">
                  <c:v>228319</c:v>
                </c:pt>
                <c:pt idx="19">
                  <c:v>74052</c:v>
                </c:pt>
                <c:pt idx="20">
                  <c:v>1383927</c:v>
                </c:pt>
                <c:pt idx="21">
                  <c:v>4323514</c:v>
                </c:pt>
                <c:pt idx="22">
                  <c:v>1886049</c:v>
                </c:pt>
                <c:pt idx="23">
                  <c:v>870445</c:v>
                </c:pt>
                <c:pt idx="24">
                  <c:v>923569</c:v>
                </c:pt>
                <c:pt idx="25">
                  <c:v>36437981</c:v>
                </c:pt>
                <c:pt idx="26">
                  <c:v>2467674</c:v>
                </c:pt>
                <c:pt idx="27">
                  <c:v>480240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92-4C4C-9BEB-C715C2B1A4C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 general'!$A$7:$A$34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 general'!$D$7:$D$34</c:f>
              <c:numCache>
                <c:formatCode>#,##0</c:formatCode>
                <c:ptCount val="28"/>
                <c:pt idx="0">
                  <c:v>191703</c:v>
                </c:pt>
                <c:pt idx="1">
                  <c:v>683113</c:v>
                </c:pt>
                <c:pt idx="2">
                  <c:v>889321</c:v>
                </c:pt>
                <c:pt idx="3">
                  <c:v>674524</c:v>
                </c:pt>
                <c:pt idx="4">
                  <c:v>33604065</c:v>
                </c:pt>
                <c:pt idx="5">
                  <c:v>1230275</c:v>
                </c:pt>
                <c:pt idx="6">
                  <c:v>7824186</c:v>
                </c:pt>
                <c:pt idx="7">
                  <c:v>23791241</c:v>
                </c:pt>
                <c:pt idx="8">
                  <c:v>4197243</c:v>
                </c:pt>
                <c:pt idx="9">
                  <c:v>466989</c:v>
                </c:pt>
                <c:pt idx="10">
                  <c:v>630877</c:v>
                </c:pt>
                <c:pt idx="11">
                  <c:v>291049</c:v>
                </c:pt>
                <c:pt idx="12">
                  <c:v>540111</c:v>
                </c:pt>
                <c:pt idx="13">
                  <c:v>844608</c:v>
                </c:pt>
                <c:pt idx="14">
                  <c:v>963692</c:v>
                </c:pt>
                <c:pt idx="15">
                  <c:v>10730605</c:v>
                </c:pt>
                <c:pt idx="16">
                  <c:v>2146637</c:v>
                </c:pt>
                <c:pt idx="17">
                  <c:v>571047</c:v>
                </c:pt>
                <c:pt idx="18">
                  <c:v>228777</c:v>
                </c:pt>
                <c:pt idx="19">
                  <c:v>391501</c:v>
                </c:pt>
                <c:pt idx="20">
                  <c:v>1208177</c:v>
                </c:pt>
                <c:pt idx="21">
                  <c:v>4602369</c:v>
                </c:pt>
                <c:pt idx="22">
                  <c:v>1873402</c:v>
                </c:pt>
                <c:pt idx="23">
                  <c:v>821059</c:v>
                </c:pt>
                <c:pt idx="24">
                  <c:v>1022875</c:v>
                </c:pt>
                <c:pt idx="25">
                  <c:v>37605350</c:v>
                </c:pt>
                <c:pt idx="26">
                  <c:v>2518955</c:v>
                </c:pt>
                <c:pt idx="27">
                  <c:v>398202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92-4C4C-9BEB-C715C2B1A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4863732"/>
        <c:axId val="53827000"/>
      </c:barChart>
      <c:catAx>
        <c:axId val="4486373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3827000"/>
        <c:crosses val="autoZero"/>
        <c:auto val="1"/>
        <c:lblAlgn val="ctr"/>
        <c:lblOffset val="100"/>
        <c:noMultiLvlLbl val="0"/>
      </c:catAx>
      <c:valAx>
        <c:axId val="5382700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86373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65-4D1F-9880-2E14A2D34A5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65-4D1F-9880-2E14A2D34A5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65-4D1F-9880-2E14A2D34A5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65-4D1F-9880-2E14A2D34A5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65-4D1F-9880-2E14A2D34A5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65-4D1F-9880-2E14A2D34A5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65-4D1F-9880-2E14A2D34A5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65-4D1F-9880-2E14A2D34A5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65-4D1F-9880-2E14A2D34A5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65-4D1F-9880-2E14A2D34A5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65-4D1F-9880-2E14A2D34A58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jul.-25</c:v>
              </c:pt>
              <c:pt idx="1">
                <c:v>ago.-25</c:v>
              </c:pt>
              <c:pt idx="2">
                <c:v>sep.-25</c:v>
              </c:pt>
              <c:pt idx="3">
                <c:v>oct.-25</c:v>
              </c:pt>
              <c:pt idx="4">
                <c:v>nov.-25</c:v>
              </c:pt>
              <c:pt idx="5">
                <c:v>dic.-25</c:v>
              </c:pt>
              <c:pt idx="6">
                <c:v>ene.-26</c:v>
              </c:pt>
              <c:pt idx="7">
                <c:v>feb.-26</c:v>
              </c:pt>
              <c:pt idx="8">
                <c:v>mar.-26</c:v>
              </c:pt>
              <c:pt idx="9">
                <c:v>abr.-26</c:v>
              </c:pt>
              <c:pt idx="10">
                <c:v>may.-26</c:v>
              </c:pt>
              <c:pt idx="11">
                <c:v>jun.-26</c:v>
              </c:pt>
            </c:strLit>
          </c:cat>
          <c:val>
            <c:numLit>
              <c:formatCode>#,##0.00</c:formatCode>
              <c:ptCount val="12"/>
              <c:pt idx="0">
                <c:v>277.65369199999998</c:v>
              </c:pt>
              <c:pt idx="1">
                <c:v>277.44977499999999</c:v>
              </c:pt>
              <c:pt idx="2">
                <c:v>277.42059999999998</c:v>
              </c:pt>
              <c:pt idx="3">
                <c:v>277.11620900000003</c:v>
              </c:pt>
              <c:pt idx="4">
                <c:v>278.30227400000001</c:v>
              </c:pt>
              <c:pt idx="5">
                <c:v>277.95189599999998</c:v>
              </c:pt>
              <c:pt idx="6">
                <c:v>276.26567499999999</c:v>
              </c:pt>
              <c:pt idx="7">
                <c:v>276.01925399999999</c:v>
              </c:pt>
              <c:pt idx="8">
                <c:v>276.62545799999998</c:v>
              </c:pt>
              <c:pt idx="9">
                <c:v>277.43252100000001</c:v>
              </c:pt>
              <c:pt idx="10">
                <c:v>277.095124</c:v>
              </c:pt>
              <c:pt idx="11">
                <c:v>277.340056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6D65-4D1F-9880-2E14A2D34A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3533404"/>
        <c:axId val="7426896"/>
      </c:lineChart>
      <c:catAx>
        <c:axId val="63533404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26896"/>
        <c:crosses val="autoZero"/>
        <c:auto val="1"/>
        <c:lblAlgn val="ctr"/>
        <c:lblOffset val="100"/>
        <c:noMultiLvlLbl val="0"/>
      </c:catAx>
      <c:valAx>
        <c:axId val="7426896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533404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CF-44B3-B71E-3D1F38F52AB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CF-44B3-B71E-3D1F38F52AB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CF-44B3-B71E-3D1F38F52AB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CF-44B3-B71E-3D1F38F52AB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CF-44B3-B71E-3D1F38F52AB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CF-44B3-B71E-3D1F38F52AB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CF-44B3-B71E-3D1F38F52AB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CF-44B3-B71E-3D1F38F52AB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CF-44B3-B71E-3D1F38F52AB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CF-44B3-B71E-3D1F38F52AB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CF-44B3-B71E-3D1F38F52AB7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jul.-25</c:v>
              </c:pt>
              <c:pt idx="1">
                <c:v>ago.-25</c:v>
              </c:pt>
              <c:pt idx="2">
                <c:v>sep.-25</c:v>
              </c:pt>
              <c:pt idx="3">
                <c:v>oct.-25</c:v>
              </c:pt>
              <c:pt idx="4">
                <c:v>nov.-25</c:v>
              </c:pt>
              <c:pt idx="5">
                <c:v>dic.-25</c:v>
              </c:pt>
              <c:pt idx="6">
                <c:v>ene.-26</c:v>
              </c:pt>
              <c:pt idx="7">
                <c:v>feb.-26</c:v>
              </c:pt>
              <c:pt idx="8">
                <c:v>mar.-26</c:v>
              </c:pt>
              <c:pt idx="9">
                <c:v>abr.-26</c:v>
              </c:pt>
              <c:pt idx="10">
                <c:v>may.-26</c:v>
              </c:pt>
              <c:pt idx="11">
                <c:v>jun.-26</c:v>
              </c:pt>
            </c:strLit>
          </c:cat>
          <c:val>
            <c:numLit>
              <c:formatCode>#,##0.00</c:formatCode>
              <c:ptCount val="12"/>
              <c:pt idx="0">
                <c:v>190.90903</c:v>
              </c:pt>
              <c:pt idx="1">
                <c:v>190.58229700000001</c:v>
              </c:pt>
              <c:pt idx="2">
                <c:v>190.15519</c:v>
              </c:pt>
              <c:pt idx="3">
                <c:v>189.89612500000001</c:v>
              </c:pt>
              <c:pt idx="4">
                <c:v>190.87188499999999</c:v>
              </c:pt>
              <c:pt idx="5">
                <c:v>190.36686499999999</c:v>
              </c:pt>
              <c:pt idx="6">
                <c:v>189.180612</c:v>
              </c:pt>
              <c:pt idx="7">
                <c:v>189.08924999999999</c:v>
              </c:pt>
              <c:pt idx="8">
                <c:v>189.55540500000001</c:v>
              </c:pt>
              <c:pt idx="9">
                <c:v>189.88104999999999</c:v>
              </c:pt>
              <c:pt idx="10">
                <c:v>189.51289</c:v>
              </c:pt>
              <c:pt idx="11">
                <c:v>189.32552200000001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10CF-44B3-B71E-3D1F38F52AB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7653873"/>
        <c:axId val="5466818"/>
      </c:lineChart>
      <c:catAx>
        <c:axId val="27653873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66818"/>
        <c:crosses val="autoZero"/>
        <c:auto val="1"/>
        <c:lblAlgn val="ctr"/>
        <c:lblOffset val="100"/>
        <c:noMultiLvlLbl val="0"/>
      </c:catAx>
      <c:valAx>
        <c:axId val="5466818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653873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CC-4D5E-9712-9E0888066B5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CC-4D5E-9712-9E0888066B5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CC-4D5E-9712-9E0888066B5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CC-4D5E-9712-9E0888066B5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CC-4D5E-9712-9E0888066B5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CC-4D5E-9712-9E0888066B5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CC-4D5E-9712-9E0888066B5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CC-4D5E-9712-9E0888066B5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CC-4D5E-9712-9E0888066B5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CC-4D5E-9712-9E0888066B5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CC-4D5E-9712-9E0888066B5E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jul.-25</c:v>
              </c:pt>
              <c:pt idx="1">
                <c:v>ago.-25</c:v>
              </c:pt>
              <c:pt idx="2">
                <c:v>sep.-25</c:v>
              </c:pt>
              <c:pt idx="3">
                <c:v>oct.-25</c:v>
              </c:pt>
              <c:pt idx="4">
                <c:v>nov.-25</c:v>
              </c:pt>
              <c:pt idx="5">
                <c:v>dic.-25</c:v>
              </c:pt>
              <c:pt idx="6">
                <c:v>ene.-26</c:v>
              </c:pt>
              <c:pt idx="7">
                <c:v>feb.-26</c:v>
              </c:pt>
              <c:pt idx="8">
                <c:v>mar.-26</c:v>
              </c:pt>
              <c:pt idx="9">
                <c:v>abr.-26</c:v>
              </c:pt>
              <c:pt idx="10">
                <c:v>may.-26</c:v>
              </c:pt>
              <c:pt idx="11">
                <c:v>jun.-26</c:v>
              </c:pt>
            </c:strLit>
          </c:cat>
          <c:val>
            <c:numLit>
              <c:formatCode>#,##0.00</c:formatCode>
              <c:ptCount val="12"/>
              <c:pt idx="0">
                <c:v>18.324714749999998</c:v>
              </c:pt>
              <c:pt idx="1">
                <c:v>18.38336425</c:v>
              </c:pt>
              <c:pt idx="2">
                <c:v>18.433508499999999</c:v>
              </c:pt>
              <c:pt idx="3">
                <c:v>18.499367249999999</c:v>
              </c:pt>
              <c:pt idx="4">
                <c:v>18.652205500000001</c:v>
              </c:pt>
              <c:pt idx="5">
                <c:v>18.63454625</c:v>
              </c:pt>
              <c:pt idx="6">
                <c:v>18.587889749999999</c:v>
              </c:pt>
              <c:pt idx="7">
                <c:v>18.631965749999999</c:v>
              </c:pt>
              <c:pt idx="8">
                <c:v>18.761927499999999</c:v>
              </c:pt>
              <c:pt idx="9">
                <c:v>18.857781249999999</c:v>
              </c:pt>
              <c:pt idx="10">
                <c:v>18.85555475</c:v>
              </c:pt>
              <c:pt idx="11">
                <c:v>18.851376500000001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EFCC-4D5E-9712-9E0888066B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05934"/>
        <c:axId val="7733216"/>
      </c:lineChart>
      <c:catAx>
        <c:axId val="105934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733216"/>
        <c:crosses val="autoZero"/>
        <c:auto val="1"/>
        <c:lblAlgn val="ctr"/>
        <c:lblOffset val="100"/>
        <c:noMultiLvlLbl val="0"/>
      </c:catAx>
      <c:valAx>
        <c:axId val="7733216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5934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76-4988-9827-3225D97D28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76-4988-9827-3225D97D282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76-4988-9827-3225D97D282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76-4988-9827-3225D97D282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76-4988-9827-3225D97D282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76-4988-9827-3225D97D282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76-4988-9827-3225D97D282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76-4988-9827-3225D97D282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76-4988-9827-3225D97D282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76-4988-9827-3225D97D282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76-4988-9827-3225D97D2821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jul.-25</c:v>
              </c:pt>
              <c:pt idx="1">
                <c:v>ago.-25</c:v>
              </c:pt>
              <c:pt idx="2">
                <c:v>sep.-25</c:v>
              </c:pt>
              <c:pt idx="3">
                <c:v>oct.-25</c:v>
              </c:pt>
              <c:pt idx="4">
                <c:v>nov.-25</c:v>
              </c:pt>
              <c:pt idx="5">
                <c:v>dic.-25</c:v>
              </c:pt>
              <c:pt idx="6">
                <c:v>ene.-26</c:v>
              </c:pt>
              <c:pt idx="7">
                <c:v>feb.-26</c:v>
              </c:pt>
              <c:pt idx="8">
                <c:v>mar.-26</c:v>
              </c:pt>
              <c:pt idx="9">
                <c:v>abr.-26</c:v>
              </c:pt>
              <c:pt idx="10">
                <c:v>may.-26</c:v>
              </c:pt>
              <c:pt idx="11">
                <c:v>jun.-26</c:v>
              </c:pt>
            </c:strLit>
          </c:cat>
          <c:val>
            <c:numLit>
              <c:formatCode>0.00%</c:formatCode>
              <c:ptCount val="12"/>
              <c:pt idx="0">
                <c:v>-4.9528581278503242E-3</c:v>
              </c:pt>
              <c:pt idx="1">
                <c:v>-1.035246377554481E-2</c:v>
              </c:pt>
              <c:pt idx="2">
                <c:v>-9.8237251063739012E-3</c:v>
              </c:pt>
              <c:pt idx="3">
                <c:v>-6.4651484193389373E-3</c:v>
              </c:pt>
              <c:pt idx="4">
                <c:v>-1.726622919797415E-3</c:v>
              </c:pt>
              <c:pt idx="5">
                <c:v>-2.7790339932563511E-3</c:v>
              </c:pt>
              <c:pt idx="6">
                <c:v>-1.489370837975636E-3</c:v>
              </c:pt>
              <c:pt idx="7">
                <c:v>-1.874294046637694E-3</c:v>
              </c:pt>
              <c:pt idx="8">
                <c:v>-3.9014839020790281E-3</c:v>
              </c:pt>
              <c:pt idx="9">
                <c:v>6.5382801296712094E-4</c:v>
              </c:pt>
              <c:pt idx="10">
                <c:v>9.2497705209513125E-3</c:v>
              </c:pt>
              <c:pt idx="11">
                <c:v>1.6140895644200959E-2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BA76-4988-9827-3225D97D28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1829592"/>
        <c:axId val="58253875"/>
      </c:lineChart>
      <c:catAx>
        <c:axId val="11829592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253875"/>
        <c:crosses val="autoZero"/>
        <c:auto val="1"/>
        <c:lblAlgn val="ctr"/>
        <c:lblOffset val="100"/>
        <c:noMultiLvlLbl val="0"/>
      </c:catAx>
      <c:valAx>
        <c:axId val="58253875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829592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35-483B-9790-290AC8BC829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35-483B-9790-290AC8BC829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35-483B-9790-290AC8BC829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35-483B-9790-290AC8BC829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35-483B-9790-290AC8BC829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35-483B-9790-290AC8BC829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35-483B-9790-290AC8BC829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35-483B-9790-290AC8BC829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35-483B-9790-290AC8BC829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35-483B-9790-290AC8BC829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35-483B-9790-290AC8BC829F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jul.-25</c:v>
              </c:pt>
              <c:pt idx="1">
                <c:v>ago.-25</c:v>
              </c:pt>
              <c:pt idx="2">
                <c:v>sep.-25</c:v>
              </c:pt>
              <c:pt idx="3">
                <c:v>oct.-25</c:v>
              </c:pt>
              <c:pt idx="4">
                <c:v>nov.-25</c:v>
              </c:pt>
              <c:pt idx="5">
                <c:v>dic.-25</c:v>
              </c:pt>
              <c:pt idx="6">
                <c:v>ene.-26</c:v>
              </c:pt>
              <c:pt idx="7">
                <c:v>feb.-26</c:v>
              </c:pt>
              <c:pt idx="8">
                <c:v>mar.-26</c:v>
              </c:pt>
              <c:pt idx="9">
                <c:v>abr.-26</c:v>
              </c:pt>
              <c:pt idx="10">
                <c:v>may.-26</c:v>
              </c:pt>
              <c:pt idx="11">
                <c:v>jun.-26</c:v>
              </c:pt>
            </c:strLit>
          </c:cat>
          <c:val>
            <c:numLit>
              <c:formatCode>0.00%</c:formatCode>
              <c:ptCount val="12"/>
              <c:pt idx="0">
                <c:v>-1.6409727342620872E-2</c:v>
              </c:pt>
              <c:pt idx="1">
                <c:v>-2.2083480814792111E-2</c:v>
              </c:pt>
              <c:pt idx="2">
                <c:v>-1.546535161175462E-2</c:v>
              </c:pt>
              <c:pt idx="3">
                <c:v>2.9307568041835909E-3</c:v>
              </c:pt>
              <c:pt idx="4">
                <c:v>5.8481044500184824E-3</c:v>
              </c:pt>
              <c:pt idx="5">
                <c:v>1.007160201351311E-2</c:v>
              </c:pt>
              <c:pt idx="6">
                <c:v>1.6782938941592381E-2</c:v>
              </c:pt>
              <c:pt idx="7">
                <c:v>2.655295042668232E-2</c:v>
              </c:pt>
              <c:pt idx="8">
                <c:v>2.6196767461074549E-2</c:v>
              </c:pt>
              <c:pt idx="9">
                <c:v>2.924605262524654E-2</c:v>
              </c:pt>
              <c:pt idx="10">
                <c:v>4.276460527771412E-2</c:v>
              </c:pt>
              <c:pt idx="11">
                <c:v>6.0930781826113167E-2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2135-483B-9790-290AC8BC82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5360524"/>
        <c:axId val="22983938"/>
      </c:lineChart>
      <c:catAx>
        <c:axId val="45360524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2983938"/>
        <c:crosses val="autoZero"/>
        <c:auto val="1"/>
        <c:lblAlgn val="ctr"/>
        <c:lblOffset val="100"/>
        <c:noMultiLvlLbl val="0"/>
      </c:catAx>
      <c:valAx>
        <c:axId val="22983938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360524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C7-457F-9495-3E77EB4EFCF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C7-457F-9495-3E77EB4EFCF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C7-457F-9495-3E77EB4EFCF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C7-457F-9495-3E77EB4EFCF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C7-457F-9495-3E77EB4EFCF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C7-457F-9495-3E77EB4EFCF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C7-457F-9495-3E77EB4EFCF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C7-457F-9495-3E77EB4EFCF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C7-457F-9495-3E77EB4EFCF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C7-457F-9495-3E77EB4EFCF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C7-457F-9495-3E77EB4EFCF5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jul.-25</c:v>
              </c:pt>
              <c:pt idx="1">
                <c:v>ago.-25</c:v>
              </c:pt>
              <c:pt idx="2">
                <c:v>sep.-25</c:v>
              </c:pt>
              <c:pt idx="3">
                <c:v>oct.-25</c:v>
              </c:pt>
              <c:pt idx="4">
                <c:v>nov.-25</c:v>
              </c:pt>
              <c:pt idx="5">
                <c:v>dic.-25</c:v>
              </c:pt>
              <c:pt idx="6">
                <c:v>ene.-26</c:v>
              </c:pt>
              <c:pt idx="7">
                <c:v>feb.-26</c:v>
              </c:pt>
              <c:pt idx="8">
                <c:v>mar.-26</c:v>
              </c:pt>
              <c:pt idx="9">
                <c:v>abr.-26</c:v>
              </c:pt>
              <c:pt idx="10">
                <c:v>may.-26</c:v>
              </c:pt>
              <c:pt idx="11">
                <c:v>jun.-26</c:v>
              </c:pt>
            </c:strLit>
          </c:cat>
          <c:val>
            <c:numLit>
              <c:formatCode>0.00%</c:formatCode>
              <c:ptCount val="12"/>
              <c:pt idx="0">
                <c:v>-3.8587089532784391E-2</c:v>
              </c:pt>
              <c:pt idx="1">
                <c:v>-4.5797160390013268E-2</c:v>
              </c:pt>
              <c:pt idx="2">
                <c:v>-4.2264867298865277E-2</c:v>
              </c:pt>
              <c:pt idx="3">
                <c:v>-3.9218451365199532E-2</c:v>
              </c:pt>
              <c:pt idx="4">
                <c:v>-3.3935841219392651E-2</c:v>
              </c:pt>
              <c:pt idx="5">
                <c:v>-3.5727994852317903E-2</c:v>
              </c:pt>
              <c:pt idx="6">
                <c:v>-1.9038024672316169E-2</c:v>
              </c:pt>
              <c:pt idx="7">
                <c:v>-2.9747181175352279E-2</c:v>
              </c:pt>
              <c:pt idx="8">
                <c:v>-5.6052394786375852E-2</c:v>
              </c:pt>
              <c:pt idx="9">
                <c:v>-5.3640936406412383E-2</c:v>
              </c:pt>
              <c:pt idx="10">
                <c:v>-3.4507197377793529E-2</c:v>
              </c:pt>
              <c:pt idx="11">
                <c:v>-3.1088714679402399E-2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B6C7-457F-9495-3E77EB4EFC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01132"/>
        <c:axId val="53614226"/>
      </c:lineChart>
      <c:catAx>
        <c:axId val="18201132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3614226"/>
        <c:crosses val="autoZero"/>
        <c:auto val="1"/>
        <c:lblAlgn val="ctr"/>
        <c:lblOffset val="100"/>
        <c:noMultiLvlLbl val="0"/>
      </c:catAx>
      <c:valAx>
        <c:axId val="53614226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201132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3E-40D2-A25A-6AFB4A6AAE0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3E-40D2-A25A-6AFB4A6AAE0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3E-40D2-A25A-6AFB4A6AAE0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3E-40D2-A25A-6AFB4A6AAE0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3E-40D2-A25A-6AFB4A6AAE0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3E-40D2-A25A-6AFB4A6AAE0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3E-40D2-A25A-6AFB4A6AAE0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3E-40D2-A25A-6AFB4A6AAE0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3E-40D2-A25A-6AFB4A6AAE0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3E-40D2-A25A-6AFB4A6AAE0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3E-40D2-A25A-6AFB4A6AAE0C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jul.-25</c:v>
              </c:pt>
              <c:pt idx="1">
                <c:v>ago.-25</c:v>
              </c:pt>
              <c:pt idx="2">
                <c:v>sep.-25</c:v>
              </c:pt>
              <c:pt idx="3">
                <c:v>oct.-25</c:v>
              </c:pt>
              <c:pt idx="4">
                <c:v>nov.-25</c:v>
              </c:pt>
              <c:pt idx="5">
                <c:v>dic.-25</c:v>
              </c:pt>
              <c:pt idx="6">
                <c:v>ene.-26</c:v>
              </c:pt>
              <c:pt idx="7">
                <c:v>feb.-26</c:v>
              </c:pt>
              <c:pt idx="8">
                <c:v>mar.-26</c:v>
              </c:pt>
              <c:pt idx="9">
                <c:v>abr.-26</c:v>
              </c:pt>
              <c:pt idx="10">
                <c:v>may.-26</c:v>
              </c:pt>
              <c:pt idx="11">
                <c:v>jun.-26</c:v>
              </c:pt>
            </c:strLit>
          </c:cat>
          <c:val>
            <c:numLit>
              <c:formatCode>0.00%</c:formatCode>
              <c:ptCount val="12"/>
              <c:pt idx="0">
                <c:v>1.4471776338199819E-2</c:v>
              </c:pt>
              <c:pt idx="1">
                <c:v>9.5315134313810387E-3</c:v>
              </c:pt>
              <c:pt idx="2">
                <c:v>4.9446014709753324E-3</c:v>
              </c:pt>
              <c:pt idx="3">
                <c:v>-1.4024376095638619E-3</c:v>
              </c:pt>
              <c:pt idx="4">
                <c:v>4.1998085678118316E-3</c:v>
              </c:pt>
              <c:pt idx="5">
                <c:v>-6.8192611900426187E-4</c:v>
              </c:pt>
              <c:pt idx="6">
                <c:v>-8.3555403024264674E-3</c:v>
              </c:pt>
              <c:pt idx="7">
                <c:v>-1.0830216363789429E-2</c:v>
              </c:pt>
              <c:pt idx="8">
                <c:v>-6.8620557428475887E-3</c:v>
              </c:pt>
              <c:pt idx="9">
                <c:v>-9.9471474364211821E-4</c:v>
              </c:pt>
              <c:pt idx="10">
                <c:v>9.4465046049158779E-4</c:v>
              </c:pt>
              <c:pt idx="11">
                <c:v>1.5545471164925761E-3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A53E-40D2-A25A-6AFB4A6AAE0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3701709"/>
        <c:axId val="44305657"/>
      </c:lineChart>
      <c:catAx>
        <c:axId val="33701709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305657"/>
        <c:crosses val="autoZero"/>
        <c:auto val="1"/>
        <c:lblAlgn val="ctr"/>
        <c:lblOffset val="100"/>
        <c:noMultiLvlLbl val="0"/>
      </c:catAx>
      <c:valAx>
        <c:axId val="44305657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701709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BF-4253-8306-AF46E8B2C8D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BF-4253-8306-AF46E8B2C8D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BF-4253-8306-AF46E8B2C8D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BF-4253-8306-AF46E8B2C8D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BF-4253-8306-AF46E8B2C8D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BF-4253-8306-AF46E8B2C8D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BF-4253-8306-AF46E8B2C8D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BF-4253-8306-AF46E8B2C8D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BF-4253-8306-AF46E8B2C8D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BF-4253-8306-AF46E8B2C8D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BF-4253-8306-AF46E8B2C8DA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jul.-25</c:v>
              </c:pt>
              <c:pt idx="1">
                <c:v>ago.-25</c:v>
              </c:pt>
              <c:pt idx="2">
                <c:v>sep.-25</c:v>
              </c:pt>
              <c:pt idx="3">
                <c:v>oct.-25</c:v>
              </c:pt>
              <c:pt idx="4">
                <c:v>nov.-25</c:v>
              </c:pt>
              <c:pt idx="5">
                <c:v>dic.-25</c:v>
              </c:pt>
              <c:pt idx="6">
                <c:v>ene.-26</c:v>
              </c:pt>
              <c:pt idx="7">
                <c:v>feb.-26</c:v>
              </c:pt>
              <c:pt idx="8">
                <c:v>mar.-26</c:v>
              </c:pt>
              <c:pt idx="9">
                <c:v>abr.-26</c:v>
              </c:pt>
              <c:pt idx="10">
                <c:v>may.-26</c:v>
              </c:pt>
              <c:pt idx="11">
                <c:v>jun.-26</c:v>
              </c:pt>
            </c:strLit>
          </c:cat>
          <c:val>
            <c:numLit>
              <c:formatCode>0.00%</c:formatCode>
              <c:ptCount val="12"/>
              <c:pt idx="0">
                <c:v>8.4825588893469306E-3</c:v>
              </c:pt>
              <c:pt idx="1">
                <c:v>1.8600674456687699E-4</c:v>
              </c:pt>
              <c:pt idx="2">
                <c:v>-8.0048769666959882E-3</c:v>
              </c:pt>
              <c:pt idx="3">
                <c:v>-1.468776138515334E-2</c:v>
              </c:pt>
              <c:pt idx="4">
                <c:v>-8.1928221222227551E-3</c:v>
              </c:pt>
              <c:pt idx="5">
                <c:v>-1.359143841095291E-2</c:v>
              </c:pt>
              <c:pt idx="6">
                <c:v>-2.165629041139747E-2</c:v>
              </c:pt>
              <c:pt idx="7">
                <c:v>-2.1681753069228919E-2</c:v>
              </c:pt>
              <c:pt idx="8">
                <c:v>-1.474870043445615E-2</c:v>
              </c:pt>
              <c:pt idx="9">
                <c:v>-9.9608658798513022E-3</c:v>
              </c:pt>
              <c:pt idx="10">
                <c:v>-7.785666878073352E-3</c:v>
              </c:pt>
              <c:pt idx="11">
                <c:v>-6.3443941684697934E-3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D5BF-4253-8306-AF46E8B2C8D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091512"/>
        <c:axId val="33829749"/>
      </c:lineChart>
      <c:catAx>
        <c:axId val="16091512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829749"/>
        <c:crosses val="autoZero"/>
        <c:auto val="1"/>
        <c:lblAlgn val="ctr"/>
        <c:lblOffset val="100"/>
        <c:noMultiLvlLbl val="0"/>
      </c:catAx>
      <c:valAx>
        <c:axId val="33829749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091512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A2-441F-86B9-16363B5B3AE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A2-441F-86B9-16363B5B3AE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A2-441F-86B9-16363B5B3AE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A2-441F-86B9-16363B5B3AE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A2-441F-86B9-16363B5B3AE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A2-441F-86B9-16363B5B3AE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A2-441F-86B9-16363B5B3AE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A2-441F-86B9-16363B5B3AE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A2-441F-86B9-16363B5B3AE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A2-441F-86B9-16363B5B3AE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A2-441F-86B9-16363B5B3AE6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jul.-25</c:v>
              </c:pt>
              <c:pt idx="1">
                <c:v>ago.-25</c:v>
              </c:pt>
              <c:pt idx="2">
                <c:v>sep.-25</c:v>
              </c:pt>
              <c:pt idx="3">
                <c:v>oct.-25</c:v>
              </c:pt>
              <c:pt idx="4">
                <c:v>nov.-25</c:v>
              </c:pt>
              <c:pt idx="5">
                <c:v>dic.-25</c:v>
              </c:pt>
              <c:pt idx="6">
                <c:v>ene.-26</c:v>
              </c:pt>
              <c:pt idx="7">
                <c:v>feb.-26</c:v>
              </c:pt>
              <c:pt idx="8">
                <c:v>mar.-26</c:v>
              </c:pt>
              <c:pt idx="9">
                <c:v>abr.-26</c:v>
              </c:pt>
              <c:pt idx="10">
                <c:v>may.-26</c:v>
              </c:pt>
              <c:pt idx="11">
                <c:v>jun.-26</c:v>
              </c:pt>
            </c:strLit>
          </c:cat>
          <c:val>
            <c:numLit>
              <c:formatCode>0.00%</c:formatCode>
              <c:ptCount val="12"/>
              <c:pt idx="0">
                <c:v>4.5570360092334568E-2</c:v>
              </c:pt>
              <c:pt idx="1">
                <c:v>4.0288038579813987E-2</c:v>
              </c:pt>
              <c:pt idx="2">
                <c:v>3.3337877267338167E-2</c:v>
              </c:pt>
              <c:pt idx="3">
                <c:v>2.7936305332196341E-2</c:v>
              </c:pt>
              <c:pt idx="4">
                <c:v>3.4056089107909152E-2</c:v>
              </c:pt>
              <c:pt idx="5">
                <c:v>2.7701164027443569E-2</c:v>
              </c:pt>
              <c:pt idx="6">
                <c:v>2.1326582691617829E-2</c:v>
              </c:pt>
              <c:pt idx="7">
                <c:v>2.2465190770681671E-2</c:v>
              </c:pt>
              <c:pt idx="8">
                <c:v>3.272635609915147E-2</c:v>
              </c:pt>
              <c:pt idx="9">
                <c:v>3.8307425290503912E-2</c:v>
              </c:pt>
              <c:pt idx="10">
                <c:v>3.8312093418026022E-2</c:v>
              </c:pt>
              <c:pt idx="11">
                <c:v>3.6499492605940861E-2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17A2-441F-86B9-16363B5B3A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3994215"/>
        <c:axId val="6747244"/>
      </c:lineChart>
      <c:catAx>
        <c:axId val="2399421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47244"/>
        <c:crosses val="autoZero"/>
        <c:auto val="1"/>
        <c:lblAlgn val="ctr"/>
        <c:lblOffset val="100"/>
        <c:noMultiLvlLbl val="0"/>
      </c:catAx>
      <c:valAx>
        <c:axId val="6747244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994215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'Mercancías contenedores'!$A$7:$A$34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contenedores'!$E$7:$E$34</c:f>
              <c:numCache>
                <c:formatCode>#,##0</c:formatCode>
                <c:ptCount val="28"/>
                <c:pt idx="0">
                  <c:v>0</c:v>
                </c:pt>
                <c:pt idx="1">
                  <c:v>917244</c:v>
                </c:pt>
                <c:pt idx="2">
                  <c:v>83780</c:v>
                </c:pt>
                <c:pt idx="3">
                  <c:v>74</c:v>
                </c:pt>
                <c:pt idx="4">
                  <c:v>26003215</c:v>
                </c:pt>
                <c:pt idx="5">
                  <c:v>762566</c:v>
                </c:pt>
                <c:pt idx="6">
                  <c:v>145516</c:v>
                </c:pt>
                <c:pt idx="7">
                  <c:v>18454877</c:v>
                </c:pt>
                <c:pt idx="8">
                  <c:v>2451437</c:v>
                </c:pt>
                <c:pt idx="9">
                  <c:v>282551</c:v>
                </c:pt>
                <c:pt idx="10">
                  <c:v>968475</c:v>
                </c:pt>
                <c:pt idx="11">
                  <c:v>38543</c:v>
                </c:pt>
                <c:pt idx="12">
                  <c:v>97471</c:v>
                </c:pt>
                <c:pt idx="13">
                  <c:v>516678</c:v>
                </c:pt>
                <c:pt idx="14">
                  <c:v>473087</c:v>
                </c:pt>
                <c:pt idx="15">
                  <c:v>7736969</c:v>
                </c:pt>
                <c:pt idx="16">
                  <c:v>2241642</c:v>
                </c:pt>
                <c:pt idx="17">
                  <c:v>244769</c:v>
                </c:pt>
                <c:pt idx="18">
                  <c:v>12692</c:v>
                </c:pt>
                <c:pt idx="19">
                  <c:v>0</c:v>
                </c:pt>
                <c:pt idx="20">
                  <c:v>29</c:v>
                </c:pt>
                <c:pt idx="21">
                  <c:v>2009528</c:v>
                </c:pt>
                <c:pt idx="22">
                  <c:v>772854</c:v>
                </c:pt>
                <c:pt idx="23">
                  <c:v>566320</c:v>
                </c:pt>
                <c:pt idx="24">
                  <c:v>75893</c:v>
                </c:pt>
                <c:pt idx="25">
                  <c:v>28334465</c:v>
                </c:pt>
                <c:pt idx="26">
                  <c:v>1576615</c:v>
                </c:pt>
                <c:pt idx="27">
                  <c:v>176486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BB-4B86-86C5-25CE0FDF229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'Mercancías contenedores'!$A$7:$A$34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contenedores'!$D$7:$D$34</c:f>
              <c:numCache>
                <c:formatCode>#,##0</c:formatCode>
                <c:ptCount val="28"/>
                <c:pt idx="0">
                  <c:v>13</c:v>
                </c:pt>
                <c:pt idx="1">
                  <c:v>615630</c:v>
                </c:pt>
                <c:pt idx="2">
                  <c:v>166832</c:v>
                </c:pt>
                <c:pt idx="3">
                  <c:v>0</c:v>
                </c:pt>
                <c:pt idx="4">
                  <c:v>26727711</c:v>
                </c:pt>
                <c:pt idx="5">
                  <c:v>798710</c:v>
                </c:pt>
                <c:pt idx="6">
                  <c:v>149449</c:v>
                </c:pt>
                <c:pt idx="7">
                  <c:v>17795380</c:v>
                </c:pt>
                <c:pt idx="8">
                  <c:v>2386620</c:v>
                </c:pt>
                <c:pt idx="9">
                  <c:v>288906</c:v>
                </c:pt>
                <c:pt idx="10">
                  <c:v>623306</c:v>
                </c:pt>
                <c:pt idx="11">
                  <c:v>33917</c:v>
                </c:pt>
                <c:pt idx="12">
                  <c:v>187127</c:v>
                </c:pt>
                <c:pt idx="13">
                  <c:v>505985</c:v>
                </c:pt>
                <c:pt idx="14">
                  <c:v>557678</c:v>
                </c:pt>
                <c:pt idx="15">
                  <c:v>8003313</c:v>
                </c:pt>
                <c:pt idx="16">
                  <c:v>1930691</c:v>
                </c:pt>
                <c:pt idx="17">
                  <c:v>225598</c:v>
                </c:pt>
                <c:pt idx="18">
                  <c:v>15945</c:v>
                </c:pt>
                <c:pt idx="19">
                  <c:v>909</c:v>
                </c:pt>
                <c:pt idx="20">
                  <c:v>14</c:v>
                </c:pt>
                <c:pt idx="21">
                  <c:v>2334587</c:v>
                </c:pt>
                <c:pt idx="22">
                  <c:v>713468</c:v>
                </c:pt>
                <c:pt idx="23">
                  <c:v>526214</c:v>
                </c:pt>
                <c:pt idx="24">
                  <c:v>71607</c:v>
                </c:pt>
                <c:pt idx="25">
                  <c:v>29602164</c:v>
                </c:pt>
                <c:pt idx="26">
                  <c:v>1579531</c:v>
                </c:pt>
                <c:pt idx="27">
                  <c:v>143814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BB-4B86-86C5-25CE0FDF2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7056925"/>
        <c:axId val="20801012"/>
      </c:barChart>
      <c:catAx>
        <c:axId val="3705692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801012"/>
        <c:crosses val="autoZero"/>
        <c:auto val="1"/>
        <c:lblAlgn val="ctr"/>
        <c:lblOffset val="100"/>
        <c:noMultiLvlLbl val="0"/>
      </c:catAx>
      <c:valAx>
        <c:axId val="2080101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05692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Pesca!$A$7:$A$34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Pesca!$E$7:$E$34</c:f>
              <c:numCache>
                <c:formatCode>#,##0</c:formatCode>
                <c:ptCount val="28"/>
                <c:pt idx="0">
                  <c:v>10747.861000000001</c:v>
                </c:pt>
                <c:pt idx="1">
                  <c:v>0</c:v>
                </c:pt>
                <c:pt idx="2">
                  <c:v>1616.348</c:v>
                </c:pt>
                <c:pt idx="3">
                  <c:v>4297.4569999999994</c:v>
                </c:pt>
                <c:pt idx="4">
                  <c:v>402.36500000000001</c:v>
                </c:pt>
                <c:pt idx="5">
                  <c:v>4702.3520000000017</c:v>
                </c:pt>
                <c:pt idx="6">
                  <c:v>825.34299999999996</c:v>
                </c:pt>
                <c:pt idx="7">
                  <c:v>0</c:v>
                </c:pt>
                <c:pt idx="8">
                  <c:v>0</c:v>
                </c:pt>
                <c:pt idx="9">
                  <c:v>52.408000000000001</c:v>
                </c:pt>
                <c:pt idx="10">
                  <c:v>1360.8789999999999</c:v>
                </c:pt>
                <c:pt idx="11">
                  <c:v>6.7069999999999999</c:v>
                </c:pt>
                <c:pt idx="12">
                  <c:v>42.110000000000007</c:v>
                </c:pt>
                <c:pt idx="13">
                  <c:v>7542.5970000000016</c:v>
                </c:pt>
                <c:pt idx="14">
                  <c:v>71.725000000000009</c:v>
                </c:pt>
                <c:pt idx="15">
                  <c:v>324.90899999999999</c:v>
                </c:pt>
                <c:pt idx="16">
                  <c:v>12.521000000000001</c:v>
                </c:pt>
                <c:pt idx="17">
                  <c:v>1046.8610000000001</c:v>
                </c:pt>
                <c:pt idx="18">
                  <c:v>0</c:v>
                </c:pt>
                <c:pt idx="19">
                  <c:v>326.392</c:v>
                </c:pt>
                <c:pt idx="20">
                  <c:v>8716.3040000000001</c:v>
                </c:pt>
                <c:pt idx="21">
                  <c:v>842.34899999999982</c:v>
                </c:pt>
                <c:pt idx="22">
                  <c:v>940.29600000000005</c:v>
                </c:pt>
                <c:pt idx="23">
                  <c:v>0</c:v>
                </c:pt>
                <c:pt idx="24">
                  <c:v>759.32799999999997</c:v>
                </c:pt>
                <c:pt idx="25">
                  <c:v>681.5709999999998</c:v>
                </c:pt>
                <c:pt idx="26">
                  <c:v>12571.017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06-4191-A40C-292979D56C7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Pesca!$A$7:$A$34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Pesca!$D$7:$D$34</c:f>
              <c:numCache>
                <c:formatCode>#,##0</c:formatCode>
                <c:ptCount val="28"/>
                <c:pt idx="0">
                  <c:v>11465.404</c:v>
                </c:pt>
                <c:pt idx="1">
                  <c:v>555.95299999999997</c:v>
                </c:pt>
                <c:pt idx="2">
                  <c:v>2494.2669999999989</c:v>
                </c:pt>
                <c:pt idx="3">
                  <c:v>6413.655999999999</c:v>
                </c:pt>
                <c:pt idx="4">
                  <c:v>563.88100000000009</c:v>
                </c:pt>
                <c:pt idx="5">
                  <c:v>5807.9139999999998</c:v>
                </c:pt>
                <c:pt idx="6">
                  <c:v>1047.9929999999999</c:v>
                </c:pt>
                <c:pt idx="7">
                  <c:v>2572.530000000002</c:v>
                </c:pt>
                <c:pt idx="8">
                  <c:v>0</c:v>
                </c:pt>
                <c:pt idx="9">
                  <c:v>159.22</c:v>
                </c:pt>
                <c:pt idx="10">
                  <c:v>1176.104</c:v>
                </c:pt>
                <c:pt idx="11">
                  <c:v>10.923</c:v>
                </c:pt>
                <c:pt idx="12">
                  <c:v>66.75800000000001</c:v>
                </c:pt>
                <c:pt idx="13">
                  <c:v>9662.9210000000003</c:v>
                </c:pt>
                <c:pt idx="14">
                  <c:v>70.652999999999992</c:v>
                </c:pt>
                <c:pt idx="15">
                  <c:v>279.09899999999999</c:v>
                </c:pt>
                <c:pt idx="16">
                  <c:v>11.305</c:v>
                </c:pt>
                <c:pt idx="17">
                  <c:v>1002.1369999999999</c:v>
                </c:pt>
                <c:pt idx="18">
                  <c:v>0</c:v>
                </c:pt>
                <c:pt idx="19">
                  <c:v>418.56099999999998</c:v>
                </c:pt>
                <c:pt idx="20">
                  <c:v>10844.386</c:v>
                </c:pt>
                <c:pt idx="21">
                  <c:v>871.50800000000027</c:v>
                </c:pt>
                <c:pt idx="22">
                  <c:v>1646.4580000000001</c:v>
                </c:pt>
                <c:pt idx="23">
                  <c:v>0</c:v>
                </c:pt>
                <c:pt idx="24">
                  <c:v>590.50400000000002</c:v>
                </c:pt>
                <c:pt idx="25">
                  <c:v>530.30700000000013</c:v>
                </c:pt>
                <c:pt idx="26">
                  <c:v>13595.087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06-4191-A40C-292979D56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2916262"/>
        <c:axId val="45879382"/>
      </c:barChart>
      <c:catAx>
        <c:axId val="4291626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879382"/>
        <c:crosses val="autoZero"/>
        <c:auto val="1"/>
        <c:lblAlgn val="ctr"/>
        <c:lblOffset val="100"/>
        <c:noMultiLvlLbl val="0"/>
      </c:catAx>
      <c:valAx>
        <c:axId val="4587938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91626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Avituallamiento!$A$7:$A$34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Avituallamiento!$E$7:$E$34</c:f>
              <c:numCache>
                <c:formatCode>#,##0</c:formatCode>
                <c:ptCount val="28"/>
                <c:pt idx="0">
                  <c:v>23169</c:v>
                </c:pt>
                <c:pt idx="1">
                  <c:v>10937</c:v>
                </c:pt>
                <c:pt idx="2">
                  <c:v>31440</c:v>
                </c:pt>
                <c:pt idx="3">
                  <c:v>20893</c:v>
                </c:pt>
                <c:pt idx="4">
                  <c:v>1507755</c:v>
                </c:pt>
                <c:pt idx="5">
                  <c:v>67968</c:v>
                </c:pt>
                <c:pt idx="6">
                  <c:v>49949</c:v>
                </c:pt>
                <c:pt idx="7">
                  <c:v>900520</c:v>
                </c:pt>
                <c:pt idx="8">
                  <c:v>11990</c:v>
                </c:pt>
                <c:pt idx="9">
                  <c:v>133800</c:v>
                </c:pt>
                <c:pt idx="10">
                  <c:v>14006</c:v>
                </c:pt>
                <c:pt idx="11">
                  <c:v>378747</c:v>
                </c:pt>
                <c:pt idx="12">
                  <c:v>5469</c:v>
                </c:pt>
                <c:pt idx="13">
                  <c:v>0</c:v>
                </c:pt>
                <c:pt idx="14">
                  <c:v>80902</c:v>
                </c:pt>
                <c:pt idx="15">
                  <c:v>1492597</c:v>
                </c:pt>
                <c:pt idx="16">
                  <c:v>65270</c:v>
                </c:pt>
                <c:pt idx="17">
                  <c:v>10175</c:v>
                </c:pt>
                <c:pt idx="18">
                  <c:v>1916</c:v>
                </c:pt>
                <c:pt idx="19">
                  <c:v>10924</c:v>
                </c:pt>
                <c:pt idx="20">
                  <c:v>16431</c:v>
                </c:pt>
                <c:pt idx="21">
                  <c:v>533846</c:v>
                </c:pt>
                <c:pt idx="22">
                  <c:v>23802</c:v>
                </c:pt>
                <c:pt idx="23">
                  <c:v>11466</c:v>
                </c:pt>
                <c:pt idx="24">
                  <c:v>56652</c:v>
                </c:pt>
                <c:pt idx="25">
                  <c:v>317110</c:v>
                </c:pt>
                <c:pt idx="26">
                  <c:v>31994</c:v>
                </c:pt>
                <c:pt idx="27">
                  <c:v>5224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08-4374-9DF4-3EB6F12B69B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Avituallamiento!$A$7:$A$34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Avituallamiento!$D$7:$D$34</c:f>
              <c:numCache>
                <c:formatCode>#,##0</c:formatCode>
                <c:ptCount val="28"/>
                <c:pt idx="0">
                  <c:v>34885</c:v>
                </c:pt>
                <c:pt idx="1">
                  <c:v>8257</c:v>
                </c:pt>
                <c:pt idx="2">
                  <c:v>33683</c:v>
                </c:pt>
                <c:pt idx="3">
                  <c:v>24218</c:v>
                </c:pt>
                <c:pt idx="4">
                  <c:v>1533974</c:v>
                </c:pt>
                <c:pt idx="5">
                  <c:v>56198</c:v>
                </c:pt>
                <c:pt idx="6">
                  <c:v>61062</c:v>
                </c:pt>
                <c:pt idx="7">
                  <c:v>842112</c:v>
                </c:pt>
                <c:pt idx="8">
                  <c:v>12228</c:v>
                </c:pt>
                <c:pt idx="9">
                  <c:v>121601</c:v>
                </c:pt>
                <c:pt idx="10">
                  <c:v>10873</c:v>
                </c:pt>
                <c:pt idx="11">
                  <c:v>381633</c:v>
                </c:pt>
                <c:pt idx="12">
                  <c:v>7051</c:v>
                </c:pt>
                <c:pt idx="13">
                  <c:v>12866</c:v>
                </c:pt>
                <c:pt idx="14">
                  <c:v>68577</c:v>
                </c:pt>
                <c:pt idx="15">
                  <c:v>1519144</c:v>
                </c:pt>
                <c:pt idx="16">
                  <c:v>33055</c:v>
                </c:pt>
                <c:pt idx="17">
                  <c:v>13457</c:v>
                </c:pt>
                <c:pt idx="18">
                  <c:v>2935</c:v>
                </c:pt>
                <c:pt idx="19">
                  <c:v>11864</c:v>
                </c:pt>
                <c:pt idx="20">
                  <c:v>16397</c:v>
                </c:pt>
                <c:pt idx="21">
                  <c:v>411427</c:v>
                </c:pt>
                <c:pt idx="22">
                  <c:v>26798</c:v>
                </c:pt>
                <c:pt idx="23">
                  <c:v>19479</c:v>
                </c:pt>
                <c:pt idx="24">
                  <c:v>51645</c:v>
                </c:pt>
                <c:pt idx="25">
                  <c:v>294764</c:v>
                </c:pt>
                <c:pt idx="26">
                  <c:v>65161</c:v>
                </c:pt>
                <c:pt idx="27">
                  <c:v>3368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08-4374-9DF4-3EB6F12B6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860551"/>
        <c:axId val="13635210"/>
      </c:barChart>
      <c:catAx>
        <c:axId val="6086055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635210"/>
        <c:crosses val="autoZero"/>
        <c:auto val="1"/>
        <c:lblAlgn val="ctr"/>
        <c:lblOffset val="100"/>
        <c:noMultiLvlLbl val="0"/>
      </c:catAx>
      <c:valAx>
        <c:axId val="1363521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86055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'Avi. combustibles'!$A$7:$A$34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'Avi. combustibles'!$E$7:$E$34</c:f>
              <c:numCache>
                <c:formatCode>#,##0</c:formatCode>
                <c:ptCount val="28"/>
                <c:pt idx="0">
                  <c:v>13823</c:v>
                </c:pt>
                <c:pt idx="1">
                  <c:v>1007</c:v>
                </c:pt>
                <c:pt idx="2">
                  <c:v>12245</c:v>
                </c:pt>
                <c:pt idx="3">
                  <c:v>5536</c:v>
                </c:pt>
                <c:pt idx="4">
                  <c:v>1435776</c:v>
                </c:pt>
                <c:pt idx="5">
                  <c:v>19799</c:v>
                </c:pt>
                <c:pt idx="6">
                  <c:v>182</c:v>
                </c:pt>
                <c:pt idx="7">
                  <c:v>720480</c:v>
                </c:pt>
                <c:pt idx="8">
                  <c:v>9882</c:v>
                </c:pt>
                <c:pt idx="9">
                  <c:v>10785</c:v>
                </c:pt>
                <c:pt idx="10">
                  <c:v>0</c:v>
                </c:pt>
                <c:pt idx="11">
                  <c:v>367286</c:v>
                </c:pt>
                <c:pt idx="12">
                  <c:v>3178</c:v>
                </c:pt>
                <c:pt idx="13">
                  <c:v>0</c:v>
                </c:pt>
                <c:pt idx="14">
                  <c:v>68684</c:v>
                </c:pt>
                <c:pt idx="15">
                  <c:v>1299441</c:v>
                </c:pt>
                <c:pt idx="16">
                  <c:v>42062</c:v>
                </c:pt>
                <c:pt idx="17">
                  <c:v>5990</c:v>
                </c:pt>
                <c:pt idx="18">
                  <c:v>0</c:v>
                </c:pt>
                <c:pt idx="19">
                  <c:v>4571</c:v>
                </c:pt>
                <c:pt idx="20">
                  <c:v>6295</c:v>
                </c:pt>
                <c:pt idx="21">
                  <c:v>448232</c:v>
                </c:pt>
                <c:pt idx="22">
                  <c:v>15482</c:v>
                </c:pt>
                <c:pt idx="23">
                  <c:v>6948</c:v>
                </c:pt>
                <c:pt idx="24">
                  <c:v>15467</c:v>
                </c:pt>
                <c:pt idx="25">
                  <c:v>262746</c:v>
                </c:pt>
                <c:pt idx="26">
                  <c:v>5335</c:v>
                </c:pt>
                <c:pt idx="27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3D-420E-94E7-BC7F2EE6DBA0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'Avi. combustibles'!$A$7:$A$34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'Avi. combustibles'!$D$7:$D$34</c:f>
              <c:numCache>
                <c:formatCode>#,##0</c:formatCode>
                <c:ptCount val="28"/>
                <c:pt idx="0">
                  <c:v>17307</c:v>
                </c:pt>
                <c:pt idx="1">
                  <c:v>727</c:v>
                </c:pt>
                <c:pt idx="2">
                  <c:v>13633</c:v>
                </c:pt>
                <c:pt idx="3">
                  <c:v>6995</c:v>
                </c:pt>
                <c:pt idx="4">
                  <c:v>1469719</c:v>
                </c:pt>
                <c:pt idx="5">
                  <c:v>14563</c:v>
                </c:pt>
                <c:pt idx="6">
                  <c:v>122</c:v>
                </c:pt>
                <c:pt idx="7">
                  <c:v>681117</c:v>
                </c:pt>
                <c:pt idx="8">
                  <c:v>10337</c:v>
                </c:pt>
                <c:pt idx="9">
                  <c:v>16512</c:v>
                </c:pt>
                <c:pt idx="10">
                  <c:v>0</c:v>
                </c:pt>
                <c:pt idx="11">
                  <c:v>363095</c:v>
                </c:pt>
                <c:pt idx="12">
                  <c:v>3569</c:v>
                </c:pt>
                <c:pt idx="13">
                  <c:v>12866</c:v>
                </c:pt>
                <c:pt idx="14">
                  <c:v>54556</c:v>
                </c:pt>
                <c:pt idx="15">
                  <c:v>1373230</c:v>
                </c:pt>
                <c:pt idx="16">
                  <c:v>15268</c:v>
                </c:pt>
                <c:pt idx="17">
                  <c:v>9023</c:v>
                </c:pt>
                <c:pt idx="18">
                  <c:v>0</c:v>
                </c:pt>
                <c:pt idx="19">
                  <c:v>7554</c:v>
                </c:pt>
                <c:pt idx="20">
                  <c:v>4958</c:v>
                </c:pt>
                <c:pt idx="21">
                  <c:v>337362</c:v>
                </c:pt>
                <c:pt idx="22">
                  <c:v>16166</c:v>
                </c:pt>
                <c:pt idx="23">
                  <c:v>8214</c:v>
                </c:pt>
                <c:pt idx="24">
                  <c:v>18486</c:v>
                </c:pt>
                <c:pt idx="25">
                  <c:v>238037</c:v>
                </c:pt>
                <c:pt idx="26">
                  <c:v>37580</c:v>
                </c:pt>
                <c:pt idx="27">
                  <c:v>1052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3D-420E-94E7-BC7F2EE6D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4042210"/>
        <c:axId val="60964792"/>
      </c:barChart>
      <c:catAx>
        <c:axId val="4404221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964792"/>
        <c:crosses val="autoZero"/>
        <c:auto val="1"/>
        <c:lblAlgn val="ctr"/>
        <c:lblOffset val="100"/>
        <c:noMultiLvlLbl val="0"/>
      </c:catAx>
      <c:valAx>
        <c:axId val="6096479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04221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6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7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8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9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1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2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3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4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image" Target="../media/image9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image" Target="../media/image9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image" Target="../media/image9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image" Target="../media/image9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image" Target="../media/image9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image" Target="../media/image9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7" Type="http://schemas.openxmlformats.org/officeDocument/2006/relationships/chart" Target="../charts/chart40.xml"/><Relationship Id="rId2" Type="http://schemas.openxmlformats.org/officeDocument/2006/relationships/chart" Target="../charts/chart35.xml"/><Relationship Id="rId1" Type="http://schemas.openxmlformats.org/officeDocument/2006/relationships/image" Target="../media/image11.png"/><Relationship Id="rId6" Type="http://schemas.openxmlformats.org/officeDocument/2006/relationships/chart" Target="../charts/chart39.xml"/><Relationship Id="rId5" Type="http://schemas.openxmlformats.org/officeDocument/2006/relationships/chart" Target="../charts/chart38.xml"/><Relationship Id="rId4" Type="http://schemas.openxmlformats.org/officeDocument/2006/relationships/chart" Target="../charts/chart37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2" Type="http://schemas.openxmlformats.org/officeDocument/2006/relationships/chart" Target="../charts/chart41.xml"/><Relationship Id="rId1" Type="http://schemas.openxmlformats.org/officeDocument/2006/relationships/image" Target="../media/image12.png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image" Target="../media/image13.png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image" Target="../media/image13.png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050" y="800100"/>
          <a:ext cx="4972050" cy="43815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4" name="CuadroTexto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8782050"/>
          <a:ext cx="4953000" cy="28575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twoCellAnchor editAs="oneCell">
    <xdr:from>
      <xdr:col>6</xdr:col>
      <xdr:colOff>686752</xdr:colOff>
      <xdr:row>3</xdr:row>
      <xdr:rowOff>140813</xdr:rowOff>
    </xdr:from>
    <xdr:to>
      <xdr:col>10</xdr:col>
      <xdr:colOff>788242</xdr:colOff>
      <xdr:row>6</xdr:row>
      <xdr:rowOff>167224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24900" y="714375"/>
          <a:ext cx="4219575" cy="600075"/>
        </a:xfrm>
        <a:prstGeom prst="rect">
          <a:avLst/>
        </a:prstGeom>
      </xdr:spPr>
    </xdr:pic>
    <xdr:clientData/>
  </xdr:two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8667750" y="0"/>
          <a:ext cx="0" cy="941070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 flipV="1">
          <a:off x="9525" y="1943100"/>
          <a:ext cx="12934950" cy="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>
          <a:off x="0" y="8458200"/>
          <a:ext cx="12944475" cy="1905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</xdr:row>
      <xdr:rowOff>174788</xdr:rowOff>
    </xdr:from>
    <xdr:to>
      <xdr:col>7</xdr:col>
      <xdr:colOff>912282</xdr:colOff>
      <xdr:row>26</xdr:row>
      <xdr:rowOff>138260</xdr:rowOff>
    </xdr:to>
    <xdr:sp macro="" textlink="">
      <xdr:nvSpPr>
        <xdr:cNvPr id="10" name="CuadroTexto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4552950"/>
          <a:ext cx="9982200" cy="53340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8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es-ES" sz="3600" b="0" i="0" u="none" kern="1200" spc="-150" baseline="0">
              <a:ln>
                <a:noFill/>
              </a:ln>
              <a:solidFill>
                <a:srgbClr val="0A0943"/>
              </a:solidFill>
              <a:effectLst/>
              <a:latin typeface="Archivo" pitchFamily="2" charset="77"/>
              <a:ea typeface="+mn-ea"/>
              <a:cs typeface="Archivo" pitchFamily="2" charset="77"/>
            </a:rPr>
            <a:t>RESUMEN DEL TRÁFICO PORTUARIO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3" name="Imagen 2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5" name="Imagen 4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3" name="Imagen 2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2" name="Imagen 1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160020</xdr:colOff>
      <xdr:row>0</xdr:row>
      <xdr:rowOff>7620</xdr:rowOff>
    </xdr:from>
    <xdr:to>
      <xdr:col>8</xdr:col>
      <xdr:colOff>777240</xdr:colOff>
      <xdr:row>2</xdr:row>
      <xdr:rowOff>98880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62800" y="9525"/>
          <a:ext cx="3705225" cy="5238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12</xdr:col>
      <xdr:colOff>878885</xdr:colOff>
      <xdr:row>1</xdr:row>
      <xdr:rowOff>245408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77550" y="0"/>
          <a:ext cx="3371850" cy="50482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FBEBDABD-FF13-4C8A-8698-C6F2BAE5FCD6}"/>
            </a:ext>
          </a:extLst>
        </xdr:cNvPr>
        <xdr:cNvSpPr txBox="1"/>
      </xdr:nvSpPr>
      <xdr:spPr>
        <a:xfrm>
          <a:off x="16193" y="802007"/>
          <a:ext cx="4973334" cy="44084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3" name="CuadroTexto 10">
          <a:extLst>
            <a:ext uri="{FF2B5EF4-FFF2-40B4-BE49-F238E27FC236}">
              <a16:creationId xmlns:a16="http://schemas.microsoft.com/office/drawing/2014/main" id="{47A37B16-CECF-4D41-B30C-3A2191DB830D}"/>
            </a:ext>
          </a:extLst>
        </xdr:cNvPr>
        <xdr:cNvSpPr txBox="1"/>
      </xdr:nvSpPr>
      <xdr:spPr>
        <a:xfrm>
          <a:off x="0" y="8844439"/>
          <a:ext cx="4954285" cy="285172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oneCellAnchor>
    <xdr:from>
      <xdr:col>6</xdr:col>
      <xdr:colOff>685800</xdr:colOff>
      <xdr:row>3</xdr:row>
      <xdr:rowOff>142875</xdr:rowOff>
    </xdr:from>
    <xdr:ext cx="4333875" cy="571500"/>
    <xdr:pic>
      <xdr:nvPicPr>
        <xdr:cNvPr id="4" name="Imagen 3">
          <a:extLst>
            <a:ext uri="{FF2B5EF4-FFF2-40B4-BE49-F238E27FC236}">
              <a16:creationId xmlns:a16="http://schemas.microsoft.com/office/drawing/2014/main" id="{7A3D35CC-FD56-4F29-A393-EDD127916AD8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24900" y="714375"/>
          <a:ext cx="4333875" cy="571500"/>
        </a:xfrm>
        <a:prstGeom prst="rect">
          <a:avLst/>
        </a:prstGeom>
      </xdr:spPr>
    </xdr:pic>
    <xdr:clientData/>
  </xdr:one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664962C3-F28D-4B62-AD8D-F65DF4A94A9A}"/>
            </a:ext>
          </a:extLst>
        </xdr:cNvPr>
        <xdr:cNvCxnSpPr/>
      </xdr:nvCxnSpPr>
      <xdr:spPr>
        <a:xfrm flipH="1">
          <a:off x="8672164" y="0"/>
          <a:ext cx="2253" cy="9477375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CA7C7FD8-7BF3-4B0F-875E-D5F8CA61EA71}"/>
            </a:ext>
          </a:extLst>
        </xdr:cNvPr>
        <xdr:cNvCxnSpPr/>
      </xdr:nvCxnSpPr>
      <xdr:spPr>
        <a:xfrm flipH="1" flipV="1">
          <a:off x="11907" y="1944528"/>
          <a:ext cx="12934473" cy="4287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61A6836C-1D9D-4614-8392-2407D5FA7D25}"/>
            </a:ext>
          </a:extLst>
        </xdr:cNvPr>
        <xdr:cNvCxnSpPr/>
      </xdr:nvCxnSpPr>
      <xdr:spPr>
        <a:xfrm flipH="1">
          <a:off x="0" y="8524875"/>
          <a:ext cx="12944475" cy="19526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</xdr:row>
      <xdr:rowOff>174788</xdr:rowOff>
    </xdr:from>
    <xdr:to>
      <xdr:col>7</xdr:col>
      <xdr:colOff>912282</xdr:colOff>
      <xdr:row>27</xdr:row>
      <xdr:rowOff>5399</xdr:rowOff>
    </xdr:to>
    <xdr:sp macro="" textlink="">
      <xdr:nvSpPr>
        <xdr:cNvPr id="8" name="CuadroTexto 8">
          <a:extLst>
            <a:ext uri="{FF2B5EF4-FFF2-40B4-BE49-F238E27FC236}">
              <a16:creationId xmlns:a16="http://schemas.microsoft.com/office/drawing/2014/main" id="{072C1421-D640-4611-AB38-5746D8C654A6}"/>
            </a:ext>
          </a:extLst>
        </xdr:cNvPr>
        <xdr:cNvSpPr txBox="1"/>
      </xdr:nvSpPr>
      <xdr:spPr>
        <a:xfrm>
          <a:off x="0" y="4556288"/>
          <a:ext cx="9980082" cy="592611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8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es-ES" sz="3600" b="0" i="0" u="none" kern="1200" spc="-150" baseline="0">
              <a:ln>
                <a:noFill/>
              </a:ln>
              <a:solidFill>
                <a:srgbClr val="0A0943"/>
              </a:solidFill>
              <a:effectLst/>
              <a:latin typeface="Archivo" pitchFamily="2" charset="77"/>
              <a:ea typeface="+mn-ea"/>
              <a:cs typeface="Archivo" pitchFamily="2" charset="77"/>
            </a:rPr>
            <a:t>RESUMEN DE IMPORT-EXPORT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76201</xdr:colOff>
      <xdr:row>0</xdr:row>
      <xdr:rowOff>6132</xdr:rowOff>
    </xdr:from>
    <xdr:to>
      <xdr:col>13</xdr:col>
      <xdr:colOff>701040</xdr:colOff>
      <xdr:row>2</xdr:row>
      <xdr:rowOff>93372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3243E5-A4E9-45FC-9B16-42EAEC513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1" y="6132"/>
          <a:ext cx="3672839" cy="515865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732154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AB52E40-917B-498D-8BCF-1250F1EC1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77015</xdr:colOff>
      <xdr:row>0</xdr:row>
      <xdr:rowOff>0</xdr:rowOff>
    </xdr:from>
    <xdr:to>
      <xdr:col>13</xdr:col>
      <xdr:colOff>703175</xdr:colOff>
      <xdr:row>2</xdr:row>
      <xdr:rowOff>88149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5EEA84-13C0-4870-A8BE-48C655ED9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2715" y="0"/>
          <a:ext cx="3674160" cy="516774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732154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BEF55B7-9C94-4CD3-BD81-2AFFA35294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89818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60C5E3-64B9-4F14-9811-520A9F79F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1670"/>
          <a:ext cx="3674160" cy="51677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734059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A7E9855-A209-4CC4-8F49-33C53D9879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3843</xdr:rowOff>
    </xdr:from>
    <xdr:to>
      <xdr:col>13</xdr:col>
      <xdr:colOff>703296</xdr:colOff>
      <xdr:row>2</xdr:row>
      <xdr:rowOff>92123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1924A5-06DE-4CCE-9D71-9548BD967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3843"/>
          <a:ext cx="3675096" cy="516905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735964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7D7D483-D095-4B0B-8CF9-BB2BA2191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89818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190426-78E1-4BB4-BC82-B5DC70F9E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1670"/>
          <a:ext cx="3674160" cy="51677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1B51B26-B6B0-47E8-977B-47543195E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89818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9ED1F0-D2D2-4E07-8D3E-941B9C7B4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1670"/>
          <a:ext cx="3674160" cy="51677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743584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E71249B-6089-41D6-9750-5D1AE6D3DD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89818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EE5E0A-7170-4577-A8DD-2DC5BC17C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1670"/>
          <a:ext cx="3674160" cy="51677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54CAF61-9EE9-47C9-B849-930D7D25F2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89818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363FE8-9662-4C02-A29A-28EFD48AB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1670"/>
          <a:ext cx="3674160" cy="51677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B6A572D-C3BD-4BD9-8F71-D190589643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314324</xdr:colOff>
      <xdr:row>0</xdr:row>
      <xdr:rowOff>0</xdr:rowOff>
    </xdr:from>
    <xdr:to>
      <xdr:col>13</xdr:col>
      <xdr:colOff>362849</xdr:colOff>
      <xdr:row>2</xdr:row>
      <xdr:rowOff>78076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58700" y="0"/>
          <a:ext cx="3657600" cy="50482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725AC97D-9B7E-4BE6-98F4-3D0BDA4B48B3}"/>
            </a:ext>
          </a:extLst>
        </xdr:cNvPr>
        <xdr:cNvSpPr txBox="1"/>
      </xdr:nvSpPr>
      <xdr:spPr>
        <a:xfrm>
          <a:off x="16193" y="802007"/>
          <a:ext cx="4973334" cy="44084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24</xdr:row>
      <xdr:rowOff>157164</xdr:rowOff>
    </xdr:from>
    <xdr:to>
      <xdr:col>6</xdr:col>
      <xdr:colOff>403436</xdr:colOff>
      <xdr:row>27</xdr:row>
      <xdr:rowOff>123176</xdr:rowOff>
    </xdr:to>
    <xdr:sp macro="" textlink="">
      <xdr:nvSpPr>
        <xdr:cNvPr id="3" name="CuadroTexto 8">
          <a:extLst>
            <a:ext uri="{FF2B5EF4-FFF2-40B4-BE49-F238E27FC236}">
              <a16:creationId xmlns:a16="http://schemas.microsoft.com/office/drawing/2014/main" id="{C85BDC0A-85EA-4F1F-A590-5E25D6F213F0}"/>
            </a:ext>
          </a:extLst>
        </xdr:cNvPr>
        <xdr:cNvSpPr txBox="1"/>
      </xdr:nvSpPr>
      <xdr:spPr>
        <a:xfrm>
          <a:off x="0" y="4729164"/>
          <a:ext cx="8442536" cy="537512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80000"/>
            </a:lnSpc>
          </a:pPr>
          <a:r>
            <a:rPr lang="es-ES" sz="3600" spc="-150">
              <a:solidFill>
                <a:srgbClr val="0A0943"/>
              </a:solidFill>
              <a:latin typeface="Archivo" pitchFamily="2" charset="77"/>
              <a:cs typeface="Archivo" pitchFamily="2" charset="77"/>
            </a:rPr>
            <a:t>GRÁFICOS DEL TRÁFICO PORTUARIO</a:t>
          </a: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4" name="CuadroTexto 10">
          <a:extLst>
            <a:ext uri="{FF2B5EF4-FFF2-40B4-BE49-F238E27FC236}">
              <a16:creationId xmlns:a16="http://schemas.microsoft.com/office/drawing/2014/main" id="{E54C9078-9B9C-4648-A423-5FFCCE60815D}"/>
            </a:ext>
          </a:extLst>
        </xdr:cNvPr>
        <xdr:cNvSpPr txBox="1"/>
      </xdr:nvSpPr>
      <xdr:spPr>
        <a:xfrm>
          <a:off x="0" y="8844439"/>
          <a:ext cx="4954285" cy="285172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twoCellAnchor editAs="oneCell">
    <xdr:from>
      <xdr:col>6</xdr:col>
      <xdr:colOff>698490</xdr:colOff>
      <xdr:row>3</xdr:row>
      <xdr:rowOff>137159</xdr:rowOff>
    </xdr:from>
    <xdr:to>
      <xdr:col>11</xdr:col>
      <xdr:colOff>0</xdr:colOff>
      <xdr:row>7</xdr:row>
      <xdr:rowOff>20384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886F552-B9B1-492D-9B96-F0C4D22FF078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37590" y="708659"/>
          <a:ext cx="4206885" cy="645225"/>
        </a:xfrm>
        <a:prstGeom prst="rect">
          <a:avLst/>
        </a:prstGeom>
      </xdr:spPr>
    </xdr:pic>
    <xdr:clientData/>
  </xdr:two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F6A881DF-D297-4A90-851A-D44ECCFA1FB2}"/>
            </a:ext>
          </a:extLst>
        </xdr:cNvPr>
        <xdr:cNvCxnSpPr/>
      </xdr:nvCxnSpPr>
      <xdr:spPr>
        <a:xfrm flipH="1">
          <a:off x="8672164" y="0"/>
          <a:ext cx="2253" cy="9477375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A0EEBD97-E493-44B3-8AD2-4B42BFEEA101}"/>
            </a:ext>
          </a:extLst>
        </xdr:cNvPr>
        <xdr:cNvCxnSpPr/>
      </xdr:nvCxnSpPr>
      <xdr:spPr>
        <a:xfrm flipH="1" flipV="1">
          <a:off x="11907" y="1944528"/>
          <a:ext cx="12934473" cy="4287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833AE139-CCEB-46C0-9D2E-15AA0470653F}"/>
            </a:ext>
          </a:extLst>
        </xdr:cNvPr>
        <xdr:cNvCxnSpPr/>
      </xdr:nvCxnSpPr>
      <xdr:spPr>
        <a:xfrm flipH="1">
          <a:off x="0" y="8524875"/>
          <a:ext cx="12944475" cy="19526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119744</xdr:colOff>
      <xdr:row>0</xdr:row>
      <xdr:rowOff>10886</xdr:rowOff>
    </xdr:from>
    <xdr:to>
      <xdr:col>23</xdr:col>
      <xdr:colOff>766134</xdr:colOff>
      <xdr:row>3</xdr:row>
      <xdr:rowOff>70115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BB0906-85BF-46AD-BFED-9B1F4CAD5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16394" y="10886"/>
          <a:ext cx="5523190" cy="77360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21F7656-497B-42EC-8F46-3DE6B436B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C4B2E8E-8F65-4067-B243-662EA5EAB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2D752C7-4D58-4B45-A26C-39890AE0D2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9CC8992-116C-4033-9EA6-BE6064277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0E09083-3900-4181-BE31-EC51952BF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D2B096D7-A8EF-4E81-92C7-B84501DEE1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117548</xdr:colOff>
      <xdr:row>0</xdr:row>
      <xdr:rowOff>0</xdr:rowOff>
    </xdr:from>
    <xdr:to>
      <xdr:col>23</xdr:col>
      <xdr:colOff>759591</xdr:colOff>
      <xdr:row>3</xdr:row>
      <xdr:rowOff>60142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7B3C80-A378-4B54-9C1F-C24743992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14198" y="0"/>
          <a:ext cx="5518843" cy="77451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437522D-DD53-4498-A174-1324B63664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BAFC807-B994-4914-A70F-2811AA427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5F7727F-37FC-4FEA-BFD7-281C60AE3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C9CB1C0-8CF2-432E-B81A-AF4523680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DF9E0E5-9FA2-4776-A9E0-D467FCBD7F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DDD4A62-05D4-4761-8B0A-B70AF2EAE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116758</xdr:colOff>
      <xdr:row>0</xdr:row>
      <xdr:rowOff>0</xdr:rowOff>
    </xdr:from>
    <xdr:to>
      <xdr:col>23</xdr:col>
      <xdr:colOff>758801</xdr:colOff>
      <xdr:row>3</xdr:row>
      <xdr:rowOff>60142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35BD588-7734-4D44-8342-3F6FDE0EB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13408" y="0"/>
          <a:ext cx="5518843" cy="77451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CAEE993-33A7-4883-B6E0-2549EED497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CE465FE-0C11-4E45-A26B-D525665A64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2B04BC5-91D1-4EF6-8703-A4DBC548F9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1CE17A5-EB54-4DDE-BF47-D976603A1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667E71E5-D7AC-4B61-8B9D-29534B121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2B7B2A9-7C50-4E02-AEB3-FEC01A99E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411480</xdr:colOff>
      <xdr:row>6</xdr:row>
      <xdr:rowOff>106680</xdr:rowOff>
    </xdr:from>
    <xdr:to>
      <xdr:col>9</xdr:col>
      <xdr:colOff>205740</xdr:colOff>
      <xdr:row>31</xdr:row>
      <xdr:rowOff>55245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A0442BA7-683D-4501-BBCF-3A7C4A08463F}"/>
            </a:ext>
          </a:extLst>
        </xdr:cNvPr>
        <xdr:cNvSpPr>
          <a:spLocks noChangeAspect="1" noChangeArrowheads="1"/>
        </xdr:cNvSpPr>
      </xdr:nvSpPr>
      <xdr:spPr bwMode="auto">
        <a:xfrm>
          <a:off x="659130" y="1392555"/>
          <a:ext cx="5442585" cy="4711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117548</xdr:colOff>
      <xdr:row>0</xdr:row>
      <xdr:rowOff>0</xdr:rowOff>
    </xdr:from>
    <xdr:to>
      <xdr:col>23</xdr:col>
      <xdr:colOff>759591</xdr:colOff>
      <xdr:row>3</xdr:row>
      <xdr:rowOff>60142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B2A803-F897-4F88-A5FF-9C59AE669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14198" y="0"/>
          <a:ext cx="5518843" cy="77451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3F421EA-4959-4926-952E-00F7622E76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8A58698-7E5A-4229-AFF9-0F257882E3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D480DC8-DD1D-49C8-B672-7B3792DC8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87738B31-44BF-42B7-852B-68A499F372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5E71DC02-3728-418F-B70C-3E835C9C3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26029E4E-73D5-4084-A6E5-C98824C556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114299</xdr:colOff>
      <xdr:row>0</xdr:row>
      <xdr:rowOff>0</xdr:rowOff>
    </xdr:from>
    <xdr:to>
      <xdr:col>13</xdr:col>
      <xdr:colOff>751259</xdr:colOff>
      <xdr:row>2</xdr:row>
      <xdr:rowOff>84268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753109</xdr:colOff>
      <xdr:row>33</xdr:row>
      <xdr:rowOff>146685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117812</xdr:colOff>
      <xdr:row>0</xdr:row>
      <xdr:rowOff>848</xdr:rowOff>
    </xdr:from>
    <xdr:to>
      <xdr:col>13</xdr:col>
      <xdr:colOff>755361</xdr:colOff>
      <xdr:row>2</xdr:row>
      <xdr:rowOff>82792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751204</xdr:colOff>
      <xdr:row>33</xdr:row>
      <xdr:rowOff>144780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113661</xdr:colOff>
      <xdr:row>0</xdr:row>
      <xdr:rowOff>1</xdr:rowOff>
    </xdr:from>
    <xdr:to>
      <xdr:col>13</xdr:col>
      <xdr:colOff>750621</xdr:colOff>
      <xdr:row>2</xdr:row>
      <xdr:rowOff>81864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749299</xdr:colOff>
      <xdr:row>33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140970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5" name="Imagen 4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139065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75431-903B-465B-9B81-8D43BB29FF0C}">
  <sheetPr codeName="Hoja1">
    <pageSetUpPr fitToPage="1"/>
  </sheetPr>
  <dimension ref="A1:K51"/>
  <sheetViews>
    <sheetView tabSelected="1" zoomScale="80" zoomScaleNormal="80" workbookViewId="0"/>
  </sheetViews>
  <sheetFormatPr baseColWidth="10" defaultColWidth="11.42578125" defaultRowHeight="15" x14ac:dyDescent="0.25"/>
  <cols>
    <col min="1" max="1" width="32.85546875" customWidth="1"/>
    <col min="2" max="2" width="18.7109375" customWidth="1"/>
    <col min="3" max="3" width="22.5703125" customWidth="1"/>
    <col min="4" max="5" width="15.42578125" customWidth="1"/>
    <col min="6" max="6" width="15.5703125" customWidth="1"/>
    <col min="7" max="10" width="15.42578125" customWidth="1"/>
    <col min="11" max="11" width="11.85546875" customWidth="1"/>
  </cols>
  <sheetData>
    <row r="1" spans="1:11" x14ac:dyDescent="0.25">
      <c r="A1" s="29"/>
      <c r="B1" s="30"/>
      <c r="C1" s="30"/>
      <c r="D1" s="31"/>
      <c r="E1" s="32"/>
      <c r="F1" s="31"/>
      <c r="H1" s="33"/>
      <c r="J1" s="33"/>
      <c r="K1" s="33"/>
    </row>
    <row r="2" spans="1:11" x14ac:dyDescent="0.25">
      <c r="A2" s="34"/>
      <c r="B2" s="31"/>
      <c r="C2" s="35"/>
      <c r="D2" s="31"/>
      <c r="E2" s="34"/>
      <c r="F2" s="31"/>
      <c r="G2" s="36"/>
      <c r="H2" s="31"/>
      <c r="I2" s="36"/>
      <c r="J2" s="31"/>
      <c r="K2" s="31"/>
    </row>
    <row r="3" spans="1:11" x14ac:dyDescent="0.25">
      <c r="A3" s="34"/>
      <c r="B3" s="30"/>
      <c r="C3" s="35"/>
      <c r="D3" s="31"/>
      <c r="E3" s="36"/>
      <c r="F3" s="31"/>
      <c r="G3" s="36"/>
      <c r="H3" s="31"/>
      <c r="I3" s="36"/>
      <c r="J3" s="31"/>
      <c r="K3" s="31"/>
    </row>
    <row r="4" spans="1:11" x14ac:dyDescent="0.25">
      <c r="A4" s="34"/>
      <c r="B4" s="31"/>
      <c r="C4" s="35"/>
      <c r="D4" s="33"/>
      <c r="E4" s="37"/>
      <c r="F4" s="31"/>
      <c r="G4" s="37"/>
      <c r="H4" s="33"/>
      <c r="I4" s="37"/>
      <c r="J4" s="33"/>
      <c r="K4" s="33"/>
    </row>
    <row r="5" spans="1:11" x14ac:dyDescent="0.25">
      <c r="A5" s="34"/>
      <c r="B5" s="31"/>
      <c r="C5" s="38"/>
      <c r="D5" s="31"/>
      <c r="E5" s="36"/>
      <c r="F5" s="31"/>
      <c r="G5" s="36"/>
      <c r="H5" s="31"/>
      <c r="I5" s="36"/>
      <c r="J5" s="31"/>
      <c r="K5" s="31"/>
    </row>
    <row r="6" spans="1:11" x14ac:dyDescent="0.25">
      <c r="A6" s="34"/>
      <c r="B6" s="31"/>
      <c r="C6" s="20"/>
      <c r="D6" s="31"/>
      <c r="E6" s="36"/>
      <c r="F6" s="31"/>
      <c r="G6" s="36"/>
      <c r="H6" s="31"/>
      <c r="I6" s="36"/>
      <c r="J6" s="31"/>
      <c r="K6" s="31"/>
    </row>
    <row r="7" spans="1:11" x14ac:dyDescent="0.25">
      <c r="A7" s="34"/>
      <c r="B7" s="31"/>
      <c r="C7" s="35"/>
      <c r="D7" s="31"/>
      <c r="E7" s="35"/>
      <c r="F7" s="31"/>
      <c r="G7" s="36"/>
      <c r="H7" s="31"/>
      <c r="I7" s="36"/>
      <c r="J7" s="31"/>
      <c r="K7" s="31"/>
    </row>
    <row r="8" spans="1:11" x14ac:dyDescent="0.25">
      <c r="A8" s="34"/>
      <c r="B8" s="31"/>
      <c r="C8" s="35"/>
      <c r="D8" s="33"/>
      <c r="E8" s="39"/>
      <c r="F8" s="31"/>
      <c r="G8" s="37"/>
      <c r="H8" s="33"/>
      <c r="I8" s="37"/>
      <c r="J8" s="33"/>
      <c r="K8" s="33"/>
    </row>
    <row r="9" spans="1:11" x14ac:dyDescent="0.25">
      <c r="A9" s="34"/>
      <c r="B9" s="31"/>
      <c r="C9" s="38"/>
      <c r="D9" s="31"/>
      <c r="E9" s="35"/>
      <c r="F9" s="31"/>
      <c r="G9" s="36"/>
      <c r="H9" s="31"/>
      <c r="I9" s="36"/>
      <c r="J9" s="31"/>
      <c r="K9" s="31"/>
    </row>
    <row r="10" spans="1:11" x14ac:dyDescent="0.25">
      <c r="A10" s="34"/>
      <c r="B10" s="31"/>
      <c r="C10" s="39"/>
      <c r="D10" s="33"/>
      <c r="E10" s="39"/>
      <c r="F10" s="31"/>
      <c r="G10" s="37"/>
      <c r="H10" s="33"/>
      <c r="I10" s="37"/>
      <c r="J10" s="33"/>
      <c r="K10" s="33"/>
    </row>
    <row r="11" spans="1:11" x14ac:dyDescent="0.25">
      <c r="A11" s="31"/>
      <c r="B11" s="31"/>
      <c r="C11" s="35"/>
      <c r="D11" s="31"/>
      <c r="E11" s="35"/>
      <c r="F11" s="31"/>
      <c r="G11" s="34"/>
      <c r="H11" s="31"/>
      <c r="I11" s="36"/>
      <c r="J11" s="31"/>
      <c r="K11" s="31"/>
    </row>
    <row r="12" spans="1:11" x14ac:dyDescent="0.25">
      <c r="A12" s="29"/>
      <c r="B12" s="30"/>
      <c r="C12" s="38"/>
      <c r="D12" s="30"/>
      <c r="E12" s="38"/>
      <c r="F12" s="30"/>
      <c r="G12" s="29"/>
      <c r="H12" s="30"/>
      <c r="I12" s="40"/>
      <c r="J12" s="30"/>
      <c r="K12" s="30"/>
    </row>
    <row r="13" spans="1:11" x14ac:dyDescent="0.25">
      <c r="A13" s="34"/>
      <c r="B13" s="31"/>
      <c r="C13" s="20"/>
      <c r="D13" s="41"/>
      <c r="E13" s="20"/>
      <c r="F13" s="31"/>
      <c r="G13" s="42"/>
      <c r="H13" s="41"/>
      <c r="J13" s="41"/>
      <c r="K13" s="41"/>
    </row>
    <row r="14" spans="1:11" x14ac:dyDescent="0.25">
      <c r="A14" s="34"/>
      <c r="B14" s="31"/>
      <c r="C14" s="35"/>
      <c r="D14" s="33"/>
      <c r="E14" s="39"/>
      <c r="F14" s="31"/>
      <c r="G14" s="32"/>
      <c r="H14" s="33"/>
      <c r="I14" s="37"/>
      <c r="J14" s="33"/>
      <c r="K14" s="33"/>
    </row>
    <row r="15" spans="1:11" x14ac:dyDescent="0.25">
      <c r="A15" s="34"/>
      <c r="B15" s="31"/>
      <c r="C15" s="35"/>
      <c r="D15" s="31"/>
      <c r="E15" s="35"/>
      <c r="F15" s="31"/>
      <c r="G15" s="34"/>
      <c r="H15" s="31"/>
      <c r="I15" s="36"/>
      <c r="J15" s="31"/>
      <c r="K15" s="31"/>
    </row>
    <row r="16" spans="1:11" x14ac:dyDescent="0.25">
      <c r="A16" s="34"/>
      <c r="B16" s="31"/>
      <c r="C16" s="38"/>
      <c r="D16" s="41"/>
      <c r="E16" s="20"/>
      <c r="F16" s="31"/>
      <c r="H16" s="41"/>
      <c r="J16" s="41"/>
      <c r="K16" s="41"/>
    </row>
    <row r="17" spans="1:11" x14ac:dyDescent="0.25">
      <c r="A17" s="34"/>
      <c r="B17" s="31"/>
      <c r="C17" s="35"/>
      <c r="D17" s="33"/>
      <c r="E17" s="39"/>
      <c r="F17" s="31"/>
      <c r="G17" s="37"/>
      <c r="H17" s="33"/>
      <c r="I17" s="37"/>
      <c r="J17" s="33"/>
      <c r="K17" s="33"/>
    </row>
    <row r="18" spans="1:11" x14ac:dyDescent="0.25">
      <c r="A18" s="34"/>
      <c r="B18" s="31"/>
      <c r="C18" s="35"/>
      <c r="D18" s="31"/>
      <c r="E18" s="31"/>
      <c r="F18" s="31"/>
      <c r="G18" s="36"/>
      <c r="H18" s="31"/>
      <c r="I18" s="36"/>
      <c r="J18" s="31"/>
      <c r="K18" s="31"/>
    </row>
    <row r="19" spans="1:11" x14ac:dyDescent="0.25">
      <c r="A19" s="34"/>
      <c r="B19" s="31"/>
      <c r="C19" s="35"/>
      <c r="D19" s="30"/>
      <c r="E19" s="30"/>
      <c r="F19" s="41"/>
      <c r="H19" s="41"/>
      <c r="J19" s="41"/>
      <c r="K19" s="41"/>
    </row>
    <row r="20" spans="1:11" x14ac:dyDescent="0.25">
      <c r="A20" s="34"/>
      <c r="B20" s="31"/>
      <c r="C20" s="35"/>
      <c r="D20" s="31"/>
      <c r="E20" s="35"/>
      <c r="F20" s="31"/>
      <c r="G20" s="36"/>
      <c r="H20" s="31"/>
      <c r="I20" s="36"/>
      <c r="J20" s="31"/>
      <c r="K20" s="31"/>
    </row>
    <row r="21" spans="1:11" x14ac:dyDescent="0.25">
      <c r="A21" s="34"/>
      <c r="B21" s="31"/>
      <c r="C21" s="40"/>
      <c r="D21" s="41"/>
      <c r="E21" s="20"/>
      <c r="F21" s="41"/>
      <c r="H21" s="41"/>
      <c r="J21" s="41"/>
      <c r="K21" s="41"/>
    </row>
    <row r="22" spans="1:11" x14ac:dyDescent="0.25">
      <c r="A22" s="34"/>
      <c r="B22" s="31"/>
      <c r="C22" s="35"/>
      <c r="D22" s="31"/>
      <c r="E22" s="35"/>
      <c r="F22" s="31"/>
      <c r="G22" s="36"/>
      <c r="H22" s="31"/>
      <c r="I22" s="36"/>
      <c r="J22" s="31"/>
      <c r="K22" s="31"/>
    </row>
    <row r="23" spans="1:11" x14ac:dyDescent="0.25">
      <c r="A23" s="34"/>
      <c r="B23" s="31"/>
      <c r="C23" s="35"/>
      <c r="D23" s="41"/>
      <c r="E23" s="20"/>
      <c r="F23" s="41"/>
      <c r="H23" s="41"/>
      <c r="J23" s="41"/>
      <c r="K23" s="41"/>
    </row>
    <row r="24" spans="1:11" x14ac:dyDescent="0.25">
      <c r="A24" s="34"/>
      <c r="B24" s="31"/>
      <c r="C24" s="35"/>
      <c r="D24" s="31"/>
      <c r="E24" s="35"/>
      <c r="F24" s="31"/>
      <c r="G24" s="36"/>
      <c r="H24" s="31"/>
      <c r="I24" s="36"/>
      <c r="J24" s="31"/>
      <c r="K24" s="31"/>
    </row>
    <row r="25" spans="1:11" x14ac:dyDescent="0.25">
      <c r="A25" s="34"/>
      <c r="B25" s="31"/>
      <c r="C25" s="35"/>
      <c r="D25" s="41"/>
      <c r="E25" s="20"/>
      <c r="F25" s="41"/>
      <c r="H25" s="41"/>
      <c r="J25" s="41"/>
      <c r="K25" s="41"/>
    </row>
    <row r="26" spans="1:11" x14ac:dyDescent="0.25">
      <c r="A26" s="34"/>
      <c r="B26" s="31"/>
      <c r="C26" s="40"/>
      <c r="D26" s="33"/>
      <c r="E26" s="39"/>
      <c r="F26" s="33"/>
      <c r="G26" s="37"/>
      <c r="H26" s="33"/>
      <c r="I26" s="37"/>
      <c r="J26" s="33"/>
      <c r="K26" s="33"/>
    </row>
    <row r="27" spans="1:11" x14ac:dyDescent="0.25">
      <c r="A27" s="34"/>
      <c r="B27" s="31"/>
      <c r="C27" s="39"/>
      <c r="D27" s="31"/>
      <c r="E27" s="35"/>
      <c r="F27" s="31"/>
      <c r="G27" s="36"/>
      <c r="H27" s="31"/>
      <c r="I27" s="36"/>
      <c r="J27" s="31"/>
      <c r="K27" s="31"/>
    </row>
    <row r="28" spans="1:11" ht="39" x14ac:dyDescent="0.7">
      <c r="A28" s="43" t="s">
        <v>163</v>
      </c>
      <c r="B28" s="31"/>
      <c r="C28" s="35"/>
      <c r="D28" s="33"/>
      <c r="E28" s="39"/>
      <c r="F28" s="33"/>
      <c r="G28" s="37"/>
      <c r="H28" s="33"/>
      <c r="I28" s="37"/>
      <c r="J28" s="33"/>
      <c r="K28" s="33"/>
    </row>
    <row r="29" spans="1:11" ht="17.25" x14ac:dyDescent="0.35">
      <c r="A29" s="44"/>
      <c r="B29" s="31"/>
      <c r="C29" s="35"/>
      <c r="D29" s="31"/>
      <c r="E29" s="35"/>
      <c r="F29" s="31"/>
      <c r="G29" s="34"/>
      <c r="H29" s="31"/>
      <c r="I29" s="36"/>
      <c r="J29" s="31"/>
      <c r="K29" s="31"/>
    </row>
    <row r="30" spans="1:11" x14ac:dyDescent="0.25">
      <c r="A30" s="34"/>
      <c r="B30" s="31"/>
      <c r="C30" s="38"/>
      <c r="D30" s="30"/>
      <c r="E30" s="38"/>
      <c r="F30" s="30"/>
      <c r="G30" s="29"/>
      <c r="H30" s="30"/>
      <c r="I30" s="40"/>
      <c r="J30" s="30"/>
      <c r="K30" s="30"/>
    </row>
    <row r="31" spans="1:11" x14ac:dyDescent="0.25">
      <c r="A31" s="34"/>
      <c r="B31" s="31"/>
      <c r="C31" s="35"/>
      <c r="D31" s="41"/>
      <c r="E31" s="20"/>
      <c r="F31" s="41"/>
      <c r="G31" s="42"/>
      <c r="H31" s="41"/>
      <c r="J31" s="41"/>
      <c r="K31" s="41"/>
    </row>
    <row r="32" spans="1:11" x14ac:dyDescent="0.25">
      <c r="A32" s="34"/>
      <c r="B32" s="31"/>
      <c r="C32" s="40"/>
      <c r="D32" s="33"/>
      <c r="E32" s="39"/>
      <c r="F32" s="33"/>
      <c r="G32" s="32"/>
      <c r="H32" s="33"/>
      <c r="I32" s="37"/>
      <c r="J32" s="33"/>
      <c r="K32" s="33"/>
    </row>
    <row r="33" spans="1:11" x14ac:dyDescent="0.25">
      <c r="A33" s="34"/>
      <c r="B33" s="31"/>
      <c r="C33" s="39"/>
      <c r="D33" s="31"/>
      <c r="E33" s="35"/>
      <c r="F33" s="31"/>
      <c r="G33" s="34"/>
      <c r="H33" s="31"/>
      <c r="I33" s="36"/>
      <c r="J33" s="31"/>
      <c r="K33" s="31"/>
    </row>
    <row r="34" spans="1:11" x14ac:dyDescent="0.25">
      <c r="A34" s="34"/>
      <c r="B34" s="31"/>
      <c r="C34" s="35"/>
      <c r="D34" s="31"/>
      <c r="E34" s="35"/>
      <c r="F34" s="31"/>
      <c r="G34" s="34"/>
      <c r="H34" s="31"/>
      <c r="I34" s="36"/>
      <c r="J34" s="31"/>
      <c r="K34" s="31"/>
    </row>
    <row r="35" spans="1:11" x14ac:dyDescent="0.25">
      <c r="A35" s="34"/>
      <c r="B35" s="31"/>
      <c r="D35" s="30"/>
      <c r="E35" s="38"/>
      <c r="F35" s="30"/>
      <c r="G35" s="29"/>
      <c r="H35" s="30"/>
      <c r="I35" s="40"/>
      <c r="J35" s="30"/>
      <c r="K35" s="30"/>
    </row>
    <row r="36" spans="1:11" x14ac:dyDescent="0.25">
      <c r="A36" s="34"/>
      <c r="B36" s="31"/>
      <c r="C36" s="35"/>
      <c r="D36" s="30"/>
      <c r="E36" s="38"/>
      <c r="F36" s="31"/>
      <c r="G36" s="34"/>
      <c r="H36" s="31"/>
      <c r="I36" s="34"/>
      <c r="J36" s="31"/>
      <c r="K36" s="31"/>
    </row>
    <row r="37" spans="1:11" x14ac:dyDescent="0.25">
      <c r="A37" s="34"/>
      <c r="B37" s="31"/>
      <c r="C37" s="35"/>
      <c r="D37" s="30"/>
      <c r="E37" s="38"/>
      <c r="F37" s="30"/>
      <c r="G37" s="29"/>
      <c r="H37" s="41"/>
      <c r="I37" s="42"/>
      <c r="J37" s="41"/>
      <c r="K37" s="41"/>
    </row>
    <row r="38" spans="1:11" x14ac:dyDescent="0.25">
      <c r="A38" s="34"/>
      <c r="B38" s="31"/>
      <c r="C38" s="20"/>
      <c r="D38" s="41"/>
      <c r="E38" s="20"/>
      <c r="F38" s="41"/>
      <c r="G38" s="42"/>
      <c r="H38" s="33"/>
      <c r="I38" s="31"/>
      <c r="J38" s="31"/>
      <c r="K38" s="31"/>
    </row>
    <row r="39" spans="1:11" x14ac:dyDescent="0.25">
      <c r="A39" s="34"/>
      <c r="B39" s="31"/>
      <c r="C39" s="31"/>
      <c r="D39" s="33"/>
      <c r="E39" s="31"/>
      <c r="F39" s="31"/>
      <c r="G39" s="34"/>
      <c r="H39" s="31"/>
      <c r="I39" s="40"/>
      <c r="J39" s="30"/>
      <c r="K39" s="30"/>
    </row>
    <row r="40" spans="1:11" x14ac:dyDescent="0.25">
      <c r="A40" s="34"/>
      <c r="B40" s="31"/>
      <c r="C40" s="31"/>
      <c r="D40" s="31"/>
      <c r="E40" s="30"/>
      <c r="F40" s="30"/>
      <c r="G40" s="29"/>
      <c r="H40" s="41"/>
      <c r="J40" s="41"/>
      <c r="K40" s="41"/>
    </row>
    <row r="41" spans="1:11" x14ac:dyDescent="0.25">
      <c r="A41" s="34"/>
      <c r="B41" s="31"/>
      <c r="C41" s="41"/>
      <c r="D41" s="30"/>
      <c r="F41" s="41"/>
      <c r="G41" s="42"/>
      <c r="H41" s="31"/>
      <c r="I41" s="36"/>
      <c r="J41" s="31"/>
      <c r="K41" s="31"/>
    </row>
    <row r="42" spans="1:11" x14ac:dyDescent="0.25">
      <c r="A42" s="34"/>
      <c r="B42" s="31"/>
      <c r="C42" s="31"/>
      <c r="D42" s="31"/>
      <c r="E42" s="35"/>
      <c r="F42" s="31"/>
      <c r="G42" s="34"/>
      <c r="H42" s="31"/>
      <c r="I42" s="36"/>
      <c r="J42" s="31"/>
      <c r="K42" s="31"/>
    </row>
    <row r="43" spans="1:11" x14ac:dyDescent="0.25">
      <c r="A43" s="29"/>
      <c r="B43" s="31"/>
      <c r="C43" s="33"/>
      <c r="D43" s="39"/>
      <c r="E43" s="41"/>
      <c r="F43" s="41"/>
      <c r="G43" s="34"/>
      <c r="H43" s="31"/>
      <c r="I43" s="36"/>
      <c r="J43" s="31"/>
      <c r="K43" s="31"/>
    </row>
    <row r="44" spans="1:11" x14ac:dyDescent="0.25">
      <c r="A44" s="34"/>
      <c r="B44" s="31"/>
      <c r="C44" s="31"/>
      <c r="D44" s="35"/>
      <c r="E44" s="31"/>
      <c r="F44" s="31"/>
      <c r="G44" s="29"/>
      <c r="H44" s="30"/>
      <c r="I44" s="40"/>
      <c r="J44" s="30"/>
      <c r="K44" s="30"/>
    </row>
    <row r="45" spans="1:11" x14ac:dyDescent="0.25">
      <c r="A45" s="34"/>
      <c r="B45" s="31"/>
      <c r="C45" s="30"/>
      <c r="D45" s="38"/>
      <c r="E45" s="30"/>
      <c r="F45" s="30"/>
      <c r="G45" s="29"/>
      <c r="H45" s="31"/>
      <c r="I45" s="31"/>
      <c r="J45" s="31"/>
      <c r="K45" s="31"/>
    </row>
    <row r="46" spans="1:11" x14ac:dyDescent="0.25">
      <c r="A46" s="32"/>
      <c r="B46" s="33"/>
      <c r="C46" s="33"/>
      <c r="D46" s="39"/>
      <c r="E46" s="33"/>
      <c r="F46" s="33"/>
      <c r="G46" s="32"/>
      <c r="H46" s="33"/>
      <c r="I46" s="37"/>
      <c r="J46" s="33"/>
      <c r="K46" s="33"/>
    </row>
    <row r="47" spans="1:11" x14ac:dyDescent="0.25">
      <c r="A47" s="31"/>
      <c r="B47" s="31"/>
      <c r="C47" s="31"/>
      <c r="D47" s="35"/>
      <c r="E47" s="31"/>
      <c r="F47" s="31"/>
      <c r="G47" s="36"/>
      <c r="H47" s="31"/>
      <c r="I47" s="36"/>
      <c r="J47" s="31"/>
      <c r="K47" s="31"/>
    </row>
    <row r="48" spans="1:11" x14ac:dyDescent="0.25">
      <c r="A48" s="163"/>
      <c r="B48" s="164"/>
      <c r="C48" s="164"/>
      <c r="D48" s="39"/>
      <c r="E48" s="33"/>
      <c r="F48" s="33"/>
      <c r="G48" s="164"/>
      <c r="H48" s="164"/>
      <c r="I48" s="164"/>
      <c r="J48" s="164"/>
      <c r="K48" s="164"/>
    </row>
    <row r="51" spans="8:8" x14ac:dyDescent="0.25">
      <c r="H51" s="165"/>
    </row>
  </sheetData>
  <pageMargins left="0.62992125984252001" right="0.23622047244094499" top="0.47244094488188998" bottom="0.196850393700787" header="0.31496062992126" footer="0.15748031496063"/>
  <pageSetup paperSize="9" scale="71" orientation="landscape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2702-C2CE-4CBD-ACC7-BF2B7C19C8F5}">
  <sheetPr codeName="Hoja10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58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39154</v>
      </c>
      <c r="C7" s="203">
        <v>38406</v>
      </c>
      <c r="D7" s="203">
        <v>191703</v>
      </c>
      <c r="E7" s="203">
        <v>284542</v>
      </c>
      <c r="F7" s="204">
        <v>48.428558760165458</v>
      </c>
      <c r="G7" s="27"/>
    </row>
    <row r="8" spans="1:14" ht="15.6" customHeight="1" x14ac:dyDescent="0.25">
      <c r="A8" s="202" t="s">
        <v>11</v>
      </c>
      <c r="B8" s="203">
        <v>104134</v>
      </c>
      <c r="C8" s="203">
        <v>144167</v>
      </c>
      <c r="D8" s="203">
        <v>683113</v>
      </c>
      <c r="E8" s="203">
        <v>993347</v>
      </c>
      <c r="F8" s="204">
        <v>45.414741045771343</v>
      </c>
      <c r="G8" s="20"/>
    </row>
    <row r="9" spans="1:14" ht="15.6" customHeight="1" x14ac:dyDescent="0.25">
      <c r="A9" s="202" t="s">
        <v>8</v>
      </c>
      <c r="B9" s="203">
        <v>163664</v>
      </c>
      <c r="C9" s="203">
        <v>182866</v>
      </c>
      <c r="D9" s="203">
        <v>889321</v>
      </c>
      <c r="E9" s="203">
        <v>873403</v>
      </c>
      <c r="F9" s="204">
        <v>-1.7899048824889969</v>
      </c>
      <c r="G9" s="20"/>
    </row>
    <row r="10" spans="1:14" ht="15.6" customHeight="1" x14ac:dyDescent="0.25">
      <c r="A10" s="202" t="s">
        <v>10</v>
      </c>
      <c r="B10" s="203">
        <v>134118</v>
      </c>
      <c r="C10" s="203">
        <v>125494</v>
      </c>
      <c r="D10" s="203">
        <v>674524</v>
      </c>
      <c r="E10" s="203">
        <v>643384</v>
      </c>
      <c r="F10" s="204">
        <v>-4.6165888834200084</v>
      </c>
    </row>
    <row r="11" spans="1:14" ht="15.6" customHeight="1" x14ac:dyDescent="0.25">
      <c r="A11" s="202" t="s">
        <v>9</v>
      </c>
      <c r="B11" s="203">
        <v>5451297</v>
      </c>
      <c r="C11" s="203">
        <v>5715936</v>
      </c>
      <c r="D11" s="203">
        <v>33604065</v>
      </c>
      <c r="E11" s="203">
        <v>32994760</v>
      </c>
      <c r="F11" s="204">
        <v>-1.8131883746802659</v>
      </c>
    </row>
    <row r="12" spans="1:14" ht="15.6" customHeight="1" x14ac:dyDescent="0.25">
      <c r="A12" s="202" t="s">
        <v>6</v>
      </c>
      <c r="B12" s="203">
        <v>189964</v>
      </c>
      <c r="C12" s="203">
        <v>203259</v>
      </c>
      <c r="D12" s="203">
        <v>1230275</v>
      </c>
      <c r="E12" s="203">
        <v>1223498</v>
      </c>
      <c r="F12" s="204">
        <v>-0.55085245168763208</v>
      </c>
    </row>
    <row r="13" spans="1:14" ht="15.6" customHeight="1" x14ac:dyDescent="0.25">
      <c r="A13" s="202" t="s">
        <v>175</v>
      </c>
      <c r="B13" s="203">
        <v>1415366</v>
      </c>
      <c r="C13" s="203">
        <v>1500816</v>
      </c>
      <c r="D13" s="203">
        <v>7824186</v>
      </c>
      <c r="E13" s="203">
        <v>7716530</v>
      </c>
      <c r="F13" s="204">
        <v>-1.3759386599449499</v>
      </c>
    </row>
    <row r="14" spans="1:14" ht="15.6" customHeight="1" x14ac:dyDescent="0.25">
      <c r="A14" s="202" t="s">
        <v>148</v>
      </c>
      <c r="B14" s="203">
        <v>3904498</v>
      </c>
      <c r="C14" s="203">
        <v>4053735</v>
      </c>
      <c r="D14" s="203">
        <v>23791241</v>
      </c>
      <c r="E14" s="203">
        <v>24504479</v>
      </c>
      <c r="F14" s="204">
        <v>2.9979016227022441</v>
      </c>
    </row>
    <row r="15" spans="1:14" ht="15.6" customHeight="1" x14ac:dyDescent="0.25">
      <c r="A15" s="202" t="s">
        <v>145</v>
      </c>
      <c r="B15" s="203">
        <v>804763</v>
      </c>
      <c r="C15" s="203">
        <v>691153</v>
      </c>
      <c r="D15" s="203">
        <v>4197243</v>
      </c>
      <c r="E15" s="203">
        <v>4189540</v>
      </c>
      <c r="F15" s="204">
        <v>-0.18352523311135371</v>
      </c>
    </row>
    <row r="16" spans="1:14" ht="15.6" customHeight="1" x14ac:dyDescent="0.5">
      <c r="A16" s="202" t="s">
        <v>144</v>
      </c>
      <c r="B16" s="203">
        <v>63377</v>
      </c>
      <c r="C16" s="203">
        <v>118428</v>
      </c>
      <c r="D16" s="203">
        <v>466989</v>
      </c>
      <c r="E16" s="203">
        <v>453861</v>
      </c>
      <c r="F16" s="204">
        <v>-2.8112011203690059</v>
      </c>
      <c r="G16" s="15"/>
    </row>
    <row r="17" spans="1:7" ht="15.6" customHeight="1" x14ac:dyDescent="0.35">
      <c r="A17" s="202" t="s">
        <v>150</v>
      </c>
      <c r="B17" s="203">
        <v>110566</v>
      </c>
      <c r="C17" s="203">
        <v>131224</v>
      </c>
      <c r="D17" s="203">
        <v>630877</v>
      </c>
      <c r="E17" s="203">
        <v>994958</v>
      </c>
      <c r="F17" s="204">
        <v>57.710298520947823</v>
      </c>
      <c r="G17" s="16"/>
    </row>
    <row r="18" spans="1:7" ht="15.6" customHeight="1" x14ac:dyDescent="0.25">
      <c r="A18" s="202" t="s">
        <v>147</v>
      </c>
      <c r="B18" s="203">
        <v>48308</v>
      </c>
      <c r="C18" s="203">
        <v>52454</v>
      </c>
      <c r="D18" s="203">
        <v>291049</v>
      </c>
      <c r="E18" s="203">
        <v>288951</v>
      </c>
      <c r="F18" s="204">
        <v>-0.72084082061783761</v>
      </c>
    </row>
    <row r="19" spans="1:7" ht="15.6" customHeight="1" x14ac:dyDescent="0.25">
      <c r="A19" s="202" t="s">
        <v>143</v>
      </c>
      <c r="B19" s="203">
        <v>128732</v>
      </c>
      <c r="C19" s="203">
        <v>61266</v>
      </c>
      <c r="D19" s="203">
        <v>540111</v>
      </c>
      <c r="E19" s="203">
        <v>503150</v>
      </c>
      <c r="F19" s="204">
        <v>-6.8432229671308278</v>
      </c>
    </row>
    <row r="20" spans="1:7" ht="15.6" customHeight="1" x14ac:dyDescent="0.25">
      <c r="A20" s="202" t="s">
        <v>142</v>
      </c>
      <c r="B20" s="203">
        <v>143534</v>
      </c>
      <c r="C20" s="203">
        <v>150198</v>
      </c>
      <c r="D20" s="203">
        <v>844608</v>
      </c>
      <c r="E20" s="203">
        <v>987098</v>
      </c>
      <c r="F20" s="204">
        <v>16.870548230658489</v>
      </c>
    </row>
    <row r="21" spans="1:7" ht="15.6" customHeight="1" x14ac:dyDescent="0.25">
      <c r="A21" s="202" t="s">
        <v>149</v>
      </c>
      <c r="B21" s="203">
        <v>164637</v>
      </c>
      <c r="C21" s="203">
        <v>101120</v>
      </c>
      <c r="D21" s="203">
        <v>963692</v>
      </c>
      <c r="E21" s="203">
        <v>884253</v>
      </c>
      <c r="F21" s="204">
        <v>-8.2431938835229488</v>
      </c>
    </row>
    <row r="22" spans="1:7" ht="15.6" customHeight="1" x14ac:dyDescent="0.25">
      <c r="A22" s="202" t="s">
        <v>146</v>
      </c>
      <c r="B22" s="203">
        <v>2076345</v>
      </c>
      <c r="C22" s="203">
        <v>1903358</v>
      </c>
      <c r="D22" s="203">
        <v>10730605</v>
      </c>
      <c r="E22" s="203">
        <v>10616867</v>
      </c>
      <c r="F22" s="204">
        <v>-1.0599402363613279</v>
      </c>
    </row>
    <row r="23" spans="1:7" ht="15.6" customHeight="1" x14ac:dyDescent="0.25">
      <c r="A23" s="202" t="s">
        <v>165</v>
      </c>
      <c r="B23" s="203">
        <v>377461</v>
      </c>
      <c r="C23" s="203">
        <v>286952</v>
      </c>
      <c r="D23" s="203">
        <v>2146637</v>
      </c>
      <c r="E23" s="203">
        <v>2481398</v>
      </c>
      <c r="F23" s="204">
        <v>15.594672038169479</v>
      </c>
    </row>
    <row r="24" spans="1:7" ht="15.6" customHeight="1" x14ac:dyDescent="0.25">
      <c r="A24" s="202" t="s">
        <v>141</v>
      </c>
      <c r="B24" s="203">
        <v>94454</v>
      </c>
      <c r="C24" s="203">
        <v>111129</v>
      </c>
      <c r="D24" s="203">
        <v>571047</v>
      </c>
      <c r="E24" s="203">
        <v>620324</v>
      </c>
      <c r="F24" s="204">
        <v>8.6292371731223483</v>
      </c>
    </row>
    <row r="25" spans="1:7" ht="15.6" customHeight="1" x14ac:dyDescent="0.25">
      <c r="A25" s="202" t="s">
        <v>140</v>
      </c>
      <c r="B25" s="203">
        <v>38326</v>
      </c>
      <c r="C25" s="203">
        <v>40466</v>
      </c>
      <c r="D25" s="203">
        <v>228777</v>
      </c>
      <c r="E25" s="203">
        <v>228319</v>
      </c>
      <c r="F25" s="204">
        <v>-0.20019494966715001</v>
      </c>
    </row>
    <row r="26" spans="1:7" ht="15.6" customHeight="1" x14ac:dyDescent="0.25">
      <c r="A26" s="202" t="s">
        <v>152</v>
      </c>
      <c r="B26" s="203">
        <v>52501</v>
      </c>
      <c r="C26" s="203">
        <v>18757</v>
      </c>
      <c r="D26" s="203">
        <v>391501</v>
      </c>
      <c r="E26" s="203">
        <v>74052</v>
      </c>
      <c r="F26" s="204">
        <v>-81.085105785170413</v>
      </c>
    </row>
    <row r="27" spans="1:7" ht="15.6" customHeight="1" x14ac:dyDescent="0.25">
      <c r="A27" s="202" t="s">
        <v>173</v>
      </c>
      <c r="B27" s="203">
        <v>232135</v>
      </c>
      <c r="C27" s="203">
        <v>232956</v>
      </c>
      <c r="D27" s="203">
        <v>1208177</v>
      </c>
      <c r="E27" s="203">
        <v>1383927</v>
      </c>
      <c r="F27" s="204">
        <v>14.54670962946655</v>
      </c>
    </row>
    <row r="28" spans="1:7" ht="15.6" customHeight="1" x14ac:dyDescent="0.25">
      <c r="A28" s="202" t="s">
        <v>177</v>
      </c>
      <c r="B28" s="203">
        <v>722172</v>
      </c>
      <c r="C28" s="203">
        <v>683476</v>
      </c>
      <c r="D28" s="203">
        <v>4602369</v>
      </c>
      <c r="E28" s="203">
        <v>4323514</v>
      </c>
      <c r="F28" s="204">
        <v>-6.058944860788003</v>
      </c>
    </row>
    <row r="29" spans="1:7" ht="15.6" customHeight="1" x14ac:dyDescent="0.25">
      <c r="A29" s="202" t="s">
        <v>178</v>
      </c>
      <c r="B29" s="203">
        <v>304217</v>
      </c>
      <c r="C29" s="203">
        <v>308433</v>
      </c>
      <c r="D29" s="203">
        <v>1873402</v>
      </c>
      <c r="E29" s="203">
        <v>1886049</v>
      </c>
      <c r="F29" s="204">
        <v>0.67508201656664824</v>
      </c>
    </row>
    <row r="30" spans="1:7" ht="15.6" customHeight="1" x14ac:dyDescent="0.25">
      <c r="A30" s="202" t="s">
        <v>179</v>
      </c>
      <c r="B30" s="203">
        <v>128392</v>
      </c>
      <c r="C30" s="203">
        <v>158295</v>
      </c>
      <c r="D30" s="203">
        <v>821059</v>
      </c>
      <c r="E30" s="203">
        <v>870445</v>
      </c>
      <c r="F30" s="204">
        <v>6.0149148843140381</v>
      </c>
    </row>
    <row r="31" spans="1:7" ht="15.6" customHeight="1" x14ac:dyDescent="0.25">
      <c r="A31" s="202" t="s">
        <v>180</v>
      </c>
      <c r="B31" s="203">
        <v>199697</v>
      </c>
      <c r="C31" s="203">
        <v>145459</v>
      </c>
      <c r="D31" s="203">
        <v>1022875</v>
      </c>
      <c r="E31" s="203">
        <v>923569</v>
      </c>
      <c r="F31" s="204">
        <v>-9.7085176585604245</v>
      </c>
    </row>
    <row r="32" spans="1:7" ht="15.6" customHeight="1" x14ac:dyDescent="0.25">
      <c r="A32" s="202" t="s">
        <v>181</v>
      </c>
      <c r="B32" s="203">
        <v>6556217</v>
      </c>
      <c r="C32" s="203">
        <v>6750254</v>
      </c>
      <c r="D32" s="203">
        <v>37605350</v>
      </c>
      <c r="E32" s="203">
        <v>36437981</v>
      </c>
      <c r="F32" s="204">
        <v>-3.1042630902251891</v>
      </c>
    </row>
    <row r="33" spans="1:6" ht="15.6" customHeight="1" x14ac:dyDescent="0.25">
      <c r="A33" s="202" t="s">
        <v>182</v>
      </c>
      <c r="B33" s="203">
        <v>493399</v>
      </c>
      <c r="C33" s="203">
        <v>461076</v>
      </c>
      <c r="D33" s="203">
        <v>2518955</v>
      </c>
      <c r="E33" s="203">
        <v>2467674</v>
      </c>
      <c r="F33" s="204">
        <v>-2.035804530053142</v>
      </c>
    </row>
    <row r="34" spans="1:6" ht="15.6" customHeight="1" x14ac:dyDescent="0.25">
      <c r="A34" s="202" t="s">
        <v>183</v>
      </c>
      <c r="B34" s="203">
        <v>75918</v>
      </c>
      <c r="C34" s="203">
        <v>91145</v>
      </c>
      <c r="D34" s="203">
        <v>398202</v>
      </c>
      <c r="E34" s="203">
        <v>480240</v>
      </c>
      <c r="F34" s="204">
        <v>20.602106468576249</v>
      </c>
    </row>
    <row r="35" spans="1:6" ht="15.6" customHeight="1" x14ac:dyDescent="0.25">
      <c r="A35" s="170" t="s">
        <v>153</v>
      </c>
      <c r="B35" s="90">
        <f>SUM(B7:B34)</f>
        <v>24217346</v>
      </c>
      <c r="C35" s="91">
        <f>SUM(C7:C34)</f>
        <v>24462278</v>
      </c>
      <c r="D35" s="90">
        <f>SUM(D7:D34)</f>
        <v>140941953</v>
      </c>
      <c r="E35" s="92">
        <f>SUM(E7:E34)</f>
        <v>140330113</v>
      </c>
      <c r="F35" s="191">
        <f>E35*100/D35-100</f>
        <v>-0.43410779187939852</v>
      </c>
    </row>
    <row r="36" spans="1:6" ht="15.6" customHeight="1" x14ac:dyDescent="0.25">
      <c r="A36" s="87" t="s">
        <v>52</v>
      </c>
      <c r="B36" s="86"/>
      <c r="D36" s="86"/>
      <c r="E36" s="37"/>
    </row>
  </sheetData>
  <mergeCells count="3">
    <mergeCell ref="B5:C5"/>
    <mergeCell ref="D5:F5"/>
    <mergeCell ref="A5:A6"/>
  </mergeCells>
  <conditionalFormatting sqref="A7:F34">
    <cfRule type="expression" dxfId="59" priority="2">
      <formula>MOD(ROW(),2)=0</formula>
    </cfRule>
  </conditionalFormatting>
  <conditionalFormatting sqref="F7:F35">
    <cfRule type="expression" dxfId="5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10A04-F9CC-4D76-8107-80AD067250E7}">
  <sheetPr codeName="Hoja11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59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13</v>
      </c>
      <c r="E7" s="203">
        <v>0</v>
      </c>
      <c r="F7" s="204">
        <v>-100</v>
      </c>
      <c r="G7" s="27"/>
    </row>
    <row r="8" spans="1:14" ht="15.6" customHeight="1" x14ac:dyDescent="0.25">
      <c r="A8" s="202" t="s">
        <v>11</v>
      </c>
      <c r="B8" s="203">
        <v>90867</v>
      </c>
      <c r="C8" s="203">
        <v>123836</v>
      </c>
      <c r="D8" s="203">
        <v>615630</v>
      </c>
      <c r="E8" s="203">
        <v>917244</v>
      </c>
      <c r="F8" s="204">
        <v>48.99273914526583</v>
      </c>
      <c r="G8" s="20"/>
    </row>
    <row r="9" spans="1:14" ht="15.6" customHeight="1" x14ac:dyDescent="0.25">
      <c r="A9" s="202" t="s">
        <v>8</v>
      </c>
      <c r="B9" s="203">
        <v>34285</v>
      </c>
      <c r="C9" s="203">
        <v>23993</v>
      </c>
      <c r="D9" s="203">
        <v>166832</v>
      </c>
      <c r="E9" s="203">
        <v>83780</v>
      </c>
      <c r="F9" s="204">
        <v>-49.781816438093408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74</v>
      </c>
      <c r="F10" s="204" t="s">
        <v>151</v>
      </c>
    </row>
    <row r="11" spans="1:14" ht="15.6" customHeight="1" x14ac:dyDescent="0.25">
      <c r="A11" s="202" t="s">
        <v>9</v>
      </c>
      <c r="B11" s="203">
        <v>4472863</v>
      </c>
      <c r="C11" s="203">
        <v>4632827</v>
      </c>
      <c r="D11" s="203">
        <v>26727711</v>
      </c>
      <c r="E11" s="203">
        <v>26003215</v>
      </c>
      <c r="F11" s="204">
        <v>-2.71065487051996</v>
      </c>
    </row>
    <row r="12" spans="1:14" ht="15.6" customHeight="1" x14ac:dyDescent="0.25">
      <c r="A12" s="202" t="s">
        <v>6</v>
      </c>
      <c r="B12" s="203">
        <v>129497</v>
      </c>
      <c r="C12" s="203">
        <v>128030</v>
      </c>
      <c r="D12" s="203">
        <v>798710</v>
      </c>
      <c r="E12" s="203">
        <v>762566</v>
      </c>
      <c r="F12" s="204">
        <v>-4.5252970414793907</v>
      </c>
    </row>
    <row r="13" spans="1:14" ht="15.6" customHeight="1" x14ac:dyDescent="0.25">
      <c r="A13" s="202" t="s">
        <v>175</v>
      </c>
      <c r="B13" s="203">
        <v>26589</v>
      </c>
      <c r="C13" s="203">
        <v>30699</v>
      </c>
      <c r="D13" s="203">
        <v>149449</v>
      </c>
      <c r="E13" s="203">
        <v>145516</v>
      </c>
      <c r="F13" s="204">
        <v>-2.6316669900768801</v>
      </c>
    </row>
    <row r="14" spans="1:14" ht="15.6" customHeight="1" x14ac:dyDescent="0.25">
      <c r="A14" s="202" t="s">
        <v>148</v>
      </c>
      <c r="B14" s="203">
        <v>2812245</v>
      </c>
      <c r="C14" s="203">
        <v>2913343</v>
      </c>
      <c r="D14" s="203">
        <v>17795380</v>
      </c>
      <c r="E14" s="203">
        <v>18454877</v>
      </c>
      <c r="F14" s="204">
        <v>3.7060012205415092</v>
      </c>
    </row>
    <row r="15" spans="1:14" ht="15.6" customHeight="1" x14ac:dyDescent="0.25">
      <c r="A15" s="202" t="s">
        <v>145</v>
      </c>
      <c r="B15" s="203">
        <v>425088</v>
      </c>
      <c r="C15" s="203">
        <v>377745</v>
      </c>
      <c r="D15" s="203">
        <v>2386620</v>
      </c>
      <c r="E15" s="203">
        <v>2451437</v>
      </c>
      <c r="F15" s="204">
        <v>2.715849192581985</v>
      </c>
    </row>
    <row r="16" spans="1:14" ht="15.6" customHeight="1" x14ac:dyDescent="0.5">
      <c r="A16" s="202" t="s">
        <v>144</v>
      </c>
      <c r="B16" s="203">
        <v>50164</v>
      </c>
      <c r="C16" s="203">
        <v>54886</v>
      </c>
      <c r="D16" s="203">
        <v>288906</v>
      </c>
      <c r="E16" s="203">
        <v>282551</v>
      </c>
      <c r="F16" s="204">
        <v>-2.1996774037230149</v>
      </c>
      <c r="G16" s="15"/>
    </row>
    <row r="17" spans="1:7" ht="15.6" customHeight="1" x14ac:dyDescent="0.35">
      <c r="A17" s="202" t="s">
        <v>150</v>
      </c>
      <c r="B17" s="203">
        <v>107686</v>
      </c>
      <c r="C17" s="203">
        <v>128524</v>
      </c>
      <c r="D17" s="203">
        <v>623306</v>
      </c>
      <c r="E17" s="203">
        <v>968475</v>
      </c>
      <c r="F17" s="204">
        <v>55.377134184493663</v>
      </c>
      <c r="G17" s="16"/>
    </row>
    <row r="18" spans="1:7" ht="15.6" customHeight="1" x14ac:dyDescent="0.25">
      <c r="A18" s="202" t="s">
        <v>147</v>
      </c>
      <c r="B18" s="203">
        <v>5875</v>
      </c>
      <c r="C18" s="203">
        <v>7321</v>
      </c>
      <c r="D18" s="203">
        <v>33917</v>
      </c>
      <c r="E18" s="203">
        <v>38543</v>
      </c>
      <c r="F18" s="204">
        <v>13.63917799333667</v>
      </c>
    </row>
    <row r="19" spans="1:7" ht="15.6" customHeight="1" x14ac:dyDescent="0.25">
      <c r="A19" s="202" t="s">
        <v>143</v>
      </c>
      <c r="B19" s="203">
        <v>49199</v>
      </c>
      <c r="C19" s="203">
        <v>172</v>
      </c>
      <c r="D19" s="203">
        <v>187127</v>
      </c>
      <c r="E19" s="203">
        <v>97471</v>
      </c>
      <c r="F19" s="204">
        <v>-47.91184596557418</v>
      </c>
    </row>
    <row r="20" spans="1:7" ht="15.6" customHeight="1" x14ac:dyDescent="0.25">
      <c r="A20" s="202" t="s">
        <v>142</v>
      </c>
      <c r="B20" s="203">
        <v>87517</v>
      </c>
      <c r="C20" s="203">
        <v>80975</v>
      </c>
      <c r="D20" s="203">
        <v>505985</v>
      </c>
      <c r="E20" s="203">
        <v>516678</v>
      </c>
      <c r="F20" s="204">
        <v>2.1133037540638502</v>
      </c>
    </row>
    <row r="21" spans="1:7" ht="15.6" customHeight="1" x14ac:dyDescent="0.25">
      <c r="A21" s="202" t="s">
        <v>149</v>
      </c>
      <c r="B21" s="203">
        <v>110936</v>
      </c>
      <c r="C21" s="203">
        <v>64634</v>
      </c>
      <c r="D21" s="203">
        <v>557678</v>
      </c>
      <c r="E21" s="203">
        <v>473087</v>
      </c>
      <c r="F21" s="204">
        <v>-15.16843052801079</v>
      </c>
    </row>
    <row r="22" spans="1:7" ht="15.6" customHeight="1" x14ac:dyDescent="0.25">
      <c r="A22" s="202" t="s">
        <v>146</v>
      </c>
      <c r="B22" s="203">
        <v>1617193</v>
      </c>
      <c r="C22" s="203">
        <v>1425641</v>
      </c>
      <c r="D22" s="203">
        <v>8003313</v>
      </c>
      <c r="E22" s="203">
        <v>7736969</v>
      </c>
      <c r="F22" s="204">
        <v>-3.327921824374485</v>
      </c>
    </row>
    <row r="23" spans="1:7" ht="15.6" customHeight="1" x14ac:dyDescent="0.25">
      <c r="A23" s="202" t="s">
        <v>165</v>
      </c>
      <c r="B23" s="203">
        <v>339921</v>
      </c>
      <c r="C23" s="203">
        <v>246567</v>
      </c>
      <c r="D23" s="203">
        <v>1930691</v>
      </c>
      <c r="E23" s="203">
        <v>2241642</v>
      </c>
      <c r="F23" s="204">
        <v>16.10568444147717</v>
      </c>
    </row>
    <row r="24" spans="1:7" ht="15.6" customHeight="1" x14ac:dyDescent="0.25">
      <c r="A24" s="202" t="s">
        <v>141</v>
      </c>
      <c r="B24" s="203">
        <v>40343</v>
      </c>
      <c r="C24" s="203">
        <v>43702</v>
      </c>
      <c r="D24" s="203">
        <v>225598</v>
      </c>
      <c r="E24" s="203">
        <v>244769</v>
      </c>
      <c r="F24" s="204">
        <v>8.4978590235729001</v>
      </c>
    </row>
    <row r="25" spans="1:7" ht="15.6" customHeight="1" x14ac:dyDescent="0.25">
      <c r="A25" s="202" t="s">
        <v>140</v>
      </c>
      <c r="B25" s="203">
        <v>2754</v>
      </c>
      <c r="C25" s="203">
        <v>2199</v>
      </c>
      <c r="D25" s="203">
        <v>15945</v>
      </c>
      <c r="E25" s="203">
        <v>12692</v>
      </c>
      <c r="F25" s="204">
        <v>-20.401379742866101</v>
      </c>
    </row>
    <row r="26" spans="1:7" ht="15.6" customHeight="1" x14ac:dyDescent="0.25">
      <c r="A26" s="202" t="s">
        <v>152</v>
      </c>
      <c r="B26" s="203">
        <v>107</v>
      </c>
      <c r="C26" s="203">
        <v>0</v>
      </c>
      <c r="D26" s="203">
        <v>909</v>
      </c>
      <c r="E26" s="203">
        <v>0</v>
      </c>
      <c r="F26" s="204">
        <v>-100</v>
      </c>
    </row>
    <row r="27" spans="1:7" ht="15.6" customHeight="1" x14ac:dyDescent="0.25">
      <c r="A27" s="202" t="s">
        <v>173</v>
      </c>
      <c r="B27" s="203">
        <v>14</v>
      </c>
      <c r="C27" s="203">
        <v>0</v>
      </c>
      <c r="D27" s="203">
        <v>14</v>
      </c>
      <c r="E27" s="203">
        <v>29</v>
      </c>
      <c r="F27" s="204">
        <v>107.1428571428571</v>
      </c>
    </row>
    <row r="28" spans="1:7" ht="15.6" customHeight="1" x14ac:dyDescent="0.25">
      <c r="A28" s="202" t="s">
        <v>177</v>
      </c>
      <c r="B28" s="203">
        <v>346231</v>
      </c>
      <c r="C28" s="203">
        <v>298453</v>
      </c>
      <c r="D28" s="203">
        <v>2334587</v>
      </c>
      <c r="E28" s="203">
        <v>2009528</v>
      </c>
      <c r="F28" s="204">
        <v>-13.92361903839951</v>
      </c>
    </row>
    <row r="29" spans="1:7" ht="15.6" customHeight="1" x14ac:dyDescent="0.25">
      <c r="A29" s="202" t="s">
        <v>178</v>
      </c>
      <c r="B29" s="203">
        <v>123368</v>
      </c>
      <c r="C29" s="203">
        <v>124964</v>
      </c>
      <c r="D29" s="203">
        <v>713468</v>
      </c>
      <c r="E29" s="203">
        <v>772854</v>
      </c>
      <c r="F29" s="204">
        <v>8.3235688215869459</v>
      </c>
    </row>
    <row r="30" spans="1:7" ht="15.6" customHeight="1" x14ac:dyDescent="0.25">
      <c r="A30" s="202" t="s">
        <v>179</v>
      </c>
      <c r="B30" s="203">
        <v>84182</v>
      </c>
      <c r="C30" s="203">
        <v>97193</v>
      </c>
      <c r="D30" s="203">
        <v>526214</v>
      </c>
      <c r="E30" s="203">
        <v>566320</v>
      </c>
      <c r="F30" s="204">
        <v>7.6216140201514966</v>
      </c>
    </row>
    <row r="31" spans="1:7" ht="15.6" customHeight="1" x14ac:dyDescent="0.25">
      <c r="A31" s="202" t="s">
        <v>180</v>
      </c>
      <c r="B31" s="203">
        <v>10352</v>
      </c>
      <c r="C31" s="203">
        <v>10798</v>
      </c>
      <c r="D31" s="203">
        <v>71607</v>
      </c>
      <c r="E31" s="203">
        <v>75893</v>
      </c>
      <c r="F31" s="204">
        <v>5.9854483500216427</v>
      </c>
    </row>
    <row r="32" spans="1:7" ht="15.6" customHeight="1" x14ac:dyDescent="0.25">
      <c r="A32" s="202" t="s">
        <v>181</v>
      </c>
      <c r="B32" s="203">
        <v>5147281</v>
      </c>
      <c r="C32" s="203">
        <v>5133572</v>
      </c>
      <c r="D32" s="203">
        <v>29602164</v>
      </c>
      <c r="E32" s="203">
        <v>28334465</v>
      </c>
      <c r="F32" s="204">
        <v>-4.2824538097957969</v>
      </c>
    </row>
    <row r="33" spans="1:6" ht="15.6" customHeight="1" x14ac:dyDescent="0.25">
      <c r="A33" s="202" t="s">
        <v>182</v>
      </c>
      <c r="B33" s="203">
        <v>316966</v>
      </c>
      <c r="C33" s="203">
        <v>298635</v>
      </c>
      <c r="D33" s="203">
        <v>1579531</v>
      </c>
      <c r="E33" s="203">
        <v>1576615</v>
      </c>
      <c r="F33" s="204">
        <v>-0.1846117613392835</v>
      </c>
    </row>
    <row r="34" spans="1:6" ht="15.6" customHeight="1" x14ac:dyDescent="0.25">
      <c r="A34" s="202" t="s">
        <v>183</v>
      </c>
      <c r="B34" s="203">
        <v>31115</v>
      </c>
      <c r="C34" s="203">
        <v>26561</v>
      </c>
      <c r="D34" s="203">
        <v>143814</v>
      </c>
      <c r="E34" s="203">
        <v>176486</v>
      </c>
      <c r="F34" s="204">
        <v>22.718233273533869</v>
      </c>
    </row>
    <row r="35" spans="1:6" ht="15.6" customHeight="1" x14ac:dyDescent="0.25">
      <c r="A35" s="170" t="s">
        <v>153</v>
      </c>
      <c r="B35" s="90">
        <f>SUM(B7:B34)</f>
        <v>16462638</v>
      </c>
      <c r="C35" s="91">
        <f>SUM(C7:C34)</f>
        <v>16275270</v>
      </c>
      <c r="D35" s="192">
        <f>SUM(D7:D34)</f>
        <v>95985119</v>
      </c>
      <c r="E35" s="92">
        <f>SUM(E7:E34)</f>
        <v>94943776</v>
      </c>
      <c r="F35" s="154">
        <f>E35*100/D35-100</f>
        <v>-1.0849004625394087</v>
      </c>
    </row>
    <row r="36" spans="1:6" ht="15.6" customHeight="1" x14ac:dyDescent="0.25">
      <c r="A36" s="87" t="s">
        <v>52</v>
      </c>
      <c r="B36" s="86"/>
      <c r="D36" s="27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57" priority="2">
      <formula>MOD(ROW(),2)=0</formula>
    </cfRule>
  </conditionalFormatting>
  <conditionalFormatting sqref="F7:F35">
    <cfRule type="expression" dxfId="5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438F6-2786-46E5-A248-5279ABCCE071}">
  <sheetPr codeName="Hoja12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60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3131.5659999999998</v>
      </c>
      <c r="C7" s="203">
        <v>3146.1850000000009</v>
      </c>
      <c r="D7" s="203">
        <v>11465.404</v>
      </c>
      <c r="E7" s="203">
        <v>10747.861000000001</v>
      </c>
      <c r="F7" s="204">
        <v>-6.2583315860479019</v>
      </c>
      <c r="G7" s="51"/>
    </row>
    <row r="8" spans="1:14" ht="15.6" customHeight="1" x14ac:dyDescent="0.25">
      <c r="A8" s="202" t="s">
        <v>11</v>
      </c>
      <c r="B8" s="203">
        <v>555.95299999999997</v>
      </c>
      <c r="C8" s="203">
        <v>0</v>
      </c>
      <c r="D8" s="203">
        <v>555.95299999999997</v>
      </c>
      <c r="E8" s="203">
        <v>0</v>
      </c>
      <c r="F8" s="204">
        <v>-100</v>
      </c>
      <c r="G8" s="20"/>
    </row>
    <row r="9" spans="1:14" ht="15.6" customHeight="1" x14ac:dyDescent="0.25">
      <c r="A9" s="202" t="s">
        <v>8</v>
      </c>
      <c r="B9" s="203">
        <v>955.71299999999997</v>
      </c>
      <c r="C9" s="203">
        <v>693.70299999999997</v>
      </c>
      <c r="D9" s="203">
        <v>2494.2669999999989</v>
      </c>
      <c r="E9" s="203">
        <v>1616.348</v>
      </c>
      <c r="F9" s="204">
        <v>-35.19747484932445</v>
      </c>
      <c r="G9" s="20"/>
    </row>
    <row r="10" spans="1:14" ht="15.6" customHeight="1" x14ac:dyDescent="0.25">
      <c r="A10" s="202" t="s">
        <v>10</v>
      </c>
      <c r="B10" s="203">
        <v>1018.067</v>
      </c>
      <c r="C10" s="203">
        <v>897.31299999999999</v>
      </c>
      <c r="D10" s="203">
        <v>6413.655999999999</v>
      </c>
      <c r="E10" s="203">
        <v>4297.4569999999994</v>
      </c>
      <c r="F10" s="204">
        <v>-32.995205854507937</v>
      </c>
    </row>
    <row r="11" spans="1:14" ht="15.6" customHeight="1" x14ac:dyDescent="0.25">
      <c r="A11" s="202" t="s">
        <v>9</v>
      </c>
      <c r="B11" s="203">
        <v>116.473</v>
      </c>
      <c r="C11" s="203">
        <v>101.343</v>
      </c>
      <c r="D11" s="203">
        <v>563.88100000000009</v>
      </c>
      <c r="E11" s="203">
        <v>402.36500000000001</v>
      </c>
      <c r="F11" s="204">
        <v>-28.64363225574192</v>
      </c>
    </row>
    <row r="12" spans="1:14" ht="15.6" customHeight="1" x14ac:dyDescent="0.25">
      <c r="A12" s="202" t="s">
        <v>6</v>
      </c>
      <c r="B12" s="203">
        <v>1462.1959999999999</v>
      </c>
      <c r="C12" s="203">
        <v>1079.038</v>
      </c>
      <c r="D12" s="203">
        <v>5807.9139999999998</v>
      </c>
      <c r="E12" s="203">
        <v>4702.3520000000017</v>
      </c>
      <c r="F12" s="204">
        <v>-19.035440263061719</v>
      </c>
    </row>
    <row r="13" spans="1:14" ht="15.6" customHeight="1" x14ac:dyDescent="0.25">
      <c r="A13" s="202" t="s">
        <v>175</v>
      </c>
      <c r="B13" s="203">
        <v>252.803</v>
      </c>
      <c r="C13" s="203">
        <v>224.69800000000001</v>
      </c>
      <c r="D13" s="203">
        <v>1047.9929999999999</v>
      </c>
      <c r="E13" s="203">
        <v>825.34299999999996</v>
      </c>
      <c r="F13" s="204">
        <v>-21.24537091373703</v>
      </c>
    </row>
    <row r="14" spans="1:14" ht="15.6" customHeight="1" x14ac:dyDescent="0.25">
      <c r="A14" s="202" t="s">
        <v>148</v>
      </c>
      <c r="B14" s="203">
        <v>409.70800000000003</v>
      </c>
      <c r="C14" s="203">
        <v>0</v>
      </c>
      <c r="D14" s="203">
        <v>2572.530000000002</v>
      </c>
      <c r="E14" s="203">
        <v>0</v>
      </c>
      <c r="F14" s="204">
        <v>-100</v>
      </c>
    </row>
    <row r="15" spans="1:14" ht="15.6" customHeight="1" x14ac:dyDescent="0.25">
      <c r="A15" s="202" t="s">
        <v>145</v>
      </c>
      <c r="B15" s="203">
        <v>0</v>
      </c>
      <c r="C15" s="203">
        <v>0</v>
      </c>
      <c r="D15" s="203">
        <v>0</v>
      </c>
      <c r="E15" s="203">
        <v>0</v>
      </c>
      <c r="F15" s="204" t="s">
        <v>151</v>
      </c>
    </row>
    <row r="16" spans="1:14" ht="15.6" customHeight="1" x14ac:dyDescent="0.5">
      <c r="A16" s="202" t="s">
        <v>144</v>
      </c>
      <c r="B16" s="203">
        <v>35.563000000000002</v>
      </c>
      <c r="C16" s="203">
        <v>0</v>
      </c>
      <c r="D16" s="203">
        <v>159.22</v>
      </c>
      <c r="E16" s="203">
        <v>52.408000000000001</v>
      </c>
      <c r="F16" s="204">
        <v>-67.084537118452459</v>
      </c>
      <c r="G16" s="15"/>
    </row>
    <row r="17" spans="1:7" ht="15.6" customHeight="1" x14ac:dyDescent="0.35">
      <c r="A17" s="202" t="s">
        <v>150</v>
      </c>
      <c r="B17" s="203">
        <v>302.74599999999998</v>
      </c>
      <c r="C17" s="203">
        <v>319.71199999999999</v>
      </c>
      <c r="D17" s="203">
        <v>1176.104</v>
      </c>
      <c r="E17" s="203">
        <v>1360.8789999999999</v>
      </c>
      <c r="F17" s="204">
        <v>15.71077047608034</v>
      </c>
      <c r="G17" s="16"/>
    </row>
    <row r="18" spans="1:7" ht="15.6" customHeight="1" x14ac:dyDescent="0.25">
      <c r="A18" s="202" t="s">
        <v>147</v>
      </c>
      <c r="B18" s="203">
        <v>7.0129999999999999</v>
      </c>
      <c r="C18" s="203">
        <v>6.7069999999999999</v>
      </c>
      <c r="D18" s="203">
        <v>10.923</v>
      </c>
      <c r="E18" s="203">
        <v>6.7069999999999999</v>
      </c>
      <c r="F18" s="204">
        <v>-38.597454911654317</v>
      </c>
    </row>
    <row r="19" spans="1:7" ht="15.6" customHeight="1" x14ac:dyDescent="0.25">
      <c r="A19" s="202" t="s">
        <v>143</v>
      </c>
      <c r="B19" s="203">
        <v>3.61</v>
      </c>
      <c r="C19" s="203">
        <v>3.863</v>
      </c>
      <c r="D19" s="203">
        <v>66.75800000000001</v>
      </c>
      <c r="E19" s="203">
        <v>42.110000000000007</v>
      </c>
      <c r="F19" s="204">
        <v>-36.921417657808803</v>
      </c>
    </row>
    <row r="20" spans="1:7" ht="15.6" customHeight="1" x14ac:dyDescent="0.25">
      <c r="A20" s="202" t="s">
        <v>142</v>
      </c>
      <c r="B20" s="203">
        <v>2147.393</v>
      </c>
      <c r="C20" s="203">
        <v>2099.6819999999998</v>
      </c>
      <c r="D20" s="203">
        <v>9662.9210000000003</v>
      </c>
      <c r="E20" s="203">
        <v>7542.5970000000016</v>
      </c>
      <c r="F20" s="204">
        <v>-21.942888697941331</v>
      </c>
    </row>
    <row r="21" spans="1:7" ht="15.6" customHeight="1" x14ac:dyDescent="0.25">
      <c r="A21" s="202" t="s">
        <v>149</v>
      </c>
      <c r="B21" s="203">
        <v>11.106</v>
      </c>
      <c r="C21" s="203">
        <v>12.002000000000001</v>
      </c>
      <c r="D21" s="203">
        <v>70.652999999999992</v>
      </c>
      <c r="E21" s="203">
        <v>71.725000000000009</v>
      </c>
      <c r="F21" s="204">
        <v>1.5172745672512351</v>
      </c>
    </row>
    <row r="22" spans="1:7" ht="15.6" customHeight="1" x14ac:dyDescent="0.25">
      <c r="A22" s="202" t="s">
        <v>146</v>
      </c>
      <c r="B22" s="203">
        <v>98.492000000000004</v>
      </c>
      <c r="C22" s="203">
        <v>119.998</v>
      </c>
      <c r="D22" s="203">
        <v>279.09899999999999</v>
      </c>
      <c r="E22" s="203">
        <v>324.90899999999999</v>
      </c>
      <c r="F22" s="204">
        <v>16.413530682660991</v>
      </c>
    </row>
    <row r="23" spans="1:7" ht="15.6" customHeight="1" x14ac:dyDescent="0.25">
      <c r="A23" s="202" t="s">
        <v>165</v>
      </c>
      <c r="B23" s="203">
        <v>1.73</v>
      </c>
      <c r="C23" s="203">
        <v>1.1579999999999999</v>
      </c>
      <c r="D23" s="203">
        <v>11.305</v>
      </c>
      <c r="E23" s="203">
        <v>12.521000000000001</v>
      </c>
      <c r="F23" s="204">
        <v>10.75630252100839</v>
      </c>
    </row>
    <row r="24" spans="1:7" ht="15.6" customHeight="1" x14ac:dyDescent="0.25">
      <c r="A24" s="202" t="s">
        <v>141</v>
      </c>
      <c r="B24" s="203">
        <v>185.96299999999999</v>
      </c>
      <c r="C24" s="203">
        <v>169.70400000000001</v>
      </c>
      <c r="D24" s="203">
        <v>1002.1369999999999</v>
      </c>
      <c r="E24" s="203">
        <v>1046.8610000000001</v>
      </c>
      <c r="F24" s="204">
        <v>4.4628628620637869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98.362000000000009</v>
      </c>
      <c r="C26" s="203">
        <v>92.614000000000004</v>
      </c>
      <c r="D26" s="203">
        <v>418.56099999999998</v>
      </c>
      <c r="E26" s="203">
        <v>326.392</v>
      </c>
      <c r="F26" s="204">
        <v>-22.02044624319991</v>
      </c>
    </row>
    <row r="27" spans="1:7" ht="15.6" customHeight="1" x14ac:dyDescent="0.25">
      <c r="A27" s="202" t="s">
        <v>173</v>
      </c>
      <c r="B27" s="203">
        <v>1009.174</v>
      </c>
      <c r="C27" s="203">
        <v>1042.614</v>
      </c>
      <c r="D27" s="203">
        <v>10844.386</v>
      </c>
      <c r="E27" s="203">
        <v>8716.3040000000001</v>
      </c>
      <c r="F27" s="204">
        <v>-19.623812726695629</v>
      </c>
    </row>
    <row r="28" spans="1:7" ht="15.6" customHeight="1" x14ac:dyDescent="0.25">
      <c r="A28" s="202" t="s">
        <v>177</v>
      </c>
      <c r="B28" s="203">
        <v>159.93899999999999</v>
      </c>
      <c r="C28" s="203">
        <v>174.52699999999999</v>
      </c>
      <c r="D28" s="203">
        <v>871.50800000000027</v>
      </c>
      <c r="E28" s="203">
        <v>842.34899999999982</v>
      </c>
      <c r="F28" s="204">
        <v>-3.3458097917632732</v>
      </c>
    </row>
    <row r="29" spans="1:7" ht="15.6" customHeight="1" x14ac:dyDescent="0.25">
      <c r="A29" s="202" t="s">
        <v>178</v>
      </c>
      <c r="B29" s="203">
        <v>107.44499999999999</v>
      </c>
      <c r="C29" s="203">
        <v>149.98599999999999</v>
      </c>
      <c r="D29" s="203">
        <v>1646.4580000000001</v>
      </c>
      <c r="E29" s="203">
        <v>940.29600000000005</v>
      </c>
      <c r="F29" s="204">
        <v>-42.88976700286311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0</v>
      </c>
      <c r="F30" s="204" t="s">
        <v>151</v>
      </c>
    </row>
    <row r="31" spans="1:7" ht="15.6" customHeight="1" x14ac:dyDescent="0.25">
      <c r="A31" s="202" t="s">
        <v>180</v>
      </c>
      <c r="B31" s="203">
        <v>84.338000000000008</v>
      </c>
      <c r="C31" s="203">
        <v>95.876000000000005</v>
      </c>
      <c r="D31" s="203">
        <v>590.50400000000002</v>
      </c>
      <c r="E31" s="203">
        <v>759.32799999999997</v>
      </c>
      <c r="F31" s="204">
        <v>28.58981480227061</v>
      </c>
    </row>
    <row r="32" spans="1:7" ht="15.6" customHeight="1" x14ac:dyDescent="0.25">
      <c r="A32" s="202" t="s">
        <v>181</v>
      </c>
      <c r="B32" s="203">
        <v>68.459000000000003</v>
      </c>
      <c r="C32" s="203">
        <v>84.311999999999998</v>
      </c>
      <c r="D32" s="203">
        <v>530.30700000000013</v>
      </c>
      <c r="E32" s="203">
        <v>681.5709999999998</v>
      </c>
      <c r="F32" s="204">
        <v>28.52385504999927</v>
      </c>
    </row>
    <row r="33" spans="1:6" ht="15.6" customHeight="1" x14ac:dyDescent="0.25">
      <c r="A33" s="202" t="s">
        <v>182</v>
      </c>
      <c r="B33" s="203">
        <v>1995.087</v>
      </c>
      <c r="C33" s="203">
        <v>2313.498</v>
      </c>
      <c r="D33" s="203">
        <v>13595.087</v>
      </c>
      <c r="E33" s="203">
        <v>12571.017</v>
      </c>
      <c r="F33" s="204">
        <v>-7.5326476395480171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14218.898999999998</v>
      </c>
      <c r="C35" s="91">
        <f>SUM(C7:C34)</f>
        <v>12828.532999999999</v>
      </c>
      <c r="D35" s="90">
        <f>SUM(D7:D34)</f>
        <v>71857.52900000001</v>
      </c>
      <c r="E35" s="92">
        <f>SUM(E7:E34)</f>
        <v>57889.700000000012</v>
      </c>
      <c r="F35" s="154">
        <f>E35*100/D35-100</f>
        <v>-19.438226159989441</v>
      </c>
    </row>
    <row r="36" spans="1:6" ht="15.6" customHeight="1" x14ac:dyDescent="0.25">
      <c r="A36" s="87" t="s">
        <v>86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55" priority="2">
      <formula>MOD(ROW(),2)=0</formula>
    </cfRule>
  </conditionalFormatting>
  <conditionalFormatting sqref="F7:F35">
    <cfRule type="expression" dxfId="5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71841-E93E-44D2-9846-DF07D06F342C}">
  <sheetPr codeName="Hoja13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61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10822</v>
      </c>
      <c r="C7" s="203">
        <v>7135</v>
      </c>
      <c r="D7" s="203">
        <v>34885</v>
      </c>
      <c r="E7" s="203">
        <v>23169</v>
      </c>
      <c r="F7" s="204">
        <v>-33.58463523004157</v>
      </c>
      <c r="G7" s="51"/>
    </row>
    <row r="8" spans="1:14" ht="15.6" customHeight="1" x14ac:dyDescent="0.25">
      <c r="A8" s="202" t="s">
        <v>11</v>
      </c>
      <c r="B8" s="203">
        <v>3881</v>
      </c>
      <c r="C8" s="203">
        <v>1195</v>
      </c>
      <c r="D8" s="203">
        <v>8257</v>
      </c>
      <c r="E8" s="203">
        <v>10937</v>
      </c>
      <c r="F8" s="204">
        <v>32.457308949981837</v>
      </c>
      <c r="G8" s="20"/>
    </row>
    <row r="9" spans="1:14" ht="15.6" customHeight="1" x14ac:dyDescent="0.25">
      <c r="A9" s="202" t="s">
        <v>8</v>
      </c>
      <c r="B9" s="203">
        <v>7446</v>
      </c>
      <c r="C9" s="203">
        <v>5998</v>
      </c>
      <c r="D9" s="203">
        <v>33683</v>
      </c>
      <c r="E9" s="203">
        <v>31440</v>
      </c>
      <c r="F9" s="204">
        <v>-6.6591455630436656</v>
      </c>
      <c r="G9" s="20"/>
    </row>
    <row r="10" spans="1:14" ht="15.6" customHeight="1" x14ac:dyDescent="0.25">
      <c r="A10" s="202" t="s">
        <v>10</v>
      </c>
      <c r="B10" s="203">
        <v>5070</v>
      </c>
      <c r="C10" s="203">
        <v>4487</v>
      </c>
      <c r="D10" s="203">
        <v>24218</v>
      </c>
      <c r="E10" s="203">
        <v>20893</v>
      </c>
      <c r="F10" s="204">
        <v>-13.729457428359069</v>
      </c>
    </row>
    <row r="11" spans="1:14" ht="15.6" customHeight="1" x14ac:dyDescent="0.25">
      <c r="A11" s="202" t="s">
        <v>9</v>
      </c>
      <c r="B11" s="203">
        <v>248609</v>
      </c>
      <c r="C11" s="203">
        <v>299470</v>
      </c>
      <c r="D11" s="203">
        <v>1533974</v>
      </c>
      <c r="E11" s="203">
        <v>1507755</v>
      </c>
      <c r="F11" s="204">
        <v>-1.7092206256429421</v>
      </c>
    </row>
    <row r="12" spans="1:14" ht="15.6" customHeight="1" x14ac:dyDescent="0.25">
      <c r="A12" s="202" t="s">
        <v>6</v>
      </c>
      <c r="B12" s="203">
        <v>9400</v>
      </c>
      <c r="C12" s="203">
        <v>10510</v>
      </c>
      <c r="D12" s="203">
        <v>56198</v>
      </c>
      <c r="E12" s="203">
        <v>67968</v>
      </c>
      <c r="F12" s="204">
        <v>20.94380582938895</v>
      </c>
    </row>
    <row r="13" spans="1:14" ht="15.6" customHeight="1" x14ac:dyDescent="0.25">
      <c r="A13" s="202" t="s">
        <v>175</v>
      </c>
      <c r="B13" s="203">
        <v>15689</v>
      </c>
      <c r="C13" s="203">
        <v>13430</v>
      </c>
      <c r="D13" s="203">
        <v>61062</v>
      </c>
      <c r="E13" s="203">
        <v>49949</v>
      </c>
      <c r="F13" s="204">
        <v>-18.199534898955161</v>
      </c>
    </row>
    <row r="14" spans="1:14" ht="15.6" customHeight="1" x14ac:dyDescent="0.25">
      <c r="A14" s="202" t="s">
        <v>148</v>
      </c>
      <c r="B14" s="203">
        <v>162707</v>
      </c>
      <c r="C14" s="203">
        <v>170350</v>
      </c>
      <c r="D14" s="203">
        <v>842112</v>
      </c>
      <c r="E14" s="203">
        <v>900520</v>
      </c>
      <c r="F14" s="204">
        <v>6.9358945128439018</v>
      </c>
    </row>
    <row r="15" spans="1:14" ht="15.6" customHeight="1" x14ac:dyDescent="0.25">
      <c r="A15" s="202" t="s">
        <v>145</v>
      </c>
      <c r="B15" s="203">
        <v>2162</v>
      </c>
      <c r="C15" s="203">
        <v>2268</v>
      </c>
      <c r="D15" s="203">
        <v>12228</v>
      </c>
      <c r="E15" s="203">
        <v>11990</v>
      </c>
      <c r="F15" s="204">
        <v>-1.94635263330062</v>
      </c>
    </row>
    <row r="16" spans="1:14" ht="15.6" customHeight="1" x14ac:dyDescent="0.5">
      <c r="A16" s="202" t="s">
        <v>144</v>
      </c>
      <c r="B16" s="203">
        <v>24003</v>
      </c>
      <c r="C16" s="203">
        <v>21605</v>
      </c>
      <c r="D16" s="203">
        <v>121601</v>
      </c>
      <c r="E16" s="203">
        <v>133800</v>
      </c>
      <c r="F16" s="204">
        <v>10.03198986850437</v>
      </c>
      <c r="G16" s="15"/>
    </row>
    <row r="17" spans="1:7" ht="15.6" customHeight="1" x14ac:dyDescent="0.35">
      <c r="A17" s="202" t="s">
        <v>150</v>
      </c>
      <c r="B17" s="203">
        <v>3235</v>
      </c>
      <c r="C17" s="203">
        <v>2958</v>
      </c>
      <c r="D17" s="203">
        <v>10873</v>
      </c>
      <c r="E17" s="203">
        <v>14006</v>
      </c>
      <c r="F17" s="204">
        <v>28.814494619700181</v>
      </c>
      <c r="G17" s="16"/>
    </row>
    <row r="18" spans="1:7" ht="15.6" customHeight="1" x14ac:dyDescent="0.25">
      <c r="A18" s="202" t="s">
        <v>147</v>
      </c>
      <c r="B18" s="203">
        <v>60414</v>
      </c>
      <c r="C18" s="203">
        <v>69667</v>
      </c>
      <c r="D18" s="203">
        <v>381633</v>
      </c>
      <c r="E18" s="203">
        <v>378747</v>
      </c>
      <c r="F18" s="204">
        <v>-0.75622391145419954</v>
      </c>
    </row>
    <row r="19" spans="1:7" ht="15.6" customHeight="1" x14ac:dyDescent="0.25">
      <c r="A19" s="202" t="s">
        <v>143</v>
      </c>
      <c r="B19" s="203">
        <v>1278</v>
      </c>
      <c r="C19" s="203">
        <v>599</v>
      </c>
      <c r="D19" s="203">
        <v>7051</v>
      </c>
      <c r="E19" s="203">
        <v>5469</v>
      </c>
      <c r="F19" s="204">
        <v>-22.436533824989372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12866</v>
      </c>
      <c r="E20" s="203">
        <v>0</v>
      </c>
      <c r="F20" s="204">
        <v>-100</v>
      </c>
    </row>
    <row r="21" spans="1:7" ht="15.6" customHeight="1" x14ac:dyDescent="0.25">
      <c r="A21" s="202" t="s">
        <v>149</v>
      </c>
      <c r="B21" s="203">
        <v>1871</v>
      </c>
      <c r="C21" s="203">
        <v>10480</v>
      </c>
      <c r="D21" s="203">
        <v>68577</v>
      </c>
      <c r="E21" s="203">
        <v>80902</v>
      </c>
      <c r="F21" s="204">
        <v>17.97249806786532</v>
      </c>
    </row>
    <row r="22" spans="1:7" ht="15.6" customHeight="1" x14ac:dyDescent="0.25">
      <c r="A22" s="202" t="s">
        <v>146</v>
      </c>
      <c r="B22" s="203">
        <v>233620</v>
      </c>
      <c r="C22" s="203">
        <v>244555</v>
      </c>
      <c r="D22" s="203">
        <v>1519144</v>
      </c>
      <c r="E22" s="203">
        <v>1492597</v>
      </c>
      <c r="F22" s="204">
        <v>-1.747497274781054</v>
      </c>
    </row>
    <row r="23" spans="1:7" ht="15.6" customHeight="1" x14ac:dyDescent="0.25">
      <c r="A23" s="202" t="s">
        <v>165</v>
      </c>
      <c r="B23" s="203">
        <v>5273</v>
      </c>
      <c r="C23" s="203">
        <v>15904</v>
      </c>
      <c r="D23" s="203">
        <v>33055</v>
      </c>
      <c r="E23" s="203">
        <v>65270</v>
      </c>
      <c r="F23" s="204">
        <v>97.458780819845714</v>
      </c>
    </row>
    <row r="24" spans="1:7" ht="15.6" customHeight="1" x14ac:dyDescent="0.25">
      <c r="A24" s="202" t="s">
        <v>141</v>
      </c>
      <c r="B24" s="203">
        <v>2328</v>
      </c>
      <c r="C24" s="203">
        <v>1287</v>
      </c>
      <c r="D24" s="203">
        <v>13457</v>
      </c>
      <c r="E24" s="203">
        <v>10175</v>
      </c>
      <c r="F24" s="204">
        <v>-24.38879393624136</v>
      </c>
    </row>
    <row r="25" spans="1:7" ht="15.6" customHeight="1" x14ac:dyDescent="0.25">
      <c r="A25" s="202" t="s">
        <v>140</v>
      </c>
      <c r="B25" s="203">
        <v>1161</v>
      </c>
      <c r="C25" s="203">
        <v>0</v>
      </c>
      <c r="D25" s="203">
        <v>2935</v>
      </c>
      <c r="E25" s="203">
        <v>1916</v>
      </c>
      <c r="F25" s="204">
        <v>-34.718909710391827</v>
      </c>
    </row>
    <row r="26" spans="1:7" ht="15.6" customHeight="1" x14ac:dyDescent="0.25">
      <c r="A26" s="202" t="s">
        <v>152</v>
      </c>
      <c r="B26" s="203">
        <v>2088</v>
      </c>
      <c r="C26" s="203">
        <v>2642</v>
      </c>
      <c r="D26" s="203">
        <v>11864</v>
      </c>
      <c r="E26" s="203">
        <v>10924</v>
      </c>
      <c r="F26" s="204">
        <v>-7.9231287929871863</v>
      </c>
    </row>
    <row r="27" spans="1:7" ht="15.6" customHeight="1" x14ac:dyDescent="0.25">
      <c r="A27" s="202" t="s">
        <v>173</v>
      </c>
      <c r="B27" s="203">
        <v>2171</v>
      </c>
      <c r="C27" s="203">
        <v>2213</v>
      </c>
      <c r="D27" s="203">
        <v>16397</v>
      </c>
      <c r="E27" s="203">
        <v>16431</v>
      </c>
      <c r="F27" s="204">
        <v>0.207355003964139</v>
      </c>
    </row>
    <row r="28" spans="1:7" ht="15.6" customHeight="1" x14ac:dyDescent="0.25">
      <c r="A28" s="202" t="s">
        <v>177</v>
      </c>
      <c r="B28" s="203">
        <v>54107</v>
      </c>
      <c r="C28" s="203">
        <v>70818</v>
      </c>
      <c r="D28" s="203">
        <v>411427</v>
      </c>
      <c r="E28" s="203">
        <v>533846</v>
      </c>
      <c r="F28" s="204">
        <v>29.754731702100251</v>
      </c>
    </row>
    <row r="29" spans="1:7" ht="15.6" customHeight="1" x14ac:dyDescent="0.25">
      <c r="A29" s="202" t="s">
        <v>178</v>
      </c>
      <c r="B29" s="203">
        <v>4488</v>
      </c>
      <c r="C29" s="203">
        <v>3719</v>
      </c>
      <c r="D29" s="203">
        <v>26798</v>
      </c>
      <c r="E29" s="203">
        <v>23802</v>
      </c>
      <c r="F29" s="204">
        <v>-11.1799388014031</v>
      </c>
    </row>
    <row r="30" spans="1:7" ht="15.6" customHeight="1" x14ac:dyDescent="0.25">
      <c r="A30" s="202" t="s">
        <v>179</v>
      </c>
      <c r="B30" s="203">
        <v>3463</v>
      </c>
      <c r="C30" s="203">
        <v>0</v>
      </c>
      <c r="D30" s="203">
        <v>19479</v>
      </c>
      <c r="E30" s="203">
        <v>11466</v>
      </c>
      <c r="F30" s="204">
        <v>-41.136608655475129</v>
      </c>
    </row>
    <row r="31" spans="1:7" ht="15.6" customHeight="1" x14ac:dyDescent="0.25">
      <c r="A31" s="202" t="s">
        <v>180</v>
      </c>
      <c r="B31" s="203">
        <v>7614</v>
      </c>
      <c r="C31" s="203">
        <v>4876</v>
      </c>
      <c r="D31" s="203">
        <v>51645</v>
      </c>
      <c r="E31" s="203">
        <v>56652</v>
      </c>
      <c r="F31" s="204">
        <v>9.6950334011036858</v>
      </c>
    </row>
    <row r="32" spans="1:7" ht="15.6" customHeight="1" x14ac:dyDescent="0.25">
      <c r="A32" s="202" t="s">
        <v>181</v>
      </c>
      <c r="B32" s="203">
        <v>65602</v>
      </c>
      <c r="C32" s="203">
        <v>47604</v>
      </c>
      <c r="D32" s="203">
        <v>294764</v>
      </c>
      <c r="E32" s="203">
        <v>317110</v>
      </c>
      <c r="F32" s="204">
        <v>7.5809800382678967</v>
      </c>
    </row>
    <row r="33" spans="1:6" ht="15.6" customHeight="1" x14ac:dyDescent="0.25">
      <c r="A33" s="202" t="s">
        <v>182</v>
      </c>
      <c r="B33" s="203">
        <v>15460</v>
      </c>
      <c r="C33" s="203">
        <v>4916</v>
      </c>
      <c r="D33" s="203">
        <v>65161</v>
      </c>
      <c r="E33" s="203">
        <v>31994</v>
      </c>
      <c r="F33" s="204">
        <v>-50.900078267675447</v>
      </c>
    </row>
    <row r="34" spans="1:6" ht="15.6" customHeight="1" x14ac:dyDescent="0.25">
      <c r="A34" s="202" t="s">
        <v>183</v>
      </c>
      <c r="B34" s="203">
        <v>750</v>
      </c>
      <c r="C34" s="203">
        <v>1334</v>
      </c>
      <c r="D34" s="203">
        <v>3368</v>
      </c>
      <c r="E34" s="203">
        <v>5224</v>
      </c>
      <c r="F34" s="204">
        <v>55.106888361045122</v>
      </c>
    </row>
    <row r="35" spans="1:6" ht="15.6" customHeight="1" x14ac:dyDescent="0.25">
      <c r="A35" s="170" t="s">
        <v>153</v>
      </c>
      <c r="B35" s="90">
        <f>SUM(B7:B34)</f>
        <v>954712</v>
      </c>
      <c r="C35" s="91">
        <f>SUM(C7:C34)</f>
        <v>1020020</v>
      </c>
      <c r="D35" s="192">
        <f>SUM(D7:D34)</f>
        <v>5678712</v>
      </c>
      <c r="E35" s="192">
        <f>SUM(E7:E34)</f>
        <v>5814952</v>
      </c>
      <c r="F35" s="154">
        <f>E35*100/D35-100</f>
        <v>2.399135578631217</v>
      </c>
    </row>
    <row r="36" spans="1:6" ht="15.6" customHeight="1" x14ac:dyDescent="0.25">
      <c r="A36" s="87" t="s">
        <v>160</v>
      </c>
      <c r="B36" s="86"/>
      <c r="D36" s="27"/>
      <c r="F36" s="37"/>
    </row>
  </sheetData>
  <mergeCells count="3">
    <mergeCell ref="B5:C5"/>
    <mergeCell ref="D5:F5"/>
    <mergeCell ref="A5:A6"/>
  </mergeCells>
  <conditionalFormatting sqref="A7:F34">
    <cfRule type="expression" dxfId="53" priority="2">
      <formula>MOD(ROW(),2)=0</formula>
    </cfRule>
  </conditionalFormatting>
  <conditionalFormatting sqref="F7:F35">
    <cfRule type="expression" dxfId="5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5B90B-DA14-447E-A9BC-931272E70A4F}">
  <sheetPr codeName="Hoja14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62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4184</v>
      </c>
      <c r="C7" s="203">
        <v>2576</v>
      </c>
      <c r="D7" s="203">
        <v>17307</v>
      </c>
      <c r="E7" s="203">
        <v>13823</v>
      </c>
      <c r="F7" s="204">
        <v>-20.130583001097818</v>
      </c>
      <c r="G7" s="51"/>
    </row>
    <row r="8" spans="1:14" ht="15.6" customHeight="1" x14ac:dyDescent="0.25">
      <c r="A8" s="202" t="s">
        <v>11</v>
      </c>
      <c r="B8" s="203">
        <v>85</v>
      </c>
      <c r="C8" s="203">
        <v>308</v>
      </c>
      <c r="D8" s="203">
        <v>727</v>
      </c>
      <c r="E8" s="203">
        <v>1007</v>
      </c>
      <c r="F8" s="204">
        <v>38.514442916093543</v>
      </c>
      <c r="G8" s="20"/>
    </row>
    <row r="9" spans="1:14" ht="15.6" customHeight="1" x14ac:dyDescent="0.25">
      <c r="A9" s="202" t="s">
        <v>8</v>
      </c>
      <c r="B9" s="203">
        <v>3384</v>
      </c>
      <c r="C9" s="203">
        <v>2053</v>
      </c>
      <c r="D9" s="203">
        <v>13633</v>
      </c>
      <c r="E9" s="203">
        <v>12245</v>
      </c>
      <c r="F9" s="204">
        <v>-10.181178023912571</v>
      </c>
      <c r="G9" s="20"/>
    </row>
    <row r="10" spans="1:14" ht="15.6" customHeight="1" x14ac:dyDescent="0.25">
      <c r="A10" s="202" t="s">
        <v>10</v>
      </c>
      <c r="B10" s="203">
        <v>1692</v>
      </c>
      <c r="C10" s="203">
        <v>540</v>
      </c>
      <c r="D10" s="203">
        <v>6995</v>
      </c>
      <c r="E10" s="203">
        <v>5536</v>
      </c>
      <c r="F10" s="204">
        <v>-20.857755539671189</v>
      </c>
    </row>
    <row r="11" spans="1:14" ht="15.6" customHeight="1" x14ac:dyDescent="0.25">
      <c r="A11" s="202" t="s">
        <v>9</v>
      </c>
      <c r="B11" s="203">
        <v>237773</v>
      </c>
      <c r="C11" s="203">
        <v>285227</v>
      </c>
      <c r="D11" s="203">
        <v>1469719</v>
      </c>
      <c r="E11" s="203">
        <v>1435776</v>
      </c>
      <c r="F11" s="204">
        <v>-2.309489092812981</v>
      </c>
    </row>
    <row r="12" spans="1:14" ht="15.6" customHeight="1" x14ac:dyDescent="0.25">
      <c r="A12" s="202" t="s">
        <v>6</v>
      </c>
      <c r="B12" s="203">
        <v>3057</v>
      </c>
      <c r="C12" s="203">
        <v>2956</v>
      </c>
      <c r="D12" s="203">
        <v>14563</v>
      </c>
      <c r="E12" s="203">
        <v>19799</v>
      </c>
      <c r="F12" s="204">
        <v>35.954130330289082</v>
      </c>
    </row>
    <row r="13" spans="1:14" ht="15.6" customHeight="1" x14ac:dyDescent="0.25">
      <c r="A13" s="202" t="s">
        <v>175</v>
      </c>
      <c r="B13" s="203">
        <v>48</v>
      </c>
      <c r="C13" s="203">
        <v>92</v>
      </c>
      <c r="D13" s="203">
        <v>122</v>
      </c>
      <c r="E13" s="203">
        <v>182</v>
      </c>
      <c r="F13" s="204">
        <v>49.180327868852459</v>
      </c>
    </row>
    <row r="14" spans="1:14" ht="15.6" customHeight="1" x14ac:dyDescent="0.25">
      <c r="A14" s="202" t="s">
        <v>148</v>
      </c>
      <c r="B14" s="203">
        <v>129590</v>
      </c>
      <c r="C14" s="203">
        <v>135936</v>
      </c>
      <c r="D14" s="203">
        <v>681117</v>
      </c>
      <c r="E14" s="203">
        <v>720480</v>
      </c>
      <c r="F14" s="204">
        <v>5.7791833121181782</v>
      </c>
    </row>
    <row r="15" spans="1:14" ht="15.6" customHeight="1" x14ac:dyDescent="0.25">
      <c r="A15" s="202" t="s">
        <v>145</v>
      </c>
      <c r="B15" s="203">
        <v>1801</v>
      </c>
      <c r="C15" s="203">
        <v>1883</v>
      </c>
      <c r="D15" s="203">
        <v>10337</v>
      </c>
      <c r="E15" s="203">
        <v>9882</v>
      </c>
      <c r="F15" s="204">
        <v>-4.4016639257037866</v>
      </c>
    </row>
    <row r="16" spans="1:14" ht="15.6" customHeight="1" x14ac:dyDescent="0.5">
      <c r="A16" s="202" t="s">
        <v>144</v>
      </c>
      <c r="B16" s="203">
        <v>4360</v>
      </c>
      <c r="C16" s="203">
        <v>1839</v>
      </c>
      <c r="D16" s="203">
        <v>16512</v>
      </c>
      <c r="E16" s="203">
        <v>10785</v>
      </c>
      <c r="F16" s="204">
        <v>-34.683866279069761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57072</v>
      </c>
      <c r="C18" s="203">
        <v>68221</v>
      </c>
      <c r="D18" s="203">
        <v>363095</v>
      </c>
      <c r="E18" s="203">
        <v>367286</v>
      </c>
      <c r="F18" s="204">
        <v>1.154243379831726</v>
      </c>
    </row>
    <row r="19" spans="1:7" ht="15.6" customHeight="1" x14ac:dyDescent="0.25">
      <c r="A19" s="202" t="s">
        <v>143</v>
      </c>
      <c r="B19" s="203">
        <v>681</v>
      </c>
      <c r="C19" s="203">
        <v>484</v>
      </c>
      <c r="D19" s="203">
        <v>3569</v>
      </c>
      <c r="E19" s="203">
        <v>3178</v>
      </c>
      <c r="F19" s="204">
        <v>-10.95544970579995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12866</v>
      </c>
      <c r="E20" s="203">
        <v>0</v>
      </c>
      <c r="F20" s="204">
        <v>-100</v>
      </c>
    </row>
    <row r="21" spans="1:7" ht="15.6" customHeight="1" x14ac:dyDescent="0.25">
      <c r="A21" s="202" t="s">
        <v>149</v>
      </c>
      <c r="B21" s="203">
        <v>20</v>
      </c>
      <c r="C21" s="203">
        <v>8505</v>
      </c>
      <c r="D21" s="203">
        <v>54556</v>
      </c>
      <c r="E21" s="203">
        <v>68684</v>
      </c>
      <c r="F21" s="204">
        <v>25.896326710169362</v>
      </c>
    </row>
    <row r="22" spans="1:7" ht="15.6" customHeight="1" x14ac:dyDescent="0.25">
      <c r="A22" s="202" t="s">
        <v>146</v>
      </c>
      <c r="B22" s="203">
        <v>212412</v>
      </c>
      <c r="C22" s="203">
        <v>216419</v>
      </c>
      <c r="D22" s="203">
        <v>1373230</v>
      </c>
      <c r="E22" s="203">
        <v>1299441</v>
      </c>
      <c r="F22" s="204">
        <v>-5.3733897453449231</v>
      </c>
    </row>
    <row r="23" spans="1:7" ht="15.6" customHeight="1" x14ac:dyDescent="0.25">
      <c r="A23" s="202" t="s">
        <v>165</v>
      </c>
      <c r="B23" s="203">
        <v>1900</v>
      </c>
      <c r="C23" s="203">
        <v>13214</v>
      </c>
      <c r="D23" s="203">
        <v>15268</v>
      </c>
      <c r="E23" s="203">
        <v>42062</v>
      </c>
      <c r="F23" s="204">
        <v>175.49122347393239</v>
      </c>
    </row>
    <row r="24" spans="1:7" ht="15.6" customHeight="1" x14ac:dyDescent="0.25">
      <c r="A24" s="202" t="s">
        <v>141</v>
      </c>
      <c r="B24" s="203">
        <v>1425</v>
      </c>
      <c r="C24" s="203">
        <v>89</v>
      </c>
      <c r="D24" s="203">
        <v>9023</v>
      </c>
      <c r="E24" s="203">
        <v>5990</v>
      </c>
      <c r="F24" s="204">
        <v>-33.614097306882407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1430</v>
      </c>
      <c r="C26" s="203">
        <v>1053</v>
      </c>
      <c r="D26" s="203">
        <v>7554</v>
      </c>
      <c r="E26" s="203">
        <v>4571</v>
      </c>
      <c r="F26" s="204">
        <v>-39.489012443738417</v>
      </c>
    </row>
    <row r="27" spans="1:7" ht="15.6" customHeight="1" x14ac:dyDescent="0.25">
      <c r="A27" s="202" t="s">
        <v>173</v>
      </c>
      <c r="B27" s="203">
        <v>633</v>
      </c>
      <c r="C27" s="203">
        <v>855</v>
      </c>
      <c r="D27" s="203">
        <v>4958</v>
      </c>
      <c r="E27" s="203">
        <v>6295</v>
      </c>
      <c r="F27" s="204">
        <v>26.966518757563531</v>
      </c>
    </row>
    <row r="28" spans="1:7" ht="15.6" customHeight="1" x14ac:dyDescent="0.25">
      <c r="A28" s="202" t="s">
        <v>177</v>
      </c>
      <c r="B28" s="203">
        <v>46688</v>
      </c>
      <c r="C28" s="203">
        <v>67735</v>
      </c>
      <c r="D28" s="203">
        <v>337362</v>
      </c>
      <c r="E28" s="203">
        <v>448232</v>
      </c>
      <c r="F28" s="204">
        <v>32.863808016314813</v>
      </c>
    </row>
    <row r="29" spans="1:7" ht="15.6" customHeight="1" x14ac:dyDescent="0.25">
      <c r="A29" s="202" t="s">
        <v>178</v>
      </c>
      <c r="B29" s="203">
        <v>2452</v>
      </c>
      <c r="C29" s="203">
        <v>2608</v>
      </c>
      <c r="D29" s="203">
        <v>16166</v>
      </c>
      <c r="E29" s="203">
        <v>15482</v>
      </c>
      <c r="F29" s="204">
        <v>-4.231102313497459</v>
      </c>
    </row>
    <row r="30" spans="1:7" ht="15.6" customHeight="1" x14ac:dyDescent="0.25">
      <c r="A30" s="202" t="s">
        <v>179</v>
      </c>
      <c r="B30" s="203">
        <v>1166</v>
      </c>
      <c r="C30" s="203">
        <v>0</v>
      </c>
      <c r="D30" s="203">
        <v>8214</v>
      </c>
      <c r="E30" s="203">
        <v>6948</v>
      </c>
      <c r="F30" s="204">
        <v>-15.41271000730459</v>
      </c>
    </row>
    <row r="31" spans="1:7" ht="15.6" customHeight="1" x14ac:dyDescent="0.25">
      <c r="A31" s="202" t="s">
        <v>180</v>
      </c>
      <c r="B31" s="203">
        <v>1970</v>
      </c>
      <c r="C31" s="203">
        <v>995</v>
      </c>
      <c r="D31" s="203">
        <v>18486</v>
      </c>
      <c r="E31" s="203">
        <v>15467</v>
      </c>
      <c r="F31" s="204">
        <v>-16.331277723682788</v>
      </c>
    </row>
    <row r="32" spans="1:7" ht="15.6" customHeight="1" x14ac:dyDescent="0.25">
      <c r="A32" s="202" t="s">
        <v>181</v>
      </c>
      <c r="B32" s="203">
        <v>55608</v>
      </c>
      <c r="C32" s="203">
        <v>39562</v>
      </c>
      <c r="D32" s="203">
        <v>238037</v>
      </c>
      <c r="E32" s="203">
        <v>262746</v>
      </c>
      <c r="F32" s="204">
        <v>10.380319026033771</v>
      </c>
    </row>
    <row r="33" spans="1:6" ht="15.6" customHeight="1" x14ac:dyDescent="0.25">
      <c r="A33" s="202" t="s">
        <v>182</v>
      </c>
      <c r="B33" s="203">
        <v>10462</v>
      </c>
      <c r="C33" s="203">
        <v>0</v>
      </c>
      <c r="D33" s="203">
        <v>37580</v>
      </c>
      <c r="E33" s="203">
        <v>5335</v>
      </c>
      <c r="F33" s="204">
        <v>-85.803618946248008</v>
      </c>
    </row>
    <row r="34" spans="1:6" ht="15.6" customHeight="1" x14ac:dyDescent="0.25">
      <c r="A34" s="202" t="s">
        <v>183</v>
      </c>
      <c r="B34" s="203">
        <v>130</v>
      </c>
      <c r="C34" s="203">
        <v>0</v>
      </c>
      <c r="D34" s="203">
        <v>1052</v>
      </c>
      <c r="E34" s="203">
        <v>133</v>
      </c>
      <c r="F34" s="204">
        <v>-87.357414448669203</v>
      </c>
    </row>
    <row r="35" spans="1:6" ht="15.6" customHeight="1" x14ac:dyDescent="0.25">
      <c r="A35" s="170" t="s">
        <v>153</v>
      </c>
      <c r="B35" s="90">
        <f>SUM(B7:B34)</f>
        <v>780023</v>
      </c>
      <c r="C35" s="91">
        <f>SUM(C7:C34)</f>
        <v>853150</v>
      </c>
      <c r="D35" s="90">
        <f>SUM(D7:D34)</f>
        <v>4732048</v>
      </c>
      <c r="E35" s="92">
        <f>SUM(E7:E34)</f>
        <v>4781365</v>
      </c>
      <c r="F35" s="154">
        <f>E35*100/D35-100</f>
        <v>1.0421914570604542</v>
      </c>
    </row>
    <row r="36" spans="1:6" ht="15.6" customHeight="1" x14ac:dyDescent="0.25">
      <c r="A36" s="87" t="s">
        <v>82</v>
      </c>
      <c r="B36" s="86"/>
      <c r="D36" s="27"/>
    </row>
  </sheetData>
  <mergeCells count="3">
    <mergeCell ref="B5:C5"/>
    <mergeCell ref="D5:F5"/>
    <mergeCell ref="A5:A6"/>
  </mergeCells>
  <conditionalFormatting sqref="A7:F34">
    <cfRule type="expression" dxfId="51" priority="2">
      <formula>MOD(ROW(),2)=0</formula>
    </cfRule>
  </conditionalFormatting>
  <conditionalFormatting sqref="F7:F35">
    <cfRule type="expression" dxfId="5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FC488-5CFC-4319-A546-98B0945F4B11}">
  <sheetPr codeName="Hoja15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63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51"/>
    </row>
    <row r="8" spans="1:14" ht="15.6" customHeight="1" x14ac:dyDescent="0.25">
      <c r="A8" s="202" t="s">
        <v>11</v>
      </c>
      <c r="B8" s="203">
        <v>0</v>
      </c>
      <c r="C8" s="203">
        <v>0</v>
      </c>
      <c r="D8" s="203">
        <v>0</v>
      </c>
      <c r="E8" s="203">
        <v>0</v>
      </c>
      <c r="F8" s="204" t="s">
        <v>151</v>
      </c>
      <c r="G8" s="20"/>
    </row>
    <row r="9" spans="1:14" ht="15.6" customHeight="1" x14ac:dyDescent="0.25">
      <c r="A9" s="202" t="s">
        <v>8</v>
      </c>
      <c r="B9" s="203">
        <v>0</v>
      </c>
      <c r="C9" s="203">
        <v>0</v>
      </c>
      <c r="D9" s="203">
        <v>0</v>
      </c>
      <c r="E9" s="203">
        <v>0</v>
      </c>
      <c r="F9" s="204" t="s">
        <v>151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14700</v>
      </c>
      <c r="E10" s="203">
        <v>0</v>
      </c>
      <c r="F10" s="204">
        <v>-100</v>
      </c>
    </row>
    <row r="11" spans="1:14" ht="15.6" customHeight="1" x14ac:dyDescent="0.25">
      <c r="A11" s="202" t="s">
        <v>9</v>
      </c>
      <c r="B11" s="203">
        <v>222839</v>
      </c>
      <c r="C11" s="203">
        <v>310181</v>
      </c>
      <c r="D11" s="203">
        <v>1599356</v>
      </c>
      <c r="E11" s="203">
        <v>1736595</v>
      </c>
      <c r="F11" s="204">
        <v>8.5808913087517737</v>
      </c>
    </row>
    <row r="12" spans="1:14" ht="15.6" customHeight="1" x14ac:dyDescent="0.25">
      <c r="A12" s="202" t="s">
        <v>6</v>
      </c>
      <c r="B12" s="203">
        <v>0</v>
      </c>
      <c r="C12" s="203">
        <v>0</v>
      </c>
      <c r="D12" s="203">
        <v>0</v>
      </c>
      <c r="E12" s="203">
        <v>0</v>
      </c>
      <c r="F12" s="204" t="s">
        <v>151</v>
      </c>
    </row>
    <row r="13" spans="1:14" ht="15.6" customHeight="1" x14ac:dyDescent="0.25">
      <c r="A13" s="202" t="s">
        <v>175</v>
      </c>
      <c r="B13" s="203">
        <v>0</v>
      </c>
      <c r="C13" s="203">
        <v>0</v>
      </c>
      <c r="D13" s="203">
        <v>0</v>
      </c>
      <c r="E13" s="203">
        <v>24</v>
      </c>
      <c r="F13" s="204" t="s">
        <v>151</v>
      </c>
    </row>
    <row r="14" spans="1:14" ht="15.6" customHeight="1" x14ac:dyDescent="0.25">
      <c r="A14" s="202" t="s">
        <v>148</v>
      </c>
      <c r="B14" s="203">
        <v>0</v>
      </c>
      <c r="C14" s="203">
        <v>0</v>
      </c>
      <c r="D14" s="203">
        <v>0</v>
      </c>
      <c r="E14" s="203">
        <v>0</v>
      </c>
      <c r="F14" s="204" t="s">
        <v>151</v>
      </c>
    </row>
    <row r="15" spans="1:14" ht="15.6" customHeight="1" x14ac:dyDescent="0.25">
      <c r="A15" s="202" t="s">
        <v>145</v>
      </c>
      <c r="B15" s="203">
        <v>0</v>
      </c>
      <c r="C15" s="203">
        <v>6276</v>
      </c>
      <c r="D15" s="203">
        <v>0</v>
      </c>
      <c r="E15" s="203">
        <v>6283</v>
      </c>
      <c r="F15" s="204" t="s">
        <v>151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0</v>
      </c>
      <c r="E16" s="203">
        <v>4942</v>
      </c>
      <c r="F16" s="204" t="s">
        <v>151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0</v>
      </c>
      <c r="D18" s="203">
        <v>0</v>
      </c>
      <c r="E18" s="203">
        <v>0</v>
      </c>
      <c r="F18" s="204" t="s">
        <v>151</v>
      </c>
    </row>
    <row r="19" spans="1:7" ht="15.6" customHeight="1" x14ac:dyDescent="0.25">
      <c r="A19" s="202" t="s">
        <v>143</v>
      </c>
      <c r="B19" s="203">
        <v>157</v>
      </c>
      <c r="C19" s="203">
        <v>0</v>
      </c>
      <c r="D19" s="203">
        <v>5151</v>
      </c>
      <c r="E19" s="203">
        <v>5599</v>
      </c>
      <c r="F19" s="204">
        <v>8.6973403222675216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32221</v>
      </c>
      <c r="C21" s="203">
        <v>0</v>
      </c>
      <c r="D21" s="203">
        <v>98787</v>
      </c>
      <c r="E21" s="203">
        <v>84843</v>
      </c>
      <c r="F21" s="204">
        <v>-14.11521758935892</v>
      </c>
    </row>
    <row r="22" spans="1:7" ht="15.6" customHeight="1" x14ac:dyDescent="0.25">
      <c r="A22" s="202" t="s">
        <v>146</v>
      </c>
      <c r="B22" s="203">
        <v>0</v>
      </c>
      <c r="C22" s="203">
        <v>0</v>
      </c>
      <c r="D22" s="203">
        <v>0</v>
      </c>
      <c r="E22" s="203">
        <v>2</v>
      </c>
      <c r="F22" s="204" t="s">
        <v>151</v>
      </c>
    </row>
    <row r="23" spans="1:7" ht="15.6" customHeight="1" x14ac:dyDescent="0.25">
      <c r="A23" s="202" t="s">
        <v>165</v>
      </c>
      <c r="B23" s="203">
        <v>0</v>
      </c>
      <c r="C23" s="203">
        <v>0</v>
      </c>
      <c r="D23" s="203">
        <v>0</v>
      </c>
      <c r="E23" s="203">
        <v>0</v>
      </c>
      <c r="F23" s="204" t="s">
        <v>151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0</v>
      </c>
      <c r="C26" s="203">
        <v>0</v>
      </c>
      <c r="D26" s="203">
        <v>0</v>
      </c>
      <c r="E26" s="203">
        <v>0</v>
      </c>
      <c r="F26" s="204" t="s">
        <v>151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184</v>
      </c>
      <c r="C28" s="203">
        <v>91</v>
      </c>
      <c r="D28" s="203">
        <v>1038</v>
      </c>
      <c r="E28" s="203">
        <v>555</v>
      </c>
      <c r="F28" s="204">
        <v>-46.531791907514453</v>
      </c>
    </row>
    <row r="29" spans="1:7" ht="15.6" customHeight="1" x14ac:dyDescent="0.25">
      <c r="A29" s="202" t="s">
        <v>178</v>
      </c>
      <c r="B29" s="203">
        <v>0</v>
      </c>
      <c r="C29" s="203">
        <v>0</v>
      </c>
      <c r="D29" s="203">
        <v>0</v>
      </c>
      <c r="E29" s="203">
        <v>1</v>
      </c>
      <c r="F29" s="204" t="s">
        <v>151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0</v>
      </c>
      <c r="F30" s="204" t="s">
        <v>151</v>
      </c>
    </row>
    <row r="31" spans="1:7" ht="15.6" customHeight="1" x14ac:dyDescent="0.25">
      <c r="A31" s="202" t="s">
        <v>180</v>
      </c>
      <c r="B31" s="203">
        <v>21824</v>
      </c>
      <c r="C31" s="203">
        <v>0</v>
      </c>
      <c r="D31" s="203">
        <v>90444</v>
      </c>
      <c r="E31" s="203">
        <v>12319</v>
      </c>
      <c r="F31" s="204">
        <v>-86.379417097872718</v>
      </c>
    </row>
    <row r="32" spans="1:7" ht="15.6" customHeight="1" x14ac:dyDescent="0.25">
      <c r="A32" s="202" t="s">
        <v>181</v>
      </c>
      <c r="B32" s="203">
        <v>0</v>
      </c>
      <c r="C32" s="203">
        <v>0</v>
      </c>
      <c r="D32" s="203">
        <v>0</v>
      </c>
      <c r="E32" s="203">
        <v>0</v>
      </c>
      <c r="F32" s="204" t="s">
        <v>151</v>
      </c>
    </row>
    <row r="33" spans="1:6" ht="15.6" customHeight="1" x14ac:dyDescent="0.25">
      <c r="A33" s="202" t="s">
        <v>182</v>
      </c>
      <c r="B33" s="203">
        <v>0</v>
      </c>
      <c r="C33" s="203">
        <v>0</v>
      </c>
      <c r="D33" s="203">
        <v>84</v>
      </c>
      <c r="E33" s="203">
        <v>0</v>
      </c>
      <c r="F33" s="204">
        <v>-100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277225</v>
      </c>
      <c r="C35" s="91">
        <f>SUM(C7:C34)</f>
        <v>316548</v>
      </c>
      <c r="D35" s="192">
        <f>SUM(D7:D34)</f>
        <v>1809560</v>
      </c>
      <c r="E35" s="192">
        <f>SUM(E7:E34)</f>
        <v>1851163</v>
      </c>
      <c r="F35" s="154">
        <f>E35*100/D35-100</f>
        <v>2.2990671765512047</v>
      </c>
    </row>
    <row r="36" spans="1:6" ht="15.6" customHeight="1" x14ac:dyDescent="0.25">
      <c r="A36" s="87" t="s">
        <v>52</v>
      </c>
      <c r="B36" s="86"/>
      <c r="D36" s="27"/>
      <c r="F36" s="37"/>
    </row>
  </sheetData>
  <mergeCells count="3">
    <mergeCell ref="B5:C5"/>
    <mergeCell ref="D5:F5"/>
    <mergeCell ref="A5:A6"/>
  </mergeCells>
  <conditionalFormatting sqref="A7:F34">
    <cfRule type="expression" dxfId="49" priority="2">
      <formula>MOD(ROW(),2)=0</formula>
    </cfRule>
  </conditionalFormatting>
  <conditionalFormatting sqref="F7:F35">
    <cfRule type="expression" dxfId="4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7B8C6-6B1E-40E6-A22C-C07087CDDF1B}">
  <sheetPr codeName="Hoja16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64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33051</v>
      </c>
      <c r="C7" s="203">
        <v>0</v>
      </c>
      <c r="D7" s="203">
        <v>181959</v>
      </c>
      <c r="E7" s="203">
        <v>16400</v>
      </c>
      <c r="F7" s="204">
        <v>-90.986980583538042</v>
      </c>
      <c r="G7" s="27"/>
    </row>
    <row r="8" spans="1:14" ht="15.6" customHeight="1" x14ac:dyDescent="0.25">
      <c r="A8" s="202" t="s">
        <v>11</v>
      </c>
      <c r="B8" s="203">
        <v>18</v>
      </c>
      <c r="C8" s="203">
        <v>23017</v>
      </c>
      <c r="D8" s="203">
        <v>7783</v>
      </c>
      <c r="E8" s="203">
        <v>264561</v>
      </c>
      <c r="F8" s="204">
        <v>3299.2162405242188</v>
      </c>
      <c r="G8" s="20"/>
    </row>
    <row r="9" spans="1:14" ht="15.6" customHeight="1" x14ac:dyDescent="0.25">
      <c r="A9" s="202" t="s">
        <v>8</v>
      </c>
      <c r="B9" s="203">
        <v>0</v>
      </c>
      <c r="C9" s="203">
        <v>0</v>
      </c>
      <c r="D9" s="203">
        <v>197</v>
      </c>
      <c r="E9" s="203">
        <v>0</v>
      </c>
      <c r="F9" s="204">
        <v>-100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8868</v>
      </c>
      <c r="D10" s="203">
        <v>10210</v>
      </c>
      <c r="E10" s="203">
        <v>18362</v>
      </c>
      <c r="F10" s="204">
        <v>79.843290891283061</v>
      </c>
    </row>
    <row r="11" spans="1:14" ht="15.6" customHeight="1" x14ac:dyDescent="0.25">
      <c r="A11" s="202" t="s">
        <v>9</v>
      </c>
      <c r="B11" s="203">
        <v>4866143</v>
      </c>
      <c r="C11" s="203">
        <v>5259403</v>
      </c>
      <c r="D11" s="203">
        <v>30791519</v>
      </c>
      <c r="E11" s="203">
        <v>29570742</v>
      </c>
      <c r="F11" s="204">
        <v>-3.9646533839399041</v>
      </c>
    </row>
    <row r="12" spans="1:14" ht="15.6" customHeight="1" x14ac:dyDescent="0.25">
      <c r="A12" s="202" t="s">
        <v>6</v>
      </c>
      <c r="B12" s="203">
        <v>100314</v>
      </c>
      <c r="C12" s="203">
        <v>66613</v>
      </c>
      <c r="D12" s="203">
        <v>546206</v>
      </c>
      <c r="E12" s="203">
        <v>562382</v>
      </c>
      <c r="F12" s="204">
        <v>2.961520012595984</v>
      </c>
    </row>
    <row r="13" spans="1:14" ht="15.6" customHeight="1" x14ac:dyDescent="0.25">
      <c r="A13" s="202" t="s">
        <v>175</v>
      </c>
      <c r="B13" s="203">
        <v>1072</v>
      </c>
      <c r="C13" s="203">
        <v>1996</v>
      </c>
      <c r="D13" s="203">
        <v>6851</v>
      </c>
      <c r="E13" s="203">
        <v>43669</v>
      </c>
      <c r="F13" s="204">
        <v>537.41059699313973</v>
      </c>
    </row>
    <row r="14" spans="1:14" ht="15.6" customHeight="1" x14ac:dyDescent="0.25">
      <c r="A14" s="202" t="s">
        <v>148</v>
      </c>
      <c r="B14" s="203">
        <v>2056350</v>
      </c>
      <c r="C14" s="203">
        <v>1961700</v>
      </c>
      <c r="D14" s="203">
        <v>12166461</v>
      </c>
      <c r="E14" s="203">
        <v>13337247</v>
      </c>
      <c r="F14" s="204">
        <v>9.6230612994197742</v>
      </c>
    </row>
    <row r="15" spans="1:14" ht="15.6" customHeight="1" x14ac:dyDescent="0.25">
      <c r="A15" s="202" t="s">
        <v>145</v>
      </c>
      <c r="B15" s="203">
        <v>2281</v>
      </c>
      <c r="C15" s="203">
        <v>26356</v>
      </c>
      <c r="D15" s="203">
        <v>25882</v>
      </c>
      <c r="E15" s="203">
        <v>198798</v>
      </c>
      <c r="F15" s="204">
        <v>668.09365582257942</v>
      </c>
    </row>
    <row r="16" spans="1:14" ht="15.6" customHeight="1" x14ac:dyDescent="0.5">
      <c r="A16" s="202" t="s">
        <v>144</v>
      </c>
      <c r="B16" s="203">
        <v>6</v>
      </c>
      <c r="C16" s="203">
        <v>88590</v>
      </c>
      <c r="D16" s="203">
        <v>12574</v>
      </c>
      <c r="E16" s="203">
        <v>296060</v>
      </c>
      <c r="F16" s="204">
        <v>2254.541116589789</v>
      </c>
      <c r="G16" s="15"/>
    </row>
    <row r="17" spans="1:7" ht="15.6" customHeight="1" x14ac:dyDescent="0.35">
      <c r="A17" s="202" t="s">
        <v>150</v>
      </c>
      <c r="B17" s="203">
        <v>3790</v>
      </c>
      <c r="C17" s="203">
        <v>22910</v>
      </c>
      <c r="D17" s="203">
        <v>65821</v>
      </c>
      <c r="E17" s="203">
        <v>392910</v>
      </c>
      <c r="F17" s="204">
        <v>496.93714771881309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0</v>
      </c>
      <c r="D18" s="203">
        <v>0</v>
      </c>
      <c r="E18" s="203">
        <v>1701</v>
      </c>
      <c r="F18" s="204" t="s">
        <v>151</v>
      </c>
    </row>
    <row r="19" spans="1:7" ht="15.6" customHeight="1" x14ac:dyDescent="0.25">
      <c r="A19" s="202" t="s">
        <v>143</v>
      </c>
      <c r="B19" s="203">
        <v>54080</v>
      </c>
      <c r="C19" s="203">
        <v>0</v>
      </c>
      <c r="D19" s="203">
        <v>193736</v>
      </c>
      <c r="E19" s="203">
        <v>91130</v>
      </c>
      <c r="F19" s="204">
        <v>-52.96176239831523</v>
      </c>
    </row>
    <row r="20" spans="1:7" ht="15.6" customHeight="1" x14ac:dyDescent="0.25">
      <c r="A20" s="202" t="s">
        <v>142</v>
      </c>
      <c r="B20" s="203">
        <v>7722</v>
      </c>
      <c r="C20" s="203">
        <v>3118</v>
      </c>
      <c r="D20" s="203">
        <v>313345</v>
      </c>
      <c r="E20" s="203">
        <v>228845</v>
      </c>
      <c r="F20" s="204">
        <v>-26.967081012941009</v>
      </c>
    </row>
    <row r="21" spans="1:7" ht="15.6" customHeight="1" x14ac:dyDescent="0.25">
      <c r="A21" s="202" t="s">
        <v>149</v>
      </c>
      <c r="B21" s="203">
        <v>183642</v>
      </c>
      <c r="C21" s="203">
        <v>324861</v>
      </c>
      <c r="D21" s="203">
        <v>1282840</v>
      </c>
      <c r="E21" s="203">
        <v>1664272</v>
      </c>
      <c r="F21" s="204">
        <v>29.733404009853128</v>
      </c>
    </row>
    <row r="22" spans="1:7" ht="15.6" customHeight="1" x14ac:dyDescent="0.25">
      <c r="A22" s="202" t="s">
        <v>146</v>
      </c>
      <c r="B22" s="203">
        <v>1682418</v>
      </c>
      <c r="C22" s="203">
        <v>1700093</v>
      </c>
      <c r="D22" s="203">
        <v>8688350</v>
      </c>
      <c r="E22" s="203">
        <v>8573862</v>
      </c>
      <c r="F22" s="204">
        <v>-1.317718554155846</v>
      </c>
    </row>
    <row r="23" spans="1:7" ht="15.6" customHeight="1" x14ac:dyDescent="0.25">
      <c r="A23" s="202" t="s">
        <v>165</v>
      </c>
      <c r="B23" s="203">
        <v>300312</v>
      </c>
      <c r="C23" s="203">
        <v>169630</v>
      </c>
      <c r="D23" s="203">
        <v>1771729</v>
      </c>
      <c r="E23" s="203">
        <v>1874270</v>
      </c>
      <c r="F23" s="204">
        <v>5.7876232764717326</v>
      </c>
    </row>
    <row r="24" spans="1:7" ht="15.6" customHeight="1" x14ac:dyDescent="0.25">
      <c r="A24" s="202" t="s">
        <v>141</v>
      </c>
      <c r="B24" s="203">
        <v>280</v>
      </c>
      <c r="C24" s="203">
        <v>0</v>
      </c>
      <c r="D24" s="203">
        <v>589</v>
      </c>
      <c r="E24" s="203">
        <v>1099</v>
      </c>
      <c r="F24" s="204">
        <v>86.587436332767396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15565</v>
      </c>
      <c r="C26" s="203">
        <v>0</v>
      </c>
      <c r="D26" s="203">
        <v>25211</v>
      </c>
      <c r="E26" s="203">
        <v>50166</v>
      </c>
      <c r="F26" s="204">
        <v>98.98457022728175</v>
      </c>
    </row>
    <row r="27" spans="1:7" ht="15.6" customHeight="1" x14ac:dyDescent="0.25">
      <c r="A27" s="202" t="s">
        <v>173</v>
      </c>
      <c r="B27" s="203">
        <v>2788</v>
      </c>
      <c r="C27" s="203">
        <v>5085</v>
      </c>
      <c r="D27" s="203">
        <v>15904</v>
      </c>
      <c r="E27" s="203">
        <v>23959</v>
      </c>
      <c r="F27" s="204">
        <v>50.647635814889327</v>
      </c>
    </row>
    <row r="28" spans="1:7" ht="15.6" customHeight="1" x14ac:dyDescent="0.25">
      <c r="A28" s="202" t="s">
        <v>177</v>
      </c>
      <c r="B28" s="203">
        <v>73623</v>
      </c>
      <c r="C28" s="203">
        <v>11661</v>
      </c>
      <c r="D28" s="203">
        <v>673730</v>
      </c>
      <c r="E28" s="203">
        <v>332978</v>
      </c>
      <c r="F28" s="204">
        <v>-50.576937348789578</v>
      </c>
    </row>
    <row r="29" spans="1:7" ht="15.6" customHeight="1" x14ac:dyDescent="0.25">
      <c r="A29" s="202" t="s">
        <v>178</v>
      </c>
      <c r="B29" s="203">
        <v>29610</v>
      </c>
      <c r="C29" s="203">
        <v>36559</v>
      </c>
      <c r="D29" s="203">
        <v>165449</v>
      </c>
      <c r="E29" s="203">
        <v>214143</v>
      </c>
      <c r="F29" s="204">
        <v>29.431425998343911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1354</v>
      </c>
      <c r="F30" s="204" t="s">
        <v>151</v>
      </c>
    </row>
    <row r="31" spans="1:7" ht="15.6" customHeight="1" x14ac:dyDescent="0.25">
      <c r="A31" s="202" t="s">
        <v>180</v>
      </c>
      <c r="B31" s="203">
        <v>218202</v>
      </c>
      <c r="C31" s="203">
        <v>116130</v>
      </c>
      <c r="D31" s="203">
        <v>1087943</v>
      </c>
      <c r="E31" s="203">
        <v>1121344</v>
      </c>
      <c r="F31" s="204">
        <v>3.070105694875565</v>
      </c>
    </row>
    <row r="32" spans="1:7" ht="15.6" customHeight="1" x14ac:dyDescent="0.25">
      <c r="A32" s="202" t="s">
        <v>181</v>
      </c>
      <c r="B32" s="203">
        <v>2802852</v>
      </c>
      <c r="C32" s="203">
        <v>2618605</v>
      </c>
      <c r="D32" s="203">
        <v>16319391</v>
      </c>
      <c r="E32" s="203">
        <v>14636068</v>
      </c>
      <c r="F32" s="204">
        <v>-10.314864077954869</v>
      </c>
    </row>
    <row r="33" spans="1:6" ht="15.6" customHeight="1" x14ac:dyDescent="0.25">
      <c r="A33" s="202" t="s">
        <v>182</v>
      </c>
      <c r="B33" s="203">
        <v>49194</v>
      </c>
      <c r="C33" s="203">
        <v>30079</v>
      </c>
      <c r="D33" s="203">
        <v>233733</v>
      </c>
      <c r="E33" s="203">
        <v>181807</v>
      </c>
      <c r="F33" s="204">
        <v>-22.21594725605712</v>
      </c>
    </row>
    <row r="34" spans="1:6" ht="15.6" customHeight="1" x14ac:dyDescent="0.25">
      <c r="A34" s="202" t="s">
        <v>183</v>
      </c>
      <c r="B34" s="203">
        <v>802</v>
      </c>
      <c r="C34" s="203">
        <v>22</v>
      </c>
      <c r="D34" s="203">
        <v>14819</v>
      </c>
      <c r="E34" s="203">
        <v>483</v>
      </c>
      <c r="F34" s="204">
        <v>-96.740670760510156</v>
      </c>
    </row>
    <row r="35" spans="1:6" ht="15.6" customHeight="1" x14ac:dyDescent="0.25">
      <c r="A35" s="170" t="s">
        <v>153</v>
      </c>
      <c r="B35" s="90">
        <f>SUM(B7:B34)</f>
        <v>12484115</v>
      </c>
      <c r="C35" s="91">
        <f>SUM(C7:C34)</f>
        <v>12475296</v>
      </c>
      <c r="D35" s="192">
        <f>SUM(D7:D34)</f>
        <v>74602232</v>
      </c>
      <c r="E35" s="192">
        <f>SUM(E7:E34)</f>
        <v>73698612</v>
      </c>
      <c r="F35" s="191">
        <f>E35*100/D35-100</f>
        <v>-1.2112506231717077</v>
      </c>
    </row>
    <row r="36" spans="1:6" ht="15.6" customHeight="1" x14ac:dyDescent="0.25">
      <c r="A36" s="87" t="s">
        <v>65</v>
      </c>
      <c r="B36" s="86"/>
      <c r="D36" s="27"/>
    </row>
  </sheetData>
  <mergeCells count="3">
    <mergeCell ref="B5:C5"/>
    <mergeCell ref="D5:F5"/>
    <mergeCell ref="A5:A6"/>
  </mergeCells>
  <conditionalFormatting sqref="A7:F34">
    <cfRule type="expression" dxfId="47" priority="2">
      <formula>MOD(ROW(),2)=0</formula>
    </cfRule>
  </conditionalFormatting>
  <conditionalFormatting sqref="F7:F35">
    <cfRule type="expression" dxfId="4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8737-9C10-4151-896D-EC5F0F0A651D}">
  <sheetPr codeName="Hoja17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66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27"/>
    </row>
    <row r="8" spans="1:14" ht="15.6" customHeight="1" x14ac:dyDescent="0.25">
      <c r="A8" s="202" t="s">
        <v>11</v>
      </c>
      <c r="B8" s="203">
        <v>18</v>
      </c>
      <c r="C8" s="203">
        <v>23017</v>
      </c>
      <c r="D8" s="203">
        <v>7783</v>
      </c>
      <c r="E8" s="203">
        <v>264561</v>
      </c>
      <c r="F8" s="204">
        <v>3299.2162405242188</v>
      </c>
      <c r="G8" s="20"/>
    </row>
    <row r="9" spans="1:14" ht="15.6" customHeight="1" x14ac:dyDescent="0.25">
      <c r="A9" s="202" t="s">
        <v>8</v>
      </c>
      <c r="B9" s="203">
        <v>0</v>
      </c>
      <c r="C9" s="203">
        <v>0</v>
      </c>
      <c r="D9" s="203">
        <v>197</v>
      </c>
      <c r="E9" s="203">
        <v>0</v>
      </c>
      <c r="F9" s="204">
        <v>-100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3920496</v>
      </c>
      <c r="C11" s="203">
        <v>4061114</v>
      </c>
      <c r="D11" s="203">
        <v>23671806</v>
      </c>
      <c r="E11" s="203">
        <v>23014054</v>
      </c>
      <c r="F11" s="204">
        <v>-2.7786304095260022</v>
      </c>
    </row>
    <row r="12" spans="1:14" ht="15.6" customHeight="1" x14ac:dyDescent="0.25">
      <c r="A12" s="202" t="s">
        <v>6</v>
      </c>
      <c r="B12" s="203">
        <v>18995</v>
      </c>
      <c r="C12" s="203">
        <v>14775</v>
      </c>
      <c r="D12" s="203">
        <v>110568</v>
      </c>
      <c r="E12" s="203">
        <v>117842</v>
      </c>
      <c r="F12" s="204">
        <v>6.5787569640402239</v>
      </c>
    </row>
    <row r="13" spans="1:14" ht="15.6" customHeight="1" x14ac:dyDescent="0.25">
      <c r="A13" s="202" t="s">
        <v>175</v>
      </c>
      <c r="B13" s="203">
        <v>0</v>
      </c>
      <c r="C13" s="203">
        <v>0</v>
      </c>
      <c r="D13" s="203">
        <v>42</v>
      </c>
      <c r="E13" s="203">
        <v>13</v>
      </c>
      <c r="F13" s="204">
        <v>-69.047619047619051</v>
      </c>
    </row>
    <row r="14" spans="1:14" ht="15.6" customHeight="1" x14ac:dyDescent="0.25">
      <c r="A14" s="202" t="s">
        <v>148</v>
      </c>
      <c r="B14" s="203">
        <v>1151082</v>
      </c>
      <c r="C14" s="203">
        <v>1279915</v>
      </c>
      <c r="D14" s="203">
        <v>7824295</v>
      </c>
      <c r="E14" s="203">
        <v>8916435</v>
      </c>
      <c r="F14" s="204">
        <v>13.95831828937942</v>
      </c>
    </row>
    <row r="15" spans="1:14" ht="15.6" customHeight="1" x14ac:dyDescent="0.25">
      <c r="A15" s="202" t="s">
        <v>145</v>
      </c>
      <c r="B15" s="203">
        <v>2281</v>
      </c>
      <c r="C15" s="203">
        <v>22390</v>
      </c>
      <c r="D15" s="203">
        <v>18604</v>
      </c>
      <c r="E15" s="203">
        <v>192485</v>
      </c>
      <c r="F15" s="204">
        <v>934.64308750806276</v>
      </c>
    </row>
    <row r="16" spans="1:14" ht="15.6" customHeight="1" x14ac:dyDescent="0.5">
      <c r="A16" s="202" t="s">
        <v>144</v>
      </c>
      <c r="B16" s="203">
        <v>0</v>
      </c>
      <c r="C16" s="203">
        <v>174</v>
      </c>
      <c r="D16" s="203">
        <v>1445</v>
      </c>
      <c r="E16" s="203">
        <v>13207</v>
      </c>
      <c r="F16" s="204">
        <v>813.97923875432525</v>
      </c>
      <c r="G16" s="15"/>
    </row>
    <row r="17" spans="1:7" ht="15.6" customHeight="1" x14ac:dyDescent="0.35">
      <c r="A17" s="202" t="s">
        <v>150</v>
      </c>
      <c r="B17" s="203">
        <v>3790</v>
      </c>
      <c r="C17" s="203">
        <v>22910</v>
      </c>
      <c r="D17" s="203">
        <v>65821</v>
      </c>
      <c r="E17" s="203">
        <v>392909</v>
      </c>
      <c r="F17" s="204">
        <v>496.93562844684828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0</v>
      </c>
      <c r="D18" s="203">
        <v>0</v>
      </c>
      <c r="E18" s="203">
        <v>0</v>
      </c>
      <c r="F18" s="204" t="s">
        <v>151</v>
      </c>
    </row>
    <row r="19" spans="1:7" ht="15.6" customHeight="1" x14ac:dyDescent="0.25">
      <c r="A19" s="202" t="s">
        <v>143</v>
      </c>
      <c r="B19" s="203">
        <v>35108</v>
      </c>
      <c r="C19" s="203">
        <v>0</v>
      </c>
      <c r="D19" s="203">
        <v>106690</v>
      </c>
      <c r="E19" s="203">
        <v>90954</v>
      </c>
      <c r="F19" s="204">
        <v>-14.74927359640078</v>
      </c>
    </row>
    <row r="20" spans="1:7" ht="15.6" customHeight="1" x14ac:dyDescent="0.25">
      <c r="A20" s="202" t="s">
        <v>142</v>
      </c>
      <c r="B20" s="203">
        <v>16</v>
      </c>
      <c r="C20" s="203">
        <v>102</v>
      </c>
      <c r="D20" s="203">
        <v>410</v>
      </c>
      <c r="E20" s="203">
        <v>702</v>
      </c>
      <c r="F20" s="204">
        <v>71.219512195121951</v>
      </c>
    </row>
    <row r="21" spans="1:7" ht="15.6" customHeight="1" x14ac:dyDescent="0.25">
      <c r="A21" s="202" t="s">
        <v>149</v>
      </c>
      <c r="B21" s="203">
        <v>46038</v>
      </c>
      <c r="C21" s="203">
        <v>21789</v>
      </c>
      <c r="D21" s="203">
        <v>195113</v>
      </c>
      <c r="E21" s="203">
        <v>209251</v>
      </c>
      <c r="F21" s="204">
        <v>7.2460574128838147</v>
      </c>
    </row>
    <row r="22" spans="1:7" ht="15.6" customHeight="1" x14ac:dyDescent="0.25">
      <c r="A22" s="202" t="s">
        <v>146</v>
      </c>
      <c r="B22" s="203">
        <v>1256800</v>
      </c>
      <c r="C22" s="203">
        <v>1053078</v>
      </c>
      <c r="D22" s="203">
        <v>5783823</v>
      </c>
      <c r="E22" s="203">
        <v>5445863</v>
      </c>
      <c r="F22" s="204">
        <v>-5.8431940258199404</v>
      </c>
    </row>
    <row r="23" spans="1:7" ht="15.6" customHeight="1" x14ac:dyDescent="0.25">
      <c r="A23" s="202" t="s">
        <v>165</v>
      </c>
      <c r="B23" s="203">
        <v>300312</v>
      </c>
      <c r="C23" s="203">
        <v>169630</v>
      </c>
      <c r="D23" s="203">
        <v>1758802</v>
      </c>
      <c r="E23" s="203">
        <v>1868248</v>
      </c>
      <c r="F23" s="204">
        <v>6.2227584458057246</v>
      </c>
    </row>
    <row r="24" spans="1:7" ht="15.6" customHeight="1" x14ac:dyDescent="0.25">
      <c r="A24" s="202" t="s">
        <v>141</v>
      </c>
      <c r="B24" s="203">
        <v>280</v>
      </c>
      <c r="C24" s="203">
        <v>0</v>
      </c>
      <c r="D24" s="203">
        <v>589</v>
      </c>
      <c r="E24" s="203">
        <v>1029</v>
      </c>
      <c r="F24" s="204">
        <v>74.702886247877757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0</v>
      </c>
      <c r="C26" s="203">
        <v>0</v>
      </c>
      <c r="D26" s="203">
        <v>0</v>
      </c>
      <c r="E26" s="203">
        <v>0</v>
      </c>
      <c r="F26" s="204" t="s">
        <v>151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71748</v>
      </c>
      <c r="C28" s="203">
        <v>9651</v>
      </c>
      <c r="D28" s="203">
        <v>654475</v>
      </c>
      <c r="E28" s="203">
        <v>288896</v>
      </c>
      <c r="F28" s="204">
        <v>-55.858359754001299</v>
      </c>
    </row>
    <row r="29" spans="1:7" ht="15.6" customHeight="1" x14ac:dyDescent="0.25">
      <c r="A29" s="202" t="s">
        <v>178</v>
      </c>
      <c r="B29" s="203">
        <v>28976</v>
      </c>
      <c r="C29" s="203">
        <v>36432</v>
      </c>
      <c r="D29" s="203">
        <v>159371</v>
      </c>
      <c r="E29" s="203">
        <v>213233</v>
      </c>
      <c r="F29" s="204">
        <v>33.796612934599153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8</v>
      </c>
      <c r="F30" s="204" t="s">
        <v>151</v>
      </c>
    </row>
    <row r="31" spans="1:7" ht="15.6" customHeight="1" x14ac:dyDescent="0.25">
      <c r="A31" s="202" t="s">
        <v>180</v>
      </c>
      <c r="B31" s="203">
        <v>0</v>
      </c>
      <c r="C31" s="203">
        <v>153</v>
      </c>
      <c r="D31" s="203">
        <v>0</v>
      </c>
      <c r="E31" s="203">
        <v>455</v>
      </c>
      <c r="F31" s="204" t="s">
        <v>151</v>
      </c>
    </row>
    <row r="32" spans="1:7" ht="15.6" customHeight="1" x14ac:dyDescent="0.25">
      <c r="A32" s="202" t="s">
        <v>181</v>
      </c>
      <c r="B32" s="203">
        <v>2749571</v>
      </c>
      <c r="C32" s="203">
        <v>2560438</v>
      </c>
      <c r="D32" s="203">
        <v>16046770</v>
      </c>
      <c r="E32" s="203">
        <v>14341364</v>
      </c>
      <c r="F32" s="204">
        <v>-10.627721342052009</v>
      </c>
    </row>
    <row r="33" spans="1:6" ht="15.6" customHeight="1" x14ac:dyDescent="0.25">
      <c r="A33" s="202" t="s">
        <v>182</v>
      </c>
      <c r="B33" s="203">
        <v>36031</v>
      </c>
      <c r="C33" s="203">
        <v>24278</v>
      </c>
      <c r="D33" s="203">
        <v>167726</v>
      </c>
      <c r="E33" s="203">
        <v>132365</v>
      </c>
      <c r="F33" s="204">
        <v>-21.08259900075123</v>
      </c>
    </row>
    <row r="34" spans="1:6" ht="15.6" customHeight="1" x14ac:dyDescent="0.25">
      <c r="A34" s="202" t="s">
        <v>183</v>
      </c>
      <c r="B34" s="203">
        <v>0</v>
      </c>
      <c r="C34" s="203">
        <v>22</v>
      </c>
      <c r="D34" s="203">
        <v>28</v>
      </c>
      <c r="E34" s="203">
        <v>483</v>
      </c>
      <c r="F34" s="204">
        <v>1625</v>
      </c>
    </row>
    <row r="35" spans="1:6" ht="15.6" customHeight="1" x14ac:dyDescent="0.25">
      <c r="A35" s="170" t="s">
        <v>153</v>
      </c>
      <c r="B35" s="90">
        <f>SUM(B7:B34)</f>
        <v>9621542</v>
      </c>
      <c r="C35" s="91">
        <f>SUM(C7:C34)</f>
        <v>9299868</v>
      </c>
      <c r="D35" s="90">
        <f>SUM(D7:D34)</f>
        <v>56574358</v>
      </c>
      <c r="E35" s="92">
        <f>SUM(E7:E34)</f>
        <v>55504357</v>
      </c>
      <c r="F35" s="154">
        <f>E35*100/D35-100</f>
        <v>-1.8913179712971697</v>
      </c>
    </row>
    <row r="36" spans="1:6" ht="15.6" customHeight="1" x14ac:dyDescent="0.25">
      <c r="A36" s="87" t="s">
        <v>65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45" priority="2">
      <formula>MOD(ROW(),2)=0</formula>
    </cfRule>
  </conditionalFormatting>
  <conditionalFormatting sqref="F7:F35">
    <cfRule type="expression" dxfId="4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A52EF-8C50-43F7-9EE0-A1F19587BE91}">
  <sheetPr codeName="Hoja18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67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109</v>
      </c>
      <c r="F7" s="204" t="s">
        <v>151</v>
      </c>
      <c r="G7" s="51"/>
    </row>
    <row r="8" spans="1:14" ht="15.6" customHeight="1" x14ac:dyDescent="0.25">
      <c r="A8" s="202" t="s">
        <v>11</v>
      </c>
      <c r="B8" s="203">
        <v>13293</v>
      </c>
      <c r="C8" s="203">
        <v>8980</v>
      </c>
      <c r="D8" s="203">
        <v>43760</v>
      </c>
      <c r="E8" s="203">
        <v>48328</v>
      </c>
      <c r="F8" s="204">
        <v>10.438756855575869</v>
      </c>
      <c r="G8" s="20"/>
    </row>
    <row r="9" spans="1:14" ht="15.6" customHeight="1" x14ac:dyDescent="0.25">
      <c r="A9" s="202" t="s">
        <v>8</v>
      </c>
      <c r="B9" s="203">
        <v>95815</v>
      </c>
      <c r="C9" s="203">
        <v>118074</v>
      </c>
      <c r="D9" s="203">
        <v>544210</v>
      </c>
      <c r="E9" s="203">
        <v>615542</v>
      </c>
      <c r="F9" s="204">
        <v>13.10744014259201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973321</v>
      </c>
      <c r="C11" s="203">
        <v>1082816</v>
      </c>
      <c r="D11" s="203">
        <v>6831371</v>
      </c>
      <c r="E11" s="203">
        <v>6901335</v>
      </c>
      <c r="F11" s="204">
        <v>1.024157522699326</v>
      </c>
    </row>
    <row r="12" spans="1:14" ht="15.6" customHeight="1" x14ac:dyDescent="0.25">
      <c r="A12" s="202" t="s">
        <v>6</v>
      </c>
      <c r="B12" s="203">
        <v>67111</v>
      </c>
      <c r="C12" s="203">
        <v>76287</v>
      </c>
      <c r="D12" s="203">
        <v>457927</v>
      </c>
      <c r="E12" s="203">
        <v>466545</v>
      </c>
      <c r="F12" s="204">
        <v>1.881959351599704</v>
      </c>
    </row>
    <row r="13" spans="1:14" ht="15.6" customHeight="1" x14ac:dyDescent="0.25">
      <c r="A13" s="202" t="s">
        <v>175</v>
      </c>
      <c r="B13" s="203">
        <v>1408831</v>
      </c>
      <c r="C13" s="203">
        <v>1492202</v>
      </c>
      <c r="D13" s="203">
        <v>7778443</v>
      </c>
      <c r="E13" s="203">
        <v>7672383</v>
      </c>
      <c r="F13" s="204">
        <v>-1.363511952199175</v>
      </c>
    </row>
    <row r="14" spans="1:14" ht="15.6" customHeight="1" x14ac:dyDescent="0.25">
      <c r="A14" s="202" t="s">
        <v>148</v>
      </c>
      <c r="B14" s="203">
        <v>1076087</v>
      </c>
      <c r="C14" s="203">
        <v>1150374</v>
      </c>
      <c r="D14" s="203">
        <v>5995726</v>
      </c>
      <c r="E14" s="203">
        <v>6134695</v>
      </c>
      <c r="F14" s="204">
        <v>2.317801046945775</v>
      </c>
    </row>
    <row r="15" spans="1:14" ht="15.6" customHeight="1" x14ac:dyDescent="0.25">
      <c r="A15" s="202" t="s">
        <v>145</v>
      </c>
      <c r="B15" s="203">
        <v>114846</v>
      </c>
      <c r="C15" s="203">
        <v>86150</v>
      </c>
      <c r="D15" s="203">
        <v>649889</v>
      </c>
      <c r="E15" s="203">
        <v>528372</v>
      </c>
      <c r="F15" s="204">
        <v>-18.6981161398331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366</v>
      </c>
      <c r="E16" s="203">
        <v>0</v>
      </c>
      <c r="F16" s="204">
        <v>-100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47658</v>
      </c>
      <c r="C18" s="203">
        <v>52371</v>
      </c>
      <c r="D18" s="203">
        <v>285972</v>
      </c>
      <c r="E18" s="203">
        <v>287038</v>
      </c>
      <c r="F18" s="204">
        <v>0.37276376708209108</v>
      </c>
    </row>
    <row r="19" spans="1:7" ht="15.6" customHeight="1" x14ac:dyDescent="0.25">
      <c r="A19" s="202" t="s">
        <v>143</v>
      </c>
      <c r="B19" s="203">
        <v>1124</v>
      </c>
      <c r="C19" s="203">
        <v>557</v>
      </c>
      <c r="D19" s="203">
        <v>9992</v>
      </c>
      <c r="E19" s="203">
        <v>7497</v>
      </c>
      <c r="F19" s="204">
        <v>-24.969975980784621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40725</v>
      </c>
      <c r="C21" s="203">
        <v>34578</v>
      </c>
      <c r="D21" s="203">
        <v>333521</v>
      </c>
      <c r="E21" s="203">
        <v>288687</v>
      </c>
      <c r="F21" s="204">
        <v>-13.442631798297549</v>
      </c>
    </row>
    <row r="22" spans="1:7" ht="15.6" customHeight="1" x14ac:dyDescent="0.25">
      <c r="A22" s="202" t="s">
        <v>146</v>
      </c>
      <c r="B22" s="203">
        <v>470246</v>
      </c>
      <c r="C22" s="203">
        <v>496030</v>
      </c>
      <c r="D22" s="203">
        <v>2789664</v>
      </c>
      <c r="E22" s="203">
        <v>2946875</v>
      </c>
      <c r="F22" s="204">
        <v>5.6354815490324341</v>
      </c>
    </row>
    <row r="23" spans="1:7" ht="15.6" customHeight="1" x14ac:dyDescent="0.25">
      <c r="A23" s="202" t="s">
        <v>165</v>
      </c>
      <c r="B23" s="203">
        <v>37780</v>
      </c>
      <c r="C23" s="203">
        <v>39809</v>
      </c>
      <c r="D23" s="203">
        <v>218334</v>
      </c>
      <c r="E23" s="203">
        <v>229539</v>
      </c>
      <c r="F23" s="204">
        <v>5.1320453983346681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38326</v>
      </c>
      <c r="C25" s="203">
        <v>40466</v>
      </c>
      <c r="D25" s="203">
        <v>228777</v>
      </c>
      <c r="E25" s="203">
        <v>228319</v>
      </c>
      <c r="F25" s="204">
        <v>-0.20019494966715001</v>
      </c>
    </row>
    <row r="26" spans="1:7" ht="15.6" customHeight="1" x14ac:dyDescent="0.25">
      <c r="A26" s="202" t="s">
        <v>152</v>
      </c>
      <c r="B26" s="203">
        <v>39012</v>
      </c>
      <c r="C26" s="203">
        <v>7251</v>
      </c>
      <c r="D26" s="203">
        <v>344065</v>
      </c>
      <c r="E26" s="203">
        <v>28266</v>
      </c>
      <c r="F26" s="204">
        <v>-91.784691846017466</v>
      </c>
    </row>
    <row r="27" spans="1:7" ht="15.6" customHeight="1" x14ac:dyDescent="0.25">
      <c r="A27" s="202" t="s">
        <v>173</v>
      </c>
      <c r="B27" s="203">
        <v>59799</v>
      </c>
      <c r="C27" s="203">
        <v>53248</v>
      </c>
      <c r="D27" s="203">
        <v>275435</v>
      </c>
      <c r="E27" s="203">
        <v>281849</v>
      </c>
      <c r="F27" s="204">
        <v>2.328680087861017</v>
      </c>
    </row>
    <row r="28" spans="1:7" ht="15.6" customHeight="1" x14ac:dyDescent="0.25">
      <c r="A28" s="202" t="s">
        <v>177</v>
      </c>
      <c r="B28" s="203">
        <v>383303</v>
      </c>
      <c r="C28" s="203">
        <v>390196</v>
      </c>
      <c r="D28" s="203">
        <v>2330819</v>
      </c>
      <c r="E28" s="203">
        <v>2307995</v>
      </c>
      <c r="F28" s="204">
        <v>-0.97922661519406518</v>
      </c>
    </row>
    <row r="29" spans="1:7" ht="15.6" customHeight="1" x14ac:dyDescent="0.25">
      <c r="A29" s="202" t="s">
        <v>178</v>
      </c>
      <c r="B29" s="203">
        <v>172170</v>
      </c>
      <c r="C29" s="203">
        <v>169112</v>
      </c>
      <c r="D29" s="203">
        <v>1084150</v>
      </c>
      <c r="E29" s="203">
        <v>1038296</v>
      </c>
      <c r="F29" s="204">
        <v>-4.2294885394087487</v>
      </c>
    </row>
    <row r="30" spans="1:7" ht="15.6" customHeight="1" x14ac:dyDescent="0.25">
      <c r="A30" s="202" t="s">
        <v>179</v>
      </c>
      <c r="B30" s="203">
        <v>12245</v>
      </c>
      <c r="C30" s="203">
        <v>10857</v>
      </c>
      <c r="D30" s="203">
        <v>80354</v>
      </c>
      <c r="E30" s="203">
        <v>66092</v>
      </c>
      <c r="F30" s="204">
        <v>-17.748960848246512</v>
      </c>
    </row>
    <row r="31" spans="1:7" ht="15.6" customHeight="1" x14ac:dyDescent="0.25">
      <c r="A31" s="202" t="s">
        <v>180</v>
      </c>
      <c r="B31" s="203">
        <v>26251</v>
      </c>
      <c r="C31" s="203">
        <v>28959</v>
      </c>
      <c r="D31" s="203">
        <v>188613</v>
      </c>
      <c r="E31" s="203">
        <v>177669</v>
      </c>
      <c r="F31" s="204">
        <v>-5.8023572076156009</v>
      </c>
    </row>
    <row r="32" spans="1:7" ht="15.6" customHeight="1" x14ac:dyDescent="0.25">
      <c r="A32" s="202" t="s">
        <v>181</v>
      </c>
      <c r="B32" s="203">
        <v>1237277</v>
      </c>
      <c r="C32" s="203">
        <v>1271405</v>
      </c>
      <c r="D32" s="203">
        <v>7071170</v>
      </c>
      <c r="E32" s="203">
        <v>6978314</v>
      </c>
      <c r="F32" s="204">
        <v>-1.3131631681885809</v>
      </c>
    </row>
    <row r="33" spans="1:6" ht="15.6" customHeight="1" x14ac:dyDescent="0.25">
      <c r="A33" s="202" t="s">
        <v>182</v>
      </c>
      <c r="B33" s="203">
        <v>133347</v>
      </c>
      <c r="C33" s="203">
        <v>120912</v>
      </c>
      <c r="D33" s="203">
        <v>714337</v>
      </c>
      <c r="E33" s="203">
        <v>661610</v>
      </c>
      <c r="F33" s="204">
        <v>-7.3812500262481118</v>
      </c>
    </row>
    <row r="34" spans="1:6" ht="15.6" customHeight="1" x14ac:dyDescent="0.25">
      <c r="A34" s="202" t="s">
        <v>183</v>
      </c>
      <c r="B34" s="203">
        <v>23191</v>
      </c>
      <c r="C34" s="203">
        <v>39332</v>
      </c>
      <c r="D34" s="203">
        <v>27969</v>
      </c>
      <c r="E34" s="203">
        <v>191004</v>
      </c>
      <c r="F34" s="204">
        <v>582.91322535664483</v>
      </c>
    </row>
    <row r="35" spans="1:6" ht="15.6" customHeight="1" x14ac:dyDescent="0.25">
      <c r="A35" s="170" t="s">
        <v>153</v>
      </c>
      <c r="B35" s="90">
        <f>SUM(B7:B34)</f>
        <v>6471758</v>
      </c>
      <c r="C35" s="91">
        <f>SUM(C7:C34)</f>
        <v>6769966</v>
      </c>
      <c r="D35" s="90">
        <f>SUM(D7:D34)</f>
        <v>38284864</v>
      </c>
      <c r="E35" s="92">
        <f>SUM(E7:E34)</f>
        <v>38086359</v>
      </c>
      <c r="F35" s="154">
        <f>E35*100/D35-100</f>
        <v>-0.51849472418133757</v>
      </c>
    </row>
    <row r="36" spans="1:6" ht="15.6" customHeight="1" x14ac:dyDescent="0.25">
      <c r="A36" s="87" t="s">
        <v>52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43" priority="2">
      <formula>MOD(ROW(),2)=0</formula>
    </cfRule>
  </conditionalFormatting>
  <conditionalFormatting sqref="F7:F35">
    <cfRule type="expression" dxfId="4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AD03E-D076-4033-8C66-67FC3F345B52}">
  <sheetPr codeName="Hoja19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70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68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51"/>
    </row>
    <row r="8" spans="1:14" ht="15.6" customHeight="1" x14ac:dyDescent="0.25">
      <c r="A8" s="202" t="s">
        <v>11</v>
      </c>
      <c r="B8" s="203">
        <v>555</v>
      </c>
      <c r="C8" s="203">
        <v>128</v>
      </c>
      <c r="D8" s="203">
        <v>1095</v>
      </c>
      <c r="E8" s="203">
        <v>1000</v>
      </c>
      <c r="F8" s="204">
        <v>-8.6757990867579906</v>
      </c>
      <c r="G8" s="20"/>
    </row>
    <row r="9" spans="1:14" ht="15.6" customHeight="1" x14ac:dyDescent="0.25">
      <c r="A9" s="202" t="s">
        <v>8</v>
      </c>
      <c r="B9" s="203">
        <v>5122</v>
      </c>
      <c r="C9" s="203">
        <v>4980</v>
      </c>
      <c r="D9" s="203">
        <v>28398</v>
      </c>
      <c r="E9" s="203">
        <v>29083</v>
      </c>
      <c r="F9" s="204">
        <v>2.4121417001197329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41114</v>
      </c>
      <c r="C11" s="203">
        <v>45556</v>
      </c>
      <c r="D11" s="203">
        <v>285231</v>
      </c>
      <c r="E11" s="203">
        <v>287670</v>
      </c>
      <c r="F11" s="204">
        <v>0.85509639555307615</v>
      </c>
    </row>
    <row r="12" spans="1:14" ht="15.6" customHeight="1" x14ac:dyDescent="0.25">
      <c r="A12" s="202" t="s">
        <v>6</v>
      </c>
      <c r="B12" s="203">
        <v>2499</v>
      </c>
      <c r="C12" s="203">
        <v>2887</v>
      </c>
      <c r="D12" s="203">
        <v>16696</v>
      </c>
      <c r="E12" s="203">
        <v>17816</v>
      </c>
      <c r="F12" s="204">
        <v>6.7081935793004277</v>
      </c>
    </row>
    <row r="13" spans="1:14" ht="15.6" customHeight="1" x14ac:dyDescent="0.25">
      <c r="A13" s="202" t="s">
        <v>175</v>
      </c>
      <c r="B13" s="203">
        <v>66527</v>
      </c>
      <c r="C13" s="203">
        <v>70566</v>
      </c>
      <c r="D13" s="203">
        <v>361729</v>
      </c>
      <c r="E13" s="203">
        <v>362846</v>
      </c>
      <c r="F13" s="204">
        <v>0.30879470542865312</v>
      </c>
    </row>
    <row r="14" spans="1:14" ht="15.6" customHeight="1" x14ac:dyDescent="0.25">
      <c r="A14" s="202" t="s">
        <v>148</v>
      </c>
      <c r="B14" s="203">
        <v>39877</v>
      </c>
      <c r="C14" s="203">
        <v>42290</v>
      </c>
      <c r="D14" s="203">
        <v>217212</v>
      </c>
      <c r="E14" s="203">
        <v>223375</v>
      </c>
      <c r="F14" s="204">
        <v>2.8373202217188691</v>
      </c>
    </row>
    <row r="15" spans="1:14" ht="15.6" customHeight="1" x14ac:dyDescent="0.25">
      <c r="A15" s="202" t="s">
        <v>145</v>
      </c>
      <c r="B15" s="203">
        <v>4315</v>
      </c>
      <c r="C15" s="203">
        <v>3320</v>
      </c>
      <c r="D15" s="203">
        <v>24163</v>
      </c>
      <c r="E15" s="203">
        <v>19265</v>
      </c>
      <c r="F15" s="204">
        <v>-20.270661755576711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0</v>
      </c>
      <c r="E16" s="203">
        <v>0</v>
      </c>
      <c r="F16" s="204" t="s">
        <v>151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2510</v>
      </c>
      <c r="C18" s="203">
        <v>2715</v>
      </c>
      <c r="D18" s="203">
        <v>15904</v>
      </c>
      <c r="E18" s="203">
        <v>15601</v>
      </c>
      <c r="F18" s="204">
        <v>-1.905181086519121</v>
      </c>
    </row>
    <row r="19" spans="1:7" ht="15.6" customHeight="1" x14ac:dyDescent="0.25">
      <c r="A19" s="202" t="s">
        <v>143</v>
      </c>
      <c r="B19" s="203">
        <v>4</v>
      </c>
      <c r="C19" s="203">
        <v>3</v>
      </c>
      <c r="D19" s="203">
        <v>14</v>
      </c>
      <c r="E19" s="203">
        <v>38</v>
      </c>
      <c r="F19" s="204">
        <v>171.42857142857139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2324</v>
      </c>
      <c r="C21" s="203">
        <v>1646</v>
      </c>
      <c r="D21" s="203">
        <v>18090</v>
      </c>
      <c r="E21" s="203">
        <v>14414</v>
      </c>
      <c r="F21" s="204">
        <v>-20.320619126589278</v>
      </c>
    </row>
    <row r="22" spans="1:7" ht="15.6" customHeight="1" x14ac:dyDescent="0.25">
      <c r="A22" s="202" t="s">
        <v>146</v>
      </c>
      <c r="B22" s="203">
        <v>28654</v>
      </c>
      <c r="C22" s="203">
        <v>29258</v>
      </c>
      <c r="D22" s="203">
        <v>171370</v>
      </c>
      <c r="E22" s="203">
        <v>174201</v>
      </c>
      <c r="F22" s="204">
        <v>1.6519810935402861</v>
      </c>
    </row>
    <row r="23" spans="1:7" ht="15.6" customHeight="1" x14ac:dyDescent="0.25">
      <c r="A23" s="202" t="s">
        <v>165</v>
      </c>
      <c r="B23" s="203">
        <v>1816</v>
      </c>
      <c r="C23" s="203">
        <v>1759</v>
      </c>
      <c r="D23" s="203">
        <v>10794</v>
      </c>
      <c r="E23" s="203">
        <v>10359</v>
      </c>
      <c r="F23" s="204">
        <v>-4.0300166759310798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2453</v>
      </c>
      <c r="C25" s="203">
        <v>2530</v>
      </c>
      <c r="D25" s="203">
        <v>14503</v>
      </c>
      <c r="E25" s="203">
        <v>14170</v>
      </c>
      <c r="F25" s="204">
        <v>-2.2960766737916321</v>
      </c>
    </row>
    <row r="26" spans="1:7" ht="15.6" customHeight="1" x14ac:dyDescent="0.25">
      <c r="A26" s="202" t="s">
        <v>152</v>
      </c>
      <c r="B26" s="203">
        <v>1706</v>
      </c>
      <c r="C26" s="203">
        <v>248</v>
      </c>
      <c r="D26" s="203">
        <v>14555</v>
      </c>
      <c r="E26" s="203">
        <v>1474</v>
      </c>
      <c r="F26" s="204">
        <v>-89.872895912057714</v>
      </c>
    </row>
    <row r="27" spans="1:7" ht="15.6" customHeight="1" x14ac:dyDescent="0.25">
      <c r="A27" s="202" t="s">
        <v>173</v>
      </c>
      <c r="B27" s="203">
        <v>299</v>
      </c>
      <c r="C27" s="203">
        <v>295</v>
      </c>
      <c r="D27" s="203">
        <v>1572</v>
      </c>
      <c r="E27" s="203">
        <v>1756</v>
      </c>
      <c r="F27" s="204">
        <v>11.70483460559797</v>
      </c>
    </row>
    <row r="28" spans="1:7" ht="15.6" customHeight="1" x14ac:dyDescent="0.25">
      <c r="A28" s="202" t="s">
        <v>177</v>
      </c>
      <c r="B28" s="203">
        <v>25951</v>
      </c>
      <c r="C28" s="203">
        <v>25304</v>
      </c>
      <c r="D28" s="203">
        <v>149150</v>
      </c>
      <c r="E28" s="203">
        <v>149264</v>
      </c>
      <c r="F28" s="204">
        <v>7.6433121019107375E-2</v>
      </c>
    </row>
    <row r="29" spans="1:7" ht="15.6" customHeight="1" x14ac:dyDescent="0.25">
      <c r="A29" s="202" t="s">
        <v>178</v>
      </c>
      <c r="B29" s="203">
        <v>3872</v>
      </c>
      <c r="C29" s="203">
        <v>3256</v>
      </c>
      <c r="D29" s="203">
        <v>23749</v>
      </c>
      <c r="E29" s="203">
        <v>20889</v>
      </c>
      <c r="F29" s="204">
        <v>-12.04261232051876</v>
      </c>
    </row>
    <row r="30" spans="1:7" ht="15.6" customHeight="1" x14ac:dyDescent="0.25">
      <c r="A30" s="202" t="s">
        <v>179</v>
      </c>
      <c r="B30" s="203">
        <v>704</v>
      </c>
      <c r="C30" s="203">
        <v>640</v>
      </c>
      <c r="D30" s="203">
        <v>4217</v>
      </c>
      <c r="E30" s="203">
        <v>3563</v>
      </c>
      <c r="F30" s="204">
        <v>-15.50865544225754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0</v>
      </c>
      <c r="F31" s="204" t="s">
        <v>151</v>
      </c>
    </row>
    <row r="32" spans="1:7" ht="15.6" customHeight="1" x14ac:dyDescent="0.25">
      <c r="A32" s="202" t="s">
        <v>181</v>
      </c>
      <c r="B32" s="203">
        <v>46823</v>
      </c>
      <c r="C32" s="203">
        <v>47009</v>
      </c>
      <c r="D32" s="203">
        <v>268729</v>
      </c>
      <c r="E32" s="203">
        <v>258638</v>
      </c>
      <c r="F32" s="204">
        <v>-3.7550841182008701</v>
      </c>
    </row>
    <row r="33" spans="1:6" ht="15.6" customHeight="1" x14ac:dyDescent="0.25">
      <c r="A33" s="202" t="s">
        <v>182</v>
      </c>
      <c r="B33" s="203">
        <v>1455</v>
      </c>
      <c r="C33" s="203">
        <v>1616</v>
      </c>
      <c r="D33" s="203">
        <v>8970</v>
      </c>
      <c r="E33" s="203">
        <v>8717</v>
      </c>
      <c r="F33" s="204">
        <v>-2.820512820512818</v>
      </c>
    </row>
    <row r="34" spans="1:6" ht="15.6" customHeight="1" x14ac:dyDescent="0.25">
      <c r="A34" s="202" t="s">
        <v>183</v>
      </c>
      <c r="B34" s="203">
        <v>630</v>
      </c>
      <c r="C34" s="203">
        <v>1166</v>
      </c>
      <c r="D34" s="203">
        <v>728</v>
      </c>
      <c r="E34" s="203">
        <v>5840</v>
      </c>
      <c r="F34" s="204">
        <v>702.19780219780216</v>
      </c>
    </row>
    <row r="35" spans="1:6" ht="15.6" customHeight="1" x14ac:dyDescent="0.25">
      <c r="A35" s="170" t="s">
        <v>153</v>
      </c>
      <c r="B35" s="90">
        <f>SUM(B7:B34)</f>
        <v>279210</v>
      </c>
      <c r="C35" s="91">
        <f>SUM(C7:C34)</f>
        <v>287172</v>
      </c>
      <c r="D35" s="192">
        <f>SUM(D7:D34)</f>
        <v>1636869</v>
      </c>
      <c r="E35" s="192">
        <f>SUM(E7:E34)</f>
        <v>1619979</v>
      </c>
      <c r="F35" s="154">
        <f>E35*100/D35-100</f>
        <v>-1.0318479976100718</v>
      </c>
    </row>
    <row r="36" spans="1:6" ht="15.6" customHeight="1" x14ac:dyDescent="0.25">
      <c r="A36" s="87" t="s">
        <v>69</v>
      </c>
      <c r="B36" s="86"/>
      <c r="D36" s="27"/>
      <c r="F36" s="37"/>
    </row>
  </sheetData>
  <mergeCells count="3">
    <mergeCell ref="B5:C5"/>
    <mergeCell ref="D5:F5"/>
    <mergeCell ref="A5:A6"/>
  </mergeCells>
  <conditionalFormatting sqref="A7:F34">
    <cfRule type="expression" dxfId="41" priority="2">
      <formula>MOD(ROW(),2)=0</formula>
    </cfRule>
  </conditionalFormatting>
  <conditionalFormatting sqref="F7:F35">
    <cfRule type="expression" dxfId="4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B49BC-AEEC-467A-BFF3-B6800ADB08B1}">
  <sheetPr codeName="Hoja2">
    <pageSetUpPr fitToPage="1"/>
  </sheetPr>
  <dimension ref="B1:M34"/>
  <sheetViews>
    <sheetView workbookViewId="0"/>
  </sheetViews>
  <sheetFormatPr baseColWidth="10" defaultColWidth="8.85546875" defaultRowHeight="15" x14ac:dyDescent="0.25"/>
  <cols>
    <col min="1" max="1" width="11" customWidth="1"/>
    <col min="2" max="2" width="12.42578125" customWidth="1"/>
    <col min="3" max="3" width="12.85546875" customWidth="1"/>
    <col min="4" max="4" width="11.42578125" customWidth="1"/>
    <col min="12" max="12" width="3.28515625" customWidth="1"/>
  </cols>
  <sheetData>
    <row r="1" spans="2:13" ht="21" x14ac:dyDescent="0.35">
      <c r="E1" s="19"/>
      <c r="H1" s="14"/>
      <c r="I1" s="14"/>
      <c r="J1" s="14"/>
      <c r="K1" s="14"/>
      <c r="L1" s="14"/>
      <c r="M1" s="14"/>
    </row>
    <row r="2" spans="2:13" ht="18.75" x14ac:dyDescent="0.3">
      <c r="H2" s="13"/>
      <c r="I2" s="13"/>
      <c r="J2" s="13"/>
      <c r="K2" s="13"/>
      <c r="L2" s="13"/>
      <c r="M2" s="13"/>
    </row>
    <row r="5" spans="2:13" ht="15.75" x14ac:dyDescent="0.25">
      <c r="F5" s="25"/>
    </row>
    <row r="7" spans="2:13" ht="15.75" x14ac:dyDescent="0.25">
      <c r="B7" s="23"/>
      <c r="C7" s="23"/>
    </row>
    <row r="8" spans="2:13" ht="15.75" x14ac:dyDescent="0.25">
      <c r="B8" s="23"/>
      <c r="C8" s="23"/>
    </row>
    <row r="9" spans="2:13" ht="15.75" x14ac:dyDescent="0.25">
      <c r="B9" s="23"/>
      <c r="C9" s="23"/>
    </row>
    <row r="10" spans="2:13" ht="15.75" x14ac:dyDescent="0.25">
      <c r="B10" s="24"/>
      <c r="C10" s="24"/>
    </row>
    <row r="11" spans="2:13" ht="15.75" x14ac:dyDescent="0.25">
      <c r="B11" s="23"/>
      <c r="C11" s="23"/>
    </row>
    <row r="12" spans="2:13" ht="15.75" x14ac:dyDescent="0.25">
      <c r="B12" s="23"/>
      <c r="C12" s="23"/>
    </row>
    <row r="13" spans="2:13" ht="15.75" x14ac:dyDescent="0.25">
      <c r="B13" s="23"/>
      <c r="C13" s="23"/>
    </row>
    <row r="14" spans="2:13" ht="15.75" x14ac:dyDescent="0.25">
      <c r="B14" s="24"/>
      <c r="C14" s="24"/>
    </row>
    <row r="15" spans="2:13" ht="17.45" customHeight="1" x14ac:dyDescent="0.25">
      <c r="B15" s="23"/>
      <c r="C15" s="23"/>
    </row>
    <row r="16" spans="2:13" ht="16.149999999999999" customHeight="1" x14ac:dyDescent="0.5">
      <c r="B16" s="23"/>
      <c r="C16" s="26"/>
      <c r="G16" s="15"/>
    </row>
    <row r="17" spans="2:13" ht="17.45" customHeight="1" x14ac:dyDescent="0.35">
      <c r="B17" s="24"/>
      <c r="C17" s="24"/>
      <c r="G17" s="16"/>
    </row>
    <row r="18" spans="2:13" ht="15.75" x14ac:dyDescent="0.25">
      <c r="B18" s="23"/>
      <c r="C18" s="23"/>
    </row>
    <row r="19" spans="2:13" ht="15.75" x14ac:dyDescent="0.25">
      <c r="B19" s="23"/>
      <c r="C19" s="23"/>
    </row>
    <row r="20" spans="2:13" ht="15.75" x14ac:dyDescent="0.25">
      <c r="B20" s="24"/>
      <c r="C20" s="24"/>
    </row>
    <row r="21" spans="2:13" ht="15.75" x14ac:dyDescent="0.25">
      <c r="B21" s="23"/>
      <c r="C21" s="23"/>
    </row>
    <row r="22" spans="2:13" ht="15.75" x14ac:dyDescent="0.25">
      <c r="B22" s="24"/>
      <c r="C22" s="24"/>
    </row>
    <row r="23" spans="2:13" ht="15.75" x14ac:dyDescent="0.25">
      <c r="B23" s="23"/>
      <c r="C23" s="23"/>
    </row>
    <row r="24" spans="2:13" ht="15.75" x14ac:dyDescent="0.25">
      <c r="B24" s="24"/>
      <c r="C24" s="24"/>
    </row>
    <row r="25" spans="2:13" ht="15.75" x14ac:dyDescent="0.25">
      <c r="B25" s="24"/>
      <c r="C25" s="24"/>
    </row>
    <row r="26" spans="2:13" ht="15.75" x14ac:dyDescent="0.25">
      <c r="B26" s="24"/>
      <c r="C26" s="24"/>
    </row>
    <row r="27" spans="2:13" ht="15.75" x14ac:dyDescent="0.25">
      <c r="B27" s="24"/>
      <c r="C27" s="24"/>
    </row>
    <row r="28" spans="2:13" ht="15.75" x14ac:dyDescent="0.25">
      <c r="B28" s="23"/>
      <c r="C28" s="23"/>
    </row>
    <row r="29" spans="2:13" ht="15.75" x14ac:dyDescent="0.25">
      <c r="B29" s="24"/>
      <c r="C29" s="24"/>
      <c r="M29" s="22"/>
    </row>
    <row r="30" spans="2:13" ht="15.75" x14ac:dyDescent="0.25">
      <c r="B30" s="23"/>
      <c r="C30" s="23"/>
    </row>
    <row r="31" spans="2:13" ht="15.75" x14ac:dyDescent="0.25">
      <c r="B31" s="23"/>
      <c r="C31" s="23"/>
    </row>
    <row r="32" spans="2:13" ht="15.75" x14ac:dyDescent="0.25">
      <c r="B32" s="23"/>
      <c r="C32" s="23"/>
    </row>
    <row r="33" spans="2:3" ht="15.75" x14ac:dyDescent="0.25">
      <c r="B33" s="24"/>
      <c r="C33" s="24"/>
    </row>
    <row r="34" spans="2:3" ht="15.75" x14ac:dyDescent="0.25">
      <c r="B34" s="24"/>
      <c r="C34" s="24"/>
    </row>
  </sheetData>
  <mergeCells count="2">
    <mergeCell ref="H1:M1"/>
    <mergeCell ref="H2:M2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AECFB-761A-48EF-B3D0-053DF2B944BE}">
  <sheetPr codeName="Hoja20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71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72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2</v>
      </c>
      <c r="E7" s="203">
        <v>0</v>
      </c>
      <c r="F7" s="204">
        <v>-100</v>
      </c>
      <c r="G7" s="51"/>
    </row>
    <row r="8" spans="1:14" ht="15.6" customHeight="1" x14ac:dyDescent="0.25">
      <c r="A8" s="202" t="s">
        <v>11</v>
      </c>
      <c r="B8" s="203">
        <v>14344.75</v>
      </c>
      <c r="C8" s="203">
        <v>19105.75</v>
      </c>
      <c r="D8" s="203">
        <v>93523.75</v>
      </c>
      <c r="E8" s="203">
        <v>122142.25</v>
      </c>
      <c r="F8" s="204">
        <v>30.600248599954561</v>
      </c>
      <c r="G8" s="20"/>
    </row>
    <row r="9" spans="1:14" ht="15.6" customHeight="1" x14ac:dyDescent="0.25">
      <c r="A9" s="202" t="s">
        <v>8</v>
      </c>
      <c r="B9" s="203">
        <v>2566</v>
      </c>
      <c r="C9" s="203">
        <v>2008.5</v>
      </c>
      <c r="D9" s="203">
        <v>11324</v>
      </c>
      <c r="E9" s="203">
        <v>7198</v>
      </c>
      <c r="F9" s="204">
        <v>-36.435888378664792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8</v>
      </c>
      <c r="F10" s="204" t="s">
        <v>151</v>
      </c>
    </row>
    <row r="11" spans="1:14" ht="15.6" customHeight="1" x14ac:dyDescent="0.25">
      <c r="A11" s="202" t="s">
        <v>9</v>
      </c>
      <c r="B11" s="203">
        <v>408040</v>
      </c>
      <c r="C11" s="203">
        <v>417327</v>
      </c>
      <c r="D11" s="203">
        <v>2300442</v>
      </c>
      <c r="E11" s="203">
        <v>2380131</v>
      </c>
      <c r="F11" s="204">
        <v>3.464073425889453</v>
      </c>
    </row>
    <row r="12" spans="1:14" ht="15.6" customHeight="1" x14ac:dyDescent="0.25">
      <c r="A12" s="202" t="s">
        <v>6</v>
      </c>
      <c r="B12" s="203">
        <v>16472</v>
      </c>
      <c r="C12" s="203">
        <v>16702</v>
      </c>
      <c r="D12" s="203">
        <v>105405.75</v>
      </c>
      <c r="E12" s="203">
        <v>103855.25</v>
      </c>
      <c r="F12" s="204">
        <v>-1.4709823705063489</v>
      </c>
    </row>
    <row r="13" spans="1:14" ht="15.6" customHeight="1" x14ac:dyDescent="0.25">
      <c r="A13" s="202" t="s">
        <v>175</v>
      </c>
      <c r="B13" s="203">
        <v>7844</v>
      </c>
      <c r="C13" s="203">
        <v>8653</v>
      </c>
      <c r="D13" s="203">
        <v>41485</v>
      </c>
      <c r="E13" s="203">
        <v>42855</v>
      </c>
      <c r="F13" s="204">
        <v>3.3023984572737111</v>
      </c>
    </row>
    <row r="14" spans="1:14" ht="15.6" customHeight="1" x14ac:dyDescent="0.25">
      <c r="A14" s="202" t="s">
        <v>148</v>
      </c>
      <c r="B14" s="203">
        <v>302970.5</v>
      </c>
      <c r="C14" s="203">
        <v>314958.25</v>
      </c>
      <c r="D14" s="203">
        <v>1848245.75</v>
      </c>
      <c r="E14" s="203">
        <v>1926926.25</v>
      </c>
      <c r="F14" s="204">
        <v>4.257036706292979</v>
      </c>
    </row>
    <row r="15" spans="1:14" ht="15.6" customHeight="1" x14ac:dyDescent="0.25">
      <c r="A15" s="202" t="s">
        <v>145</v>
      </c>
      <c r="B15" s="203">
        <v>38359.75</v>
      </c>
      <c r="C15" s="203">
        <v>32047.75</v>
      </c>
      <c r="D15" s="203">
        <v>217148</v>
      </c>
      <c r="E15" s="203">
        <v>210800.75</v>
      </c>
      <c r="F15" s="204">
        <v>-2.9230064287951052</v>
      </c>
    </row>
    <row r="16" spans="1:14" ht="15.6" customHeight="1" x14ac:dyDescent="0.5">
      <c r="A16" s="202" t="s">
        <v>144</v>
      </c>
      <c r="B16" s="203">
        <v>3172</v>
      </c>
      <c r="C16" s="203">
        <v>3648</v>
      </c>
      <c r="D16" s="203">
        <v>22389</v>
      </c>
      <c r="E16" s="203">
        <v>21582</v>
      </c>
      <c r="F16" s="204">
        <v>-3.6044486131582398</v>
      </c>
      <c r="G16" s="15"/>
    </row>
    <row r="17" spans="1:7" ht="15.6" customHeight="1" x14ac:dyDescent="0.35">
      <c r="A17" s="202" t="s">
        <v>150</v>
      </c>
      <c r="B17" s="203">
        <v>10654.5</v>
      </c>
      <c r="C17" s="203">
        <v>9238.75</v>
      </c>
      <c r="D17" s="203">
        <v>53305.5</v>
      </c>
      <c r="E17" s="203">
        <v>76563.25</v>
      </c>
      <c r="F17" s="204">
        <v>43.631051204847523</v>
      </c>
      <c r="G17" s="16"/>
    </row>
    <row r="18" spans="1:7" ht="15.6" customHeight="1" x14ac:dyDescent="0.25">
      <c r="A18" s="202" t="s">
        <v>147</v>
      </c>
      <c r="B18" s="203">
        <v>477</v>
      </c>
      <c r="C18" s="203">
        <v>1095.75</v>
      </c>
      <c r="D18" s="203">
        <v>2763</v>
      </c>
      <c r="E18" s="203">
        <v>4515</v>
      </c>
      <c r="F18" s="204">
        <v>63.409337676438668</v>
      </c>
    </row>
    <row r="19" spans="1:7" ht="15.6" customHeight="1" x14ac:dyDescent="0.25">
      <c r="A19" s="202" t="s">
        <v>143</v>
      </c>
      <c r="B19" s="203">
        <v>5274.75</v>
      </c>
      <c r="C19" s="203">
        <v>12</v>
      </c>
      <c r="D19" s="203">
        <v>17223.5</v>
      </c>
      <c r="E19" s="203">
        <v>7082.25</v>
      </c>
      <c r="F19" s="204">
        <v>-58.880308880308867</v>
      </c>
    </row>
    <row r="20" spans="1:7" ht="15.6" customHeight="1" x14ac:dyDescent="0.25">
      <c r="A20" s="202" t="s">
        <v>142</v>
      </c>
      <c r="B20" s="203">
        <v>6048</v>
      </c>
      <c r="C20" s="203">
        <v>5660</v>
      </c>
      <c r="D20" s="203">
        <v>35406</v>
      </c>
      <c r="E20" s="203">
        <v>35376</v>
      </c>
      <c r="F20" s="204">
        <v>-8.4731401457375455E-2</v>
      </c>
    </row>
    <row r="21" spans="1:7" ht="15.6" customHeight="1" x14ac:dyDescent="0.25">
      <c r="A21" s="202" t="s">
        <v>149</v>
      </c>
      <c r="B21" s="203">
        <v>16235</v>
      </c>
      <c r="C21" s="203">
        <v>8305.25</v>
      </c>
      <c r="D21" s="203">
        <v>82835.75</v>
      </c>
      <c r="E21" s="203">
        <v>60458.75</v>
      </c>
      <c r="F21" s="204">
        <v>-27.013698795507981</v>
      </c>
    </row>
    <row r="22" spans="1:7" ht="15.6" customHeight="1" x14ac:dyDescent="0.25">
      <c r="A22" s="202" t="s">
        <v>146</v>
      </c>
      <c r="B22" s="203">
        <v>142273</v>
      </c>
      <c r="C22" s="203">
        <v>142019</v>
      </c>
      <c r="D22" s="203">
        <v>739273</v>
      </c>
      <c r="E22" s="203">
        <v>762664</v>
      </c>
      <c r="F22" s="204">
        <v>3.164054415621834</v>
      </c>
    </row>
    <row r="23" spans="1:7" ht="15.6" customHeight="1" x14ac:dyDescent="0.25">
      <c r="A23" s="202" t="s">
        <v>165</v>
      </c>
      <c r="B23" s="203">
        <v>33333.25</v>
      </c>
      <c r="C23" s="203">
        <v>24045</v>
      </c>
      <c r="D23" s="203">
        <v>176865.75</v>
      </c>
      <c r="E23" s="203">
        <v>206138.5</v>
      </c>
      <c r="F23" s="204">
        <v>16.550830220096319</v>
      </c>
    </row>
    <row r="24" spans="1:7" ht="15.6" customHeight="1" x14ac:dyDescent="0.25">
      <c r="A24" s="202" t="s">
        <v>141</v>
      </c>
      <c r="B24" s="203">
        <v>3374.75</v>
      </c>
      <c r="C24" s="203">
        <v>3273</v>
      </c>
      <c r="D24" s="203">
        <v>20983.25</v>
      </c>
      <c r="E24" s="203">
        <v>21219.25</v>
      </c>
      <c r="F24" s="204">
        <v>1.124706611225619</v>
      </c>
    </row>
    <row r="25" spans="1:7" ht="15.6" customHeight="1" x14ac:dyDescent="0.25">
      <c r="A25" s="202" t="s">
        <v>140</v>
      </c>
      <c r="B25" s="203">
        <v>391</v>
      </c>
      <c r="C25" s="203">
        <v>303</v>
      </c>
      <c r="D25" s="203">
        <v>2341.25</v>
      </c>
      <c r="E25" s="203">
        <v>1794</v>
      </c>
      <c r="F25" s="204">
        <v>-23.37426588360918</v>
      </c>
    </row>
    <row r="26" spans="1:7" ht="15.6" customHeight="1" x14ac:dyDescent="0.25">
      <c r="A26" s="202" t="s">
        <v>152</v>
      </c>
      <c r="B26" s="203">
        <v>18</v>
      </c>
      <c r="C26" s="203">
        <v>0</v>
      </c>
      <c r="D26" s="203">
        <v>146</v>
      </c>
      <c r="E26" s="203">
        <v>0</v>
      </c>
      <c r="F26" s="204">
        <v>-100</v>
      </c>
    </row>
    <row r="27" spans="1:7" ht="15.6" customHeight="1" x14ac:dyDescent="0.25">
      <c r="A27" s="202" t="s">
        <v>173</v>
      </c>
      <c r="B27" s="203">
        <v>2</v>
      </c>
      <c r="C27" s="203">
        <v>0</v>
      </c>
      <c r="D27" s="203">
        <v>2</v>
      </c>
      <c r="E27" s="203">
        <v>4</v>
      </c>
      <c r="F27" s="204">
        <v>100</v>
      </c>
    </row>
    <row r="28" spans="1:7" ht="15.6" customHeight="1" x14ac:dyDescent="0.25">
      <c r="A28" s="202" t="s">
        <v>177</v>
      </c>
      <c r="B28" s="203">
        <v>43075</v>
      </c>
      <c r="C28" s="203">
        <v>39124</v>
      </c>
      <c r="D28" s="203">
        <v>281957</v>
      </c>
      <c r="E28" s="203">
        <v>250966</v>
      </c>
      <c r="F28" s="204">
        <v>-10.991392304500341</v>
      </c>
    </row>
    <row r="29" spans="1:7" ht="15.6" customHeight="1" x14ac:dyDescent="0.25">
      <c r="A29" s="202" t="s">
        <v>178</v>
      </c>
      <c r="B29" s="203">
        <v>14807.75</v>
      </c>
      <c r="C29" s="203">
        <v>13256.25</v>
      </c>
      <c r="D29" s="203">
        <v>80168.5</v>
      </c>
      <c r="E29" s="203">
        <v>85755.25</v>
      </c>
      <c r="F29" s="204">
        <v>6.9687595501973902</v>
      </c>
    </row>
    <row r="30" spans="1:7" ht="15.6" customHeight="1" x14ac:dyDescent="0.25">
      <c r="A30" s="202" t="s">
        <v>179</v>
      </c>
      <c r="B30" s="203">
        <v>11694.5</v>
      </c>
      <c r="C30" s="203">
        <v>14267.25</v>
      </c>
      <c r="D30" s="203">
        <v>73374.25</v>
      </c>
      <c r="E30" s="203">
        <v>82160.5</v>
      </c>
      <c r="F30" s="204">
        <v>11.97456873494448</v>
      </c>
    </row>
    <row r="31" spans="1:7" ht="15.6" customHeight="1" x14ac:dyDescent="0.25">
      <c r="A31" s="202" t="s">
        <v>180</v>
      </c>
      <c r="B31" s="203">
        <v>1222</v>
      </c>
      <c r="C31" s="203">
        <v>1355</v>
      </c>
      <c r="D31" s="203">
        <v>7464</v>
      </c>
      <c r="E31" s="203">
        <v>8035</v>
      </c>
      <c r="F31" s="204">
        <v>7.6500535905680644</v>
      </c>
    </row>
    <row r="32" spans="1:7" ht="15.6" customHeight="1" x14ac:dyDescent="0.25">
      <c r="A32" s="202" t="s">
        <v>181</v>
      </c>
      <c r="B32" s="203">
        <v>500337</v>
      </c>
      <c r="C32" s="203">
        <v>503386</v>
      </c>
      <c r="D32" s="203">
        <v>2813951</v>
      </c>
      <c r="E32" s="203">
        <v>2822376</v>
      </c>
      <c r="F32" s="204">
        <v>0.29940109120592229</v>
      </c>
    </row>
    <row r="33" spans="1:6" ht="15.6" customHeight="1" x14ac:dyDescent="0.25">
      <c r="A33" s="202" t="s">
        <v>182</v>
      </c>
      <c r="B33" s="203">
        <v>30442</v>
      </c>
      <c r="C33" s="203">
        <v>29934</v>
      </c>
      <c r="D33" s="203">
        <v>155406</v>
      </c>
      <c r="E33" s="203">
        <v>155655</v>
      </c>
      <c r="F33" s="204">
        <v>0.16022547391992251</v>
      </c>
    </row>
    <row r="34" spans="1:6" ht="15.6" customHeight="1" x14ac:dyDescent="0.25">
      <c r="A34" s="202" t="s">
        <v>183</v>
      </c>
      <c r="B34" s="203">
        <v>3647.25</v>
      </c>
      <c r="C34" s="203">
        <v>3173</v>
      </c>
      <c r="D34" s="203">
        <v>17206</v>
      </c>
      <c r="E34" s="203">
        <v>21206</v>
      </c>
      <c r="F34" s="204">
        <v>23.24770428920144</v>
      </c>
    </row>
    <row r="35" spans="1:6" ht="15.6" customHeight="1" x14ac:dyDescent="0.25">
      <c r="A35" s="170" t="s">
        <v>153</v>
      </c>
      <c r="B35" s="90">
        <f>SUM(B7:B34)</f>
        <v>1617075.75</v>
      </c>
      <c r="C35" s="91">
        <f>SUM(C7:C34)</f>
        <v>1612897.5</v>
      </c>
      <c r="D35" s="90">
        <f>SUM(D7:D34)</f>
        <v>9200637</v>
      </c>
      <c r="E35" s="192">
        <f>SUM(E7:E34)</f>
        <v>9417467.25</v>
      </c>
      <c r="F35" s="154">
        <f>E35*100/D35-100</f>
        <v>2.356687368494164</v>
      </c>
    </row>
    <row r="36" spans="1:6" ht="15.6" customHeight="1" x14ac:dyDescent="0.25">
      <c r="A36" s="87" t="s">
        <v>56</v>
      </c>
      <c r="B36" s="86"/>
      <c r="D36" s="86"/>
      <c r="F36" s="37"/>
    </row>
  </sheetData>
  <mergeCells count="3">
    <mergeCell ref="B5:C5"/>
    <mergeCell ref="D5:F5"/>
    <mergeCell ref="A5:A6"/>
  </mergeCells>
  <conditionalFormatting sqref="A7:F34">
    <cfRule type="expression" dxfId="39" priority="2">
      <formula>MOD(ROW(),2)=0</formula>
    </cfRule>
  </conditionalFormatting>
  <conditionalFormatting sqref="F7:F35">
    <cfRule type="expression" dxfId="3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AEC6D-E3DC-41A2-8CB7-EBF283D9A390}">
  <sheetPr codeName="Hoja21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73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72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51"/>
    </row>
    <row r="8" spans="1:14" ht="15.6" customHeight="1" x14ac:dyDescent="0.25">
      <c r="A8" s="202" t="s">
        <v>11</v>
      </c>
      <c r="B8" s="203">
        <v>2</v>
      </c>
      <c r="C8" s="203">
        <v>3811.75</v>
      </c>
      <c r="D8" s="203">
        <v>789</v>
      </c>
      <c r="E8" s="203">
        <v>21110.25</v>
      </c>
      <c r="F8" s="204">
        <v>2575.570342205323</v>
      </c>
      <c r="G8" s="20"/>
    </row>
    <row r="9" spans="1:14" ht="15.6" customHeight="1" x14ac:dyDescent="0.25">
      <c r="A9" s="202" t="s">
        <v>8</v>
      </c>
      <c r="B9" s="203">
        <v>0</v>
      </c>
      <c r="C9" s="203">
        <v>0</v>
      </c>
      <c r="D9" s="203">
        <v>90</v>
      </c>
      <c r="E9" s="203">
        <v>0</v>
      </c>
      <c r="F9" s="204">
        <v>-100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348911</v>
      </c>
      <c r="C11" s="203">
        <v>354029</v>
      </c>
      <c r="D11" s="203">
        <v>1991538</v>
      </c>
      <c r="E11" s="203">
        <v>2059060</v>
      </c>
      <c r="F11" s="204">
        <v>3.3904449726794041</v>
      </c>
    </row>
    <row r="12" spans="1:14" ht="15.6" customHeight="1" x14ac:dyDescent="0.25">
      <c r="A12" s="202" t="s">
        <v>6</v>
      </c>
      <c r="B12" s="203">
        <v>1466.75</v>
      </c>
      <c r="C12" s="203">
        <v>1243</v>
      </c>
      <c r="D12" s="203">
        <v>9032</v>
      </c>
      <c r="E12" s="203">
        <v>11131.5</v>
      </c>
      <c r="F12" s="204">
        <v>23.245128432240922</v>
      </c>
    </row>
    <row r="13" spans="1:14" ht="15.6" customHeight="1" x14ac:dyDescent="0.25">
      <c r="A13" s="202" t="s">
        <v>175</v>
      </c>
      <c r="B13" s="203">
        <v>0</v>
      </c>
      <c r="C13" s="203">
        <v>0</v>
      </c>
      <c r="D13" s="203">
        <v>8</v>
      </c>
      <c r="E13" s="203">
        <v>6</v>
      </c>
      <c r="F13" s="204">
        <v>-25</v>
      </c>
    </row>
    <row r="14" spans="1:14" ht="15.6" customHeight="1" x14ac:dyDescent="0.25">
      <c r="A14" s="202" t="s">
        <v>148</v>
      </c>
      <c r="B14" s="203">
        <v>120749.5</v>
      </c>
      <c r="C14" s="203">
        <v>130426</v>
      </c>
      <c r="D14" s="203">
        <v>753014.5</v>
      </c>
      <c r="E14" s="203">
        <v>843136.5</v>
      </c>
      <c r="F14" s="204">
        <v>11.968162631662469</v>
      </c>
    </row>
    <row r="15" spans="1:14" ht="15.6" customHeight="1" x14ac:dyDescent="0.25">
      <c r="A15" s="202" t="s">
        <v>145</v>
      </c>
      <c r="B15" s="203">
        <v>244.25</v>
      </c>
      <c r="C15" s="203">
        <v>1746.5</v>
      </c>
      <c r="D15" s="203">
        <v>1713.75</v>
      </c>
      <c r="E15" s="203">
        <v>13736.75</v>
      </c>
      <c r="F15" s="204">
        <v>701.56090444930703</v>
      </c>
    </row>
    <row r="16" spans="1:14" ht="15.6" customHeight="1" x14ac:dyDescent="0.5">
      <c r="A16" s="202" t="s">
        <v>144</v>
      </c>
      <c r="B16" s="203">
        <v>0</v>
      </c>
      <c r="C16" s="203">
        <v>82</v>
      </c>
      <c r="D16" s="203">
        <v>202</v>
      </c>
      <c r="E16" s="203">
        <v>1104</v>
      </c>
      <c r="F16" s="204">
        <v>446.53465346534648</v>
      </c>
      <c r="G16" s="15"/>
    </row>
    <row r="17" spans="1:7" ht="15.6" customHeight="1" x14ac:dyDescent="0.35">
      <c r="A17" s="202" t="s">
        <v>150</v>
      </c>
      <c r="B17" s="203">
        <v>252</v>
      </c>
      <c r="C17" s="203">
        <v>1633</v>
      </c>
      <c r="D17" s="203">
        <v>5349.5</v>
      </c>
      <c r="E17" s="203">
        <v>27890</v>
      </c>
      <c r="F17" s="204">
        <v>421.35713618095139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0</v>
      </c>
      <c r="D18" s="203">
        <v>0</v>
      </c>
      <c r="E18" s="203">
        <v>0</v>
      </c>
      <c r="F18" s="204" t="s">
        <v>151</v>
      </c>
    </row>
    <row r="19" spans="1:7" ht="15.6" customHeight="1" x14ac:dyDescent="0.25">
      <c r="A19" s="202" t="s">
        <v>143</v>
      </c>
      <c r="B19" s="203">
        <v>3529.5</v>
      </c>
      <c r="C19" s="203">
        <v>0</v>
      </c>
      <c r="D19" s="203">
        <v>8198.75</v>
      </c>
      <c r="E19" s="203">
        <v>5705</v>
      </c>
      <c r="F19" s="204">
        <v>-30.416221985058701</v>
      </c>
    </row>
    <row r="20" spans="1:7" ht="15.6" customHeight="1" x14ac:dyDescent="0.25">
      <c r="A20" s="202" t="s">
        <v>142</v>
      </c>
      <c r="B20" s="203">
        <v>8</v>
      </c>
      <c r="C20" s="203">
        <v>50</v>
      </c>
      <c r="D20" s="203">
        <v>114</v>
      </c>
      <c r="E20" s="203">
        <v>289</v>
      </c>
      <c r="F20" s="204">
        <v>153.50877192982449</v>
      </c>
    </row>
    <row r="21" spans="1:7" ht="15.6" customHeight="1" x14ac:dyDescent="0.25">
      <c r="A21" s="202" t="s">
        <v>149</v>
      </c>
      <c r="B21" s="203">
        <v>4420.25</v>
      </c>
      <c r="C21" s="203">
        <v>1994.5</v>
      </c>
      <c r="D21" s="203">
        <v>18428.75</v>
      </c>
      <c r="E21" s="203">
        <v>19176.75</v>
      </c>
      <c r="F21" s="204">
        <v>4.0588753984941954</v>
      </c>
    </row>
    <row r="22" spans="1:7" ht="15.6" customHeight="1" x14ac:dyDescent="0.25">
      <c r="A22" s="202" t="s">
        <v>146</v>
      </c>
      <c r="B22" s="203">
        <v>93276</v>
      </c>
      <c r="C22" s="203">
        <v>90075</v>
      </c>
      <c r="D22" s="203">
        <v>441224</v>
      </c>
      <c r="E22" s="203">
        <v>449753</v>
      </c>
      <c r="F22" s="204">
        <v>1.9330317480463459</v>
      </c>
    </row>
    <row r="23" spans="1:7" ht="15.6" customHeight="1" x14ac:dyDescent="0.25">
      <c r="A23" s="202" t="s">
        <v>165</v>
      </c>
      <c r="B23" s="203">
        <v>28433.5</v>
      </c>
      <c r="C23" s="203">
        <v>16034.5</v>
      </c>
      <c r="D23" s="203">
        <v>156189.25</v>
      </c>
      <c r="E23" s="203">
        <v>169025</v>
      </c>
      <c r="F23" s="204">
        <v>8.2180751876329481</v>
      </c>
    </row>
    <row r="24" spans="1:7" ht="15.6" customHeight="1" x14ac:dyDescent="0.25">
      <c r="A24" s="202" t="s">
        <v>141</v>
      </c>
      <c r="B24" s="203">
        <v>140</v>
      </c>
      <c r="C24" s="203">
        <v>0</v>
      </c>
      <c r="D24" s="203">
        <v>269</v>
      </c>
      <c r="E24" s="203">
        <v>460</v>
      </c>
      <c r="F24" s="204">
        <v>71.00371747211895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0</v>
      </c>
      <c r="C26" s="203">
        <v>0</v>
      </c>
      <c r="D26" s="203">
        <v>0</v>
      </c>
      <c r="E26" s="203">
        <v>0</v>
      </c>
      <c r="F26" s="204" t="s">
        <v>151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4290</v>
      </c>
      <c r="C28" s="203">
        <v>664</v>
      </c>
      <c r="D28" s="203">
        <v>50731</v>
      </c>
      <c r="E28" s="203">
        <v>21072</v>
      </c>
      <c r="F28" s="204">
        <v>-58.463267035934628</v>
      </c>
    </row>
    <row r="29" spans="1:7" ht="15.6" customHeight="1" x14ac:dyDescent="0.25">
      <c r="A29" s="202" t="s">
        <v>178</v>
      </c>
      <c r="B29" s="203">
        <v>2438.5</v>
      </c>
      <c r="C29" s="203">
        <v>3054.75</v>
      </c>
      <c r="D29" s="203">
        <v>13011.75</v>
      </c>
      <c r="E29" s="203">
        <v>18211.25</v>
      </c>
      <c r="F29" s="204">
        <v>39.960036121198158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1</v>
      </c>
      <c r="F30" s="204" t="s">
        <v>151</v>
      </c>
    </row>
    <row r="31" spans="1:7" ht="15.6" customHeight="1" x14ac:dyDescent="0.25">
      <c r="A31" s="202" t="s">
        <v>180</v>
      </c>
      <c r="B31" s="203">
        <v>0</v>
      </c>
      <c r="C31" s="203">
        <v>68</v>
      </c>
      <c r="D31" s="203">
        <v>0</v>
      </c>
      <c r="E31" s="203">
        <v>202</v>
      </c>
      <c r="F31" s="204" t="s">
        <v>151</v>
      </c>
    </row>
    <row r="32" spans="1:7" ht="15.6" customHeight="1" x14ac:dyDescent="0.25">
      <c r="A32" s="202" t="s">
        <v>181</v>
      </c>
      <c r="B32" s="203">
        <v>227117</v>
      </c>
      <c r="C32" s="203">
        <v>208220</v>
      </c>
      <c r="D32" s="203">
        <v>1312874</v>
      </c>
      <c r="E32" s="203">
        <v>1203395</v>
      </c>
      <c r="F32" s="204">
        <v>-8.3388809588734318</v>
      </c>
    </row>
    <row r="33" spans="1:6" ht="15.6" customHeight="1" x14ac:dyDescent="0.25">
      <c r="A33" s="202" t="s">
        <v>182</v>
      </c>
      <c r="B33" s="203">
        <v>2927</v>
      </c>
      <c r="C33" s="203">
        <v>1798</v>
      </c>
      <c r="D33" s="203">
        <v>12604</v>
      </c>
      <c r="E33" s="203">
        <v>10224</v>
      </c>
      <c r="F33" s="204">
        <v>-18.88289431926373</v>
      </c>
    </row>
    <row r="34" spans="1:6" ht="15.6" customHeight="1" x14ac:dyDescent="0.25">
      <c r="A34" s="202" t="s">
        <v>183</v>
      </c>
      <c r="B34" s="203">
        <v>0</v>
      </c>
      <c r="C34" s="203">
        <v>4</v>
      </c>
      <c r="D34" s="203">
        <v>2</v>
      </c>
      <c r="E34" s="203">
        <v>62</v>
      </c>
      <c r="F34" s="204">
        <v>3000</v>
      </c>
    </row>
    <row r="35" spans="1:6" ht="15.6" customHeight="1" x14ac:dyDescent="0.25">
      <c r="A35" s="170" t="s">
        <v>153</v>
      </c>
      <c r="B35" s="90">
        <f>SUM(B7:B34)</f>
        <v>838205.25</v>
      </c>
      <c r="C35" s="91">
        <f>SUM(C7:C34)</f>
        <v>814934</v>
      </c>
      <c r="D35" s="192">
        <f>SUM(D7:D34)</f>
        <v>4775383.25</v>
      </c>
      <c r="E35" s="92">
        <f>SUM(E7:E34)</f>
        <v>4874751</v>
      </c>
      <c r="F35" s="154">
        <f>E35*100/D35-100</f>
        <v>2.0808329886402248</v>
      </c>
    </row>
    <row r="36" spans="1:6" ht="15.6" customHeight="1" x14ac:dyDescent="0.25">
      <c r="A36" s="87" t="s">
        <v>65</v>
      </c>
      <c r="B36" s="86"/>
      <c r="D36" s="27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37" priority="2">
      <formula>MOD(ROW(),2)=0</formula>
    </cfRule>
  </conditionalFormatting>
  <conditionalFormatting sqref="F7:F35">
    <cfRule type="expression" dxfId="3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AAD5B-0F1F-499F-97DF-1397446DB23A}">
  <sheetPr codeName="Hoja22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166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72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27"/>
    </row>
    <row r="8" spans="1:14" ht="15.6" customHeight="1" x14ac:dyDescent="0.25">
      <c r="A8" s="202" t="s">
        <v>11</v>
      </c>
      <c r="B8" s="203">
        <v>12158.5</v>
      </c>
      <c r="C8" s="203">
        <v>13133.25</v>
      </c>
      <c r="D8" s="203">
        <v>77451.75</v>
      </c>
      <c r="E8" s="203">
        <v>84725.25</v>
      </c>
      <c r="F8" s="204">
        <v>9.3910079501108754</v>
      </c>
      <c r="G8" s="20"/>
    </row>
    <row r="9" spans="1:14" ht="15.6" customHeight="1" x14ac:dyDescent="0.25">
      <c r="A9" s="202" t="s">
        <v>8</v>
      </c>
      <c r="B9" s="203">
        <v>936</v>
      </c>
      <c r="C9" s="203">
        <v>796</v>
      </c>
      <c r="D9" s="203">
        <v>2805</v>
      </c>
      <c r="E9" s="203">
        <v>2477</v>
      </c>
      <c r="F9" s="204">
        <v>-11.6934046345811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0</v>
      </c>
      <c r="C11" s="203">
        <v>0</v>
      </c>
      <c r="D11" s="203">
        <v>0</v>
      </c>
      <c r="E11" s="203">
        <v>0</v>
      </c>
      <c r="F11" s="204" t="s">
        <v>151</v>
      </c>
    </row>
    <row r="12" spans="1:14" ht="15.6" customHeight="1" x14ac:dyDescent="0.25">
      <c r="A12" s="202" t="s">
        <v>6</v>
      </c>
      <c r="B12" s="203">
        <v>12192.75</v>
      </c>
      <c r="C12" s="203">
        <v>12490.25</v>
      </c>
      <c r="D12" s="203">
        <v>81274.75</v>
      </c>
      <c r="E12" s="203">
        <v>78121.5</v>
      </c>
      <c r="F12" s="204">
        <v>-3.8797412480505931</v>
      </c>
    </row>
    <row r="13" spans="1:14" ht="15.6" customHeight="1" x14ac:dyDescent="0.25">
      <c r="A13" s="202" t="s">
        <v>175</v>
      </c>
      <c r="B13" s="203">
        <v>7843</v>
      </c>
      <c r="C13" s="203">
        <v>8652</v>
      </c>
      <c r="D13" s="203">
        <v>41437</v>
      </c>
      <c r="E13" s="203">
        <v>42791</v>
      </c>
      <c r="F13" s="204">
        <v>3.2676110722301388</v>
      </c>
    </row>
    <row r="14" spans="1:14" ht="15.6" customHeight="1" x14ac:dyDescent="0.25">
      <c r="A14" s="202" t="s">
        <v>148</v>
      </c>
      <c r="B14" s="203">
        <v>18177</v>
      </c>
      <c r="C14" s="203">
        <v>17754.25</v>
      </c>
      <c r="D14" s="203">
        <v>110488.75</v>
      </c>
      <c r="E14" s="203">
        <v>111229.25</v>
      </c>
      <c r="F14" s="204">
        <v>0.6702039800432118</v>
      </c>
    </row>
    <row r="15" spans="1:14" ht="15.6" customHeight="1" x14ac:dyDescent="0.25">
      <c r="A15" s="202" t="s">
        <v>145</v>
      </c>
      <c r="B15" s="203">
        <v>1349.75</v>
      </c>
      <c r="C15" s="203">
        <v>994.25</v>
      </c>
      <c r="D15" s="203">
        <v>8803.75</v>
      </c>
      <c r="E15" s="203">
        <v>6985</v>
      </c>
      <c r="F15" s="204">
        <v>-20.65881016612239</v>
      </c>
    </row>
    <row r="16" spans="1:14" ht="15.6" customHeight="1" x14ac:dyDescent="0.5">
      <c r="A16" s="202" t="s">
        <v>144</v>
      </c>
      <c r="B16" s="203">
        <v>256</v>
      </c>
      <c r="C16" s="203">
        <v>229</v>
      </c>
      <c r="D16" s="203">
        <v>3704</v>
      </c>
      <c r="E16" s="203">
        <v>2471.5</v>
      </c>
      <c r="F16" s="204">
        <v>-33.274838012958973</v>
      </c>
      <c r="G16" s="15"/>
    </row>
    <row r="17" spans="1:7" ht="15.6" customHeight="1" x14ac:dyDescent="0.35">
      <c r="A17" s="202" t="s">
        <v>150</v>
      </c>
      <c r="B17" s="203">
        <v>1194.75</v>
      </c>
      <c r="C17" s="203">
        <v>357</v>
      </c>
      <c r="D17" s="203">
        <v>3753.25</v>
      </c>
      <c r="E17" s="203">
        <v>6083.5</v>
      </c>
      <c r="F17" s="204">
        <v>62.086191966961962</v>
      </c>
      <c r="G17" s="16"/>
    </row>
    <row r="18" spans="1:7" ht="15.6" customHeight="1" x14ac:dyDescent="0.25">
      <c r="A18" s="202" t="s">
        <v>147</v>
      </c>
      <c r="B18" s="203">
        <v>461</v>
      </c>
      <c r="C18" s="203">
        <v>1074.5</v>
      </c>
      <c r="D18" s="203">
        <v>2687</v>
      </c>
      <c r="E18" s="203">
        <v>4442.75</v>
      </c>
      <c r="F18" s="204">
        <v>65.342389281726838</v>
      </c>
    </row>
    <row r="19" spans="1:7" ht="15.6" customHeight="1" x14ac:dyDescent="0.25">
      <c r="A19" s="202" t="s">
        <v>143</v>
      </c>
      <c r="B19" s="203">
        <v>499</v>
      </c>
      <c r="C19" s="203">
        <v>0</v>
      </c>
      <c r="D19" s="203">
        <v>2267.25</v>
      </c>
      <c r="E19" s="203">
        <v>0</v>
      </c>
      <c r="F19" s="204">
        <v>-100</v>
      </c>
    </row>
    <row r="20" spans="1:7" ht="15.6" customHeight="1" x14ac:dyDescent="0.25">
      <c r="A20" s="202" t="s">
        <v>142</v>
      </c>
      <c r="B20" s="203">
        <v>975</v>
      </c>
      <c r="C20" s="203">
        <v>403</v>
      </c>
      <c r="D20" s="203">
        <v>6102</v>
      </c>
      <c r="E20" s="203">
        <v>2385</v>
      </c>
      <c r="F20" s="204">
        <v>-60.914454277286133</v>
      </c>
    </row>
    <row r="21" spans="1:7" ht="15.6" customHeight="1" x14ac:dyDescent="0.25">
      <c r="A21" s="202" t="s">
        <v>149</v>
      </c>
      <c r="B21" s="203">
        <v>7042</v>
      </c>
      <c r="C21" s="203">
        <v>5804.75</v>
      </c>
      <c r="D21" s="203">
        <v>44027</v>
      </c>
      <c r="E21" s="203">
        <v>37124.5</v>
      </c>
      <c r="F21" s="204">
        <v>-15.677879483044491</v>
      </c>
    </row>
    <row r="22" spans="1:7" ht="15.6" customHeight="1" x14ac:dyDescent="0.25">
      <c r="A22" s="202" t="s">
        <v>146</v>
      </c>
      <c r="B22" s="203">
        <v>41502</v>
      </c>
      <c r="C22" s="203">
        <v>43079</v>
      </c>
      <c r="D22" s="203">
        <v>254136</v>
      </c>
      <c r="E22" s="203">
        <v>261700</v>
      </c>
      <c r="F22" s="204">
        <v>2.9763591148046662</v>
      </c>
    </row>
    <row r="23" spans="1:7" ht="15.6" customHeight="1" x14ac:dyDescent="0.25">
      <c r="A23" s="202" t="s">
        <v>165</v>
      </c>
      <c r="B23" s="203">
        <v>719.5</v>
      </c>
      <c r="C23" s="203">
        <v>926.5</v>
      </c>
      <c r="D23" s="203">
        <v>3823.75</v>
      </c>
      <c r="E23" s="203">
        <v>4961</v>
      </c>
      <c r="F23" s="204">
        <v>29.741745668519119</v>
      </c>
    </row>
    <row r="24" spans="1:7" ht="15.6" customHeight="1" x14ac:dyDescent="0.25">
      <c r="A24" s="202" t="s">
        <v>141</v>
      </c>
      <c r="B24" s="203">
        <v>582</v>
      </c>
      <c r="C24" s="203">
        <v>361</v>
      </c>
      <c r="D24" s="203">
        <v>4488.75</v>
      </c>
      <c r="E24" s="203">
        <v>2462.25</v>
      </c>
      <c r="F24" s="204">
        <v>-45.146198830409347</v>
      </c>
    </row>
    <row r="25" spans="1:7" ht="15.6" customHeight="1" x14ac:dyDescent="0.25">
      <c r="A25" s="202" t="s">
        <v>140</v>
      </c>
      <c r="B25" s="203">
        <v>391</v>
      </c>
      <c r="C25" s="203">
        <v>303</v>
      </c>
      <c r="D25" s="203">
        <v>2341.25</v>
      </c>
      <c r="E25" s="203">
        <v>1794</v>
      </c>
      <c r="F25" s="204">
        <v>-23.37426588360918</v>
      </c>
    </row>
    <row r="26" spans="1:7" ht="15.6" customHeight="1" x14ac:dyDescent="0.25">
      <c r="A26" s="202" t="s">
        <v>152</v>
      </c>
      <c r="B26" s="203">
        <v>0</v>
      </c>
      <c r="C26" s="203">
        <v>0</v>
      </c>
      <c r="D26" s="203">
        <v>0</v>
      </c>
      <c r="E26" s="203">
        <v>0</v>
      </c>
      <c r="F26" s="204" t="s">
        <v>151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33117</v>
      </c>
      <c r="C28" s="203">
        <v>33393</v>
      </c>
      <c r="D28" s="203">
        <v>193215</v>
      </c>
      <c r="E28" s="203">
        <v>198876</v>
      </c>
      <c r="F28" s="204">
        <v>2.9298967471469561</v>
      </c>
    </row>
    <row r="29" spans="1:7" ht="15.6" customHeight="1" x14ac:dyDescent="0.25">
      <c r="A29" s="202" t="s">
        <v>178</v>
      </c>
      <c r="B29" s="203">
        <v>2155.5</v>
      </c>
      <c r="C29" s="203">
        <v>2112.75</v>
      </c>
      <c r="D29" s="203">
        <v>12733.75</v>
      </c>
      <c r="E29" s="203">
        <v>15268.25</v>
      </c>
      <c r="F29" s="204">
        <v>19.903798959458129</v>
      </c>
    </row>
    <row r="30" spans="1:7" ht="15.6" customHeight="1" x14ac:dyDescent="0.25">
      <c r="A30" s="202" t="s">
        <v>179</v>
      </c>
      <c r="B30" s="203">
        <v>11522.5</v>
      </c>
      <c r="C30" s="203">
        <v>14196.25</v>
      </c>
      <c r="D30" s="203">
        <v>72152</v>
      </c>
      <c r="E30" s="203">
        <v>81835.5</v>
      </c>
      <c r="F30" s="204">
        <v>13.420972391617701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0</v>
      </c>
      <c r="F31" s="204" t="s">
        <v>151</v>
      </c>
    </row>
    <row r="32" spans="1:7" ht="15.6" customHeight="1" x14ac:dyDescent="0.25">
      <c r="A32" s="202" t="s">
        <v>181</v>
      </c>
      <c r="B32" s="203">
        <v>19371</v>
      </c>
      <c r="C32" s="203">
        <v>16601</v>
      </c>
      <c r="D32" s="203">
        <v>106810</v>
      </c>
      <c r="E32" s="203">
        <v>97811</v>
      </c>
      <c r="F32" s="204">
        <v>-8.4252410822956705</v>
      </c>
    </row>
    <row r="33" spans="1:6" ht="15.6" customHeight="1" x14ac:dyDescent="0.25">
      <c r="A33" s="202" t="s">
        <v>182</v>
      </c>
      <c r="B33" s="203">
        <v>1493</v>
      </c>
      <c r="C33" s="203">
        <v>1364</v>
      </c>
      <c r="D33" s="203">
        <v>6636</v>
      </c>
      <c r="E33" s="203">
        <v>9256</v>
      </c>
      <c r="F33" s="204">
        <v>39.481615430982522</v>
      </c>
    </row>
    <row r="34" spans="1:6" ht="15.6" customHeight="1" x14ac:dyDescent="0.25">
      <c r="A34" s="202" t="s">
        <v>183</v>
      </c>
      <c r="B34" s="203">
        <v>3133</v>
      </c>
      <c r="C34" s="203">
        <v>2747.25</v>
      </c>
      <c r="D34" s="203">
        <v>14275.25</v>
      </c>
      <c r="E34" s="203">
        <v>17562</v>
      </c>
      <c r="F34" s="204">
        <v>23.024115164357891</v>
      </c>
    </row>
    <row r="35" spans="1:6" ht="15.6" customHeight="1" x14ac:dyDescent="0.25">
      <c r="A35" s="170" t="s">
        <v>153</v>
      </c>
      <c r="B35" s="90">
        <f>SUM(B7:B34)</f>
        <v>177071.25</v>
      </c>
      <c r="C35" s="91">
        <f>SUM(C7:C34)</f>
        <v>176772</v>
      </c>
      <c r="D35" s="90">
        <f>SUM(D7:D34)</f>
        <v>1055413.25</v>
      </c>
      <c r="E35" s="192">
        <f>SUM(E7:E34)</f>
        <v>1070362.25</v>
      </c>
      <c r="F35" s="191">
        <f>E35*100/D35-100</f>
        <v>1.4164120073345714</v>
      </c>
    </row>
    <row r="36" spans="1:6" ht="15.6" customHeight="1" x14ac:dyDescent="0.25">
      <c r="A36" s="87" t="s">
        <v>167</v>
      </c>
      <c r="B36" s="86"/>
      <c r="D36" s="86"/>
    </row>
  </sheetData>
  <mergeCells count="3">
    <mergeCell ref="B5:C5"/>
    <mergeCell ref="D5:F5"/>
    <mergeCell ref="A5:A6"/>
  </mergeCells>
  <conditionalFormatting sqref="A7:F34">
    <cfRule type="expression" dxfId="35" priority="2">
      <formula>MOD(ROW(),2)=0</formula>
    </cfRule>
  </conditionalFormatting>
  <conditionalFormatting sqref="F7:F35">
    <cfRule type="expression" dxfId="3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2E8C0-33B5-45AA-8F90-E9CA390E4975}">
  <sheetPr codeName="Hoja23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168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72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2</v>
      </c>
      <c r="E7" s="203">
        <v>0</v>
      </c>
      <c r="F7" s="204">
        <v>-100</v>
      </c>
      <c r="G7" s="51"/>
    </row>
    <row r="8" spans="1:14" ht="15.6" customHeight="1" x14ac:dyDescent="0.25">
      <c r="A8" s="202" t="s">
        <v>11</v>
      </c>
      <c r="B8" s="203">
        <v>2184.25</v>
      </c>
      <c r="C8" s="203">
        <v>2160.75</v>
      </c>
      <c r="D8" s="203">
        <v>15283</v>
      </c>
      <c r="E8" s="203">
        <v>16306.75</v>
      </c>
      <c r="F8" s="204">
        <v>6.6986193810115831</v>
      </c>
      <c r="G8" s="20"/>
    </row>
    <row r="9" spans="1:14" ht="15.6" customHeight="1" x14ac:dyDescent="0.25">
      <c r="A9" s="202" t="s">
        <v>8</v>
      </c>
      <c r="B9" s="203">
        <v>1630</v>
      </c>
      <c r="C9" s="203">
        <v>1212.5</v>
      </c>
      <c r="D9" s="203">
        <v>8429</v>
      </c>
      <c r="E9" s="203">
        <v>4721</v>
      </c>
      <c r="F9" s="204">
        <v>-43.990983509313082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8</v>
      </c>
      <c r="F10" s="204" t="s">
        <v>151</v>
      </c>
    </row>
    <row r="11" spans="1:14" ht="15.6" customHeight="1" x14ac:dyDescent="0.25">
      <c r="A11" s="202" t="s">
        <v>9</v>
      </c>
      <c r="B11" s="203">
        <v>59129</v>
      </c>
      <c r="C11" s="203">
        <v>63298</v>
      </c>
      <c r="D11" s="203">
        <v>308904</v>
      </c>
      <c r="E11" s="203">
        <v>321071</v>
      </c>
      <c r="F11" s="204">
        <v>3.9387641467899361</v>
      </c>
    </row>
    <row r="12" spans="1:14" ht="15.6" customHeight="1" x14ac:dyDescent="0.25">
      <c r="A12" s="202" t="s">
        <v>6</v>
      </c>
      <c r="B12" s="203">
        <v>2812.5</v>
      </c>
      <c r="C12" s="203">
        <v>2968.75</v>
      </c>
      <c r="D12" s="203">
        <v>15099</v>
      </c>
      <c r="E12" s="203">
        <v>14602.25</v>
      </c>
      <c r="F12" s="204">
        <v>-3.2899529770183449</v>
      </c>
    </row>
    <row r="13" spans="1:14" ht="15.6" customHeight="1" x14ac:dyDescent="0.25">
      <c r="A13" s="202" t="s">
        <v>175</v>
      </c>
      <c r="B13" s="203">
        <v>1</v>
      </c>
      <c r="C13" s="203">
        <v>1</v>
      </c>
      <c r="D13" s="203">
        <v>40</v>
      </c>
      <c r="E13" s="203">
        <v>58</v>
      </c>
      <c r="F13" s="204">
        <v>45</v>
      </c>
    </row>
    <row r="14" spans="1:14" ht="15.6" customHeight="1" x14ac:dyDescent="0.25">
      <c r="A14" s="202" t="s">
        <v>148</v>
      </c>
      <c r="B14" s="203">
        <v>164044</v>
      </c>
      <c r="C14" s="203">
        <v>166778</v>
      </c>
      <c r="D14" s="203">
        <v>984742.5</v>
      </c>
      <c r="E14" s="203">
        <v>972560.5</v>
      </c>
      <c r="F14" s="204">
        <v>-1.237074666727594</v>
      </c>
    </row>
    <row r="15" spans="1:14" ht="15.6" customHeight="1" x14ac:dyDescent="0.25">
      <c r="A15" s="202" t="s">
        <v>145</v>
      </c>
      <c r="B15" s="203">
        <v>36765.75</v>
      </c>
      <c r="C15" s="203">
        <v>29307</v>
      </c>
      <c r="D15" s="203">
        <v>206630.5</v>
      </c>
      <c r="E15" s="203">
        <v>190079</v>
      </c>
      <c r="F15" s="204">
        <v>-8.0101921061992272</v>
      </c>
    </row>
    <row r="16" spans="1:14" ht="15.6" customHeight="1" x14ac:dyDescent="0.5">
      <c r="A16" s="202" t="s">
        <v>144</v>
      </c>
      <c r="B16" s="203">
        <v>2916</v>
      </c>
      <c r="C16" s="203">
        <v>3337</v>
      </c>
      <c r="D16" s="203">
        <v>18483</v>
      </c>
      <c r="E16" s="203">
        <v>18006.5</v>
      </c>
      <c r="F16" s="204">
        <v>-2.5780446897148721</v>
      </c>
      <c r="G16" s="15"/>
    </row>
    <row r="17" spans="1:7" ht="15.6" customHeight="1" x14ac:dyDescent="0.35">
      <c r="A17" s="202" t="s">
        <v>150</v>
      </c>
      <c r="B17" s="203">
        <v>9207.75</v>
      </c>
      <c r="C17" s="203">
        <v>7248.75</v>
      </c>
      <c r="D17" s="203">
        <v>44202.75</v>
      </c>
      <c r="E17" s="203">
        <v>42589.75</v>
      </c>
      <c r="F17" s="204">
        <v>-3.6490942305625822</v>
      </c>
      <c r="G17" s="16"/>
    </row>
    <row r="18" spans="1:7" ht="15.6" customHeight="1" x14ac:dyDescent="0.25">
      <c r="A18" s="202" t="s">
        <v>147</v>
      </c>
      <c r="B18" s="203">
        <v>16</v>
      </c>
      <c r="C18" s="203">
        <v>21.25</v>
      </c>
      <c r="D18" s="203">
        <v>76</v>
      </c>
      <c r="E18" s="203">
        <v>72.25</v>
      </c>
      <c r="F18" s="204">
        <v>-4.9342105263157947</v>
      </c>
    </row>
    <row r="19" spans="1:7" ht="15.6" customHeight="1" x14ac:dyDescent="0.25">
      <c r="A19" s="202" t="s">
        <v>143</v>
      </c>
      <c r="B19" s="203">
        <v>1246.25</v>
      </c>
      <c r="C19" s="203">
        <v>12</v>
      </c>
      <c r="D19" s="203">
        <v>6757.5</v>
      </c>
      <c r="E19" s="203">
        <v>1377.25</v>
      </c>
      <c r="F19" s="204">
        <v>-79.61894191638919</v>
      </c>
    </row>
    <row r="20" spans="1:7" ht="15.6" customHeight="1" x14ac:dyDescent="0.25">
      <c r="A20" s="202" t="s">
        <v>142</v>
      </c>
      <c r="B20" s="203">
        <v>5065</v>
      </c>
      <c r="C20" s="203">
        <v>5207</v>
      </c>
      <c r="D20" s="203">
        <v>29190</v>
      </c>
      <c r="E20" s="203">
        <v>32702</v>
      </c>
      <c r="F20" s="204">
        <v>12.03151764302844</v>
      </c>
    </row>
    <row r="21" spans="1:7" ht="15.6" customHeight="1" x14ac:dyDescent="0.25">
      <c r="A21" s="202" t="s">
        <v>149</v>
      </c>
      <c r="B21" s="203">
        <v>4772.75</v>
      </c>
      <c r="C21" s="203">
        <v>506</v>
      </c>
      <c r="D21" s="203">
        <v>20380</v>
      </c>
      <c r="E21" s="203">
        <v>4157.5</v>
      </c>
      <c r="F21" s="204">
        <v>-79.60009813542689</v>
      </c>
    </row>
    <row r="22" spans="1:7" ht="15.6" customHeight="1" x14ac:dyDescent="0.25">
      <c r="A22" s="202" t="s">
        <v>146</v>
      </c>
      <c r="B22" s="203">
        <v>7495</v>
      </c>
      <c r="C22" s="203">
        <v>8865</v>
      </c>
      <c r="D22" s="203">
        <v>43913</v>
      </c>
      <c r="E22" s="203">
        <v>51211</v>
      </c>
      <c r="F22" s="204">
        <v>16.619224375469681</v>
      </c>
    </row>
    <row r="23" spans="1:7" ht="15.6" customHeight="1" x14ac:dyDescent="0.25">
      <c r="A23" s="202" t="s">
        <v>165</v>
      </c>
      <c r="B23" s="203">
        <v>4180.25</v>
      </c>
      <c r="C23" s="203">
        <v>7084</v>
      </c>
      <c r="D23" s="203">
        <v>16852.75</v>
      </c>
      <c r="E23" s="203">
        <v>32152.5</v>
      </c>
      <c r="F23" s="204">
        <v>90.784886739552888</v>
      </c>
    </row>
    <row r="24" spans="1:7" ht="15.6" customHeight="1" x14ac:dyDescent="0.25">
      <c r="A24" s="202" t="s">
        <v>141</v>
      </c>
      <c r="B24" s="203">
        <v>2652.75</v>
      </c>
      <c r="C24" s="203">
        <v>2912</v>
      </c>
      <c r="D24" s="203">
        <v>16225.5</v>
      </c>
      <c r="E24" s="203">
        <v>18297</v>
      </c>
      <c r="F24" s="204">
        <v>12.76694092631968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18</v>
      </c>
      <c r="C26" s="203">
        <v>0</v>
      </c>
      <c r="D26" s="203">
        <v>146</v>
      </c>
      <c r="E26" s="203">
        <v>0</v>
      </c>
      <c r="F26" s="204">
        <v>-100</v>
      </c>
    </row>
    <row r="27" spans="1:7" ht="15.6" customHeight="1" x14ac:dyDescent="0.25">
      <c r="A27" s="202" t="s">
        <v>173</v>
      </c>
      <c r="B27" s="203">
        <v>2</v>
      </c>
      <c r="C27" s="203">
        <v>0</v>
      </c>
      <c r="D27" s="203">
        <v>2</v>
      </c>
      <c r="E27" s="203">
        <v>4</v>
      </c>
      <c r="F27" s="204">
        <v>100</v>
      </c>
    </row>
    <row r="28" spans="1:7" ht="15.6" customHeight="1" x14ac:dyDescent="0.25">
      <c r="A28" s="202" t="s">
        <v>177</v>
      </c>
      <c r="B28" s="203">
        <v>5668</v>
      </c>
      <c r="C28" s="203">
        <v>5067</v>
      </c>
      <c r="D28" s="203">
        <v>38011</v>
      </c>
      <c r="E28" s="203">
        <v>31018</v>
      </c>
      <c r="F28" s="204">
        <v>-18.397306042987552</v>
      </c>
    </row>
    <row r="29" spans="1:7" ht="15.6" customHeight="1" x14ac:dyDescent="0.25">
      <c r="A29" s="202" t="s">
        <v>178</v>
      </c>
      <c r="B29" s="203">
        <v>10213.75</v>
      </c>
      <c r="C29" s="203">
        <v>8088.75</v>
      </c>
      <c r="D29" s="203">
        <v>54423</v>
      </c>
      <c r="E29" s="203">
        <v>52275.75</v>
      </c>
      <c r="F29" s="204">
        <v>-3.9454826084559902</v>
      </c>
    </row>
    <row r="30" spans="1:7" ht="15.6" customHeight="1" x14ac:dyDescent="0.25">
      <c r="A30" s="202" t="s">
        <v>179</v>
      </c>
      <c r="B30" s="203">
        <v>172</v>
      </c>
      <c r="C30" s="203">
        <v>71</v>
      </c>
      <c r="D30" s="203">
        <v>1222.25</v>
      </c>
      <c r="E30" s="203">
        <v>324</v>
      </c>
      <c r="F30" s="204">
        <v>-73.491511556555537</v>
      </c>
    </row>
    <row r="31" spans="1:7" ht="15.6" customHeight="1" x14ac:dyDescent="0.25">
      <c r="A31" s="202" t="s">
        <v>180</v>
      </c>
      <c r="B31" s="203">
        <v>1222</v>
      </c>
      <c r="C31" s="203">
        <v>1287</v>
      </c>
      <c r="D31" s="203">
        <v>7464</v>
      </c>
      <c r="E31" s="203">
        <v>7833</v>
      </c>
      <c r="F31" s="204">
        <v>4.9437299035369762</v>
      </c>
    </row>
    <row r="32" spans="1:7" ht="15.6" customHeight="1" x14ac:dyDescent="0.25">
      <c r="A32" s="202" t="s">
        <v>181</v>
      </c>
      <c r="B32" s="203">
        <v>253849</v>
      </c>
      <c r="C32" s="203">
        <v>278565</v>
      </c>
      <c r="D32" s="203">
        <v>1394267</v>
      </c>
      <c r="E32" s="203">
        <v>1521170</v>
      </c>
      <c r="F32" s="204">
        <v>9.1017717553381061</v>
      </c>
    </row>
    <row r="33" spans="1:6" ht="15.6" customHeight="1" x14ac:dyDescent="0.25">
      <c r="A33" s="202" t="s">
        <v>182</v>
      </c>
      <c r="B33" s="203">
        <v>26022</v>
      </c>
      <c r="C33" s="203">
        <v>26772</v>
      </c>
      <c r="D33" s="203">
        <v>136166</v>
      </c>
      <c r="E33" s="203">
        <v>136175</v>
      </c>
      <c r="F33" s="204">
        <v>6.6095794838645361E-3</v>
      </c>
    </row>
    <row r="34" spans="1:6" ht="15.6" customHeight="1" x14ac:dyDescent="0.25">
      <c r="A34" s="202" t="s">
        <v>183</v>
      </c>
      <c r="B34" s="203">
        <v>514.25</v>
      </c>
      <c r="C34" s="203">
        <v>421.75</v>
      </c>
      <c r="D34" s="203">
        <v>2928.75</v>
      </c>
      <c r="E34" s="203">
        <v>3582</v>
      </c>
      <c r="F34" s="204">
        <v>22.304737516005119</v>
      </c>
    </row>
    <row r="35" spans="1:6" ht="15.6" customHeight="1" x14ac:dyDescent="0.25">
      <c r="A35" s="170" t="s">
        <v>153</v>
      </c>
      <c r="B35" s="90">
        <f>SUM(B7:B34)</f>
        <v>601799.25</v>
      </c>
      <c r="C35" s="91">
        <f>SUM(C7:C34)</f>
        <v>621191.5</v>
      </c>
      <c r="D35" s="192">
        <f>SUM(D7:D34)</f>
        <v>3369840.5</v>
      </c>
      <c r="E35" s="192">
        <f>SUM(E7:E34)</f>
        <v>3472354</v>
      </c>
      <c r="F35" s="154">
        <f>E35*100/D35-100</f>
        <v>3.0420876002884967</v>
      </c>
    </row>
    <row r="36" spans="1:6" ht="15.6" customHeight="1" x14ac:dyDescent="0.25">
      <c r="A36" s="87" t="s">
        <v>169</v>
      </c>
      <c r="B36" s="86"/>
      <c r="D36" s="27"/>
      <c r="F36" s="37"/>
    </row>
  </sheetData>
  <mergeCells count="3">
    <mergeCell ref="B5:C5"/>
    <mergeCell ref="D5:F5"/>
    <mergeCell ref="A5:A6"/>
  </mergeCells>
  <conditionalFormatting sqref="A7:F34">
    <cfRule type="expression" dxfId="33" priority="2">
      <formula>MOD(ROW(),2)=0</formula>
    </cfRule>
  </conditionalFormatting>
  <conditionalFormatting sqref="F7:F35">
    <cfRule type="expression" dxfId="3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6A46F-B17E-44BE-B600-1F8401A041B0}">
  <sheetPr codeName="Hoja24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75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76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91</v>
      </c>
      <c r="C7" s="203">
        <v>89</v>
      </c>
      <c r="D7" s="203">
        <v>538</v>
      </c>
      <c r="E7" s="203">
        <v>500</v>
      </c>
      <c r="F7" s="204">
        <v>-7.0631970260223076</v>
      </c>
      <c r="G7" s="51"/>
    </row>
    <row r="8" spans="1:14" ht="15.6" customHeight="1" x14ac:dyDescent="0.25">
      <c r="A8" s="202" t="s">
        <v>11</v>
      </c>
      <c r="B8" s="203">
        <v>74</v>
      </c>
      <c r="C8" s="203">
        <v>78</v>
      </c>
      <c r="D8" s="203">
        <v>411</v>
      </c>
      <c r="E8" s="203">
        <v>404</v>
      </c>
      <c r="F8" s="204">
        <v>-1.703163017031627</v>
      </c>
      <c r="G8" s="20"/>
    </row>
    <row r="9" spans="1:14" ht="15.6" customHeight="1" x14ac:dyDescent="0.25">
      <c r="A9" s="202" t="s">
        <v>8</v>
      </c>
      <c r="B9" s="203">
        <v>138</v>
      </c>
      <c r="C9" s="203">
        <v>148</v>
      </c>
      <c r="D9" s="203">
        <v>697</v>
      </c>
      <c r="E9" s="203">
        <v>713</v>
      </c>
      <c r="F9" s="204">
        <v>2.29555236728838</v>
      </c>
      <c r="G9" s="20"/>
    </row>
    <row r="10" spans="1:14" ht="15.6" customHeight="1" x14ac:dyDescent="0.25">
      <c r="A10" s="202" t="s">
        <v>10</v>
      </c>
      <c r="B10" s="203">
        <v>66</v>
      </c>
      <c r="C10" s="203">
        <v>54</v>
      </c>
      <c r="D10" s="203">
        <v>407</v>
      </c>
      <c r="E10" s="203">
        <v>327</v>
      </c>
      <c r="F10" s="204">
        <v>-19.656019656019652</v>
      </c>
    </row>
    <row r="11" spans="1:14" ht="15.6" customHeight="1" x14ac:dyDescent="0.25">
      <c r="A11" s="202" t="s">
        <v>9</v>
      </c>
      <c r="B11" s="203">
        <v>2618</v>
      </c>
      <c r="C11" s="203">
        <v>2581</v>
      </c>
      <c r="D11" s="203">
        <v>14173</v>
      </c>
      <c r="E11" s="203">
        <v>13634</v>
      </c>
      <c r="F11" s="204">
        <v>-3.8030057150920702</v>
      </c>
    </row>
    <row r="12" spans="1:14" ht="15.6" customHeight="1" x14ac:dyDescent="0.25">
      <c r="A12" s="202" t="s">
        <v>6</v>
      </c>
      <c r="B12" s="203">
        <v>134</v>
      </c>
      <c r="C12" s="203">
        <v>153</v>
      </c>
      <c r="D12" s="203">
        <v>769</v>
      </c>
      <c r="E12" s="203">
        <v>853</v>
      </c>
      <c r="F12" s="204">
        <v>10.923276983094921</v>
      </c>
    </row>
    <row r="13" spans="1:14" ht="15.6" customHeight="1" x14ac:dyDescent="0.25">
      <c r="A13" s="202" t="s">
        <v>175</v>
      </c>
      <c r="B13" s="203">
        <v>4892</v>
      </c>
      <c r="C13" s="203">
        <v>4910</v>
      </c>
      <c r="D13" s="203">
        <v>21417</v>
      </c>
      <c r="E13" s="203">
        <v>20064</v>
      </c>
      <c r="F13" s="204">
        <v>-6.3174114021571626</v>
      </c>
    </row>
    <row r="14" spans="1:14" ht="15.6" customHeight="1" x14ac:dyDescent="0.25">
      <c r="A14" s="202" t="s">
        <v>148</v>
      </c>
      <c r="B14" s="203">
        <v>726</v>
      </c>
      <c r="C14" s="203">
        <v>754</v>
      </c>
      <c r="D14" s="203">
        <v>3999</v>
      </c>
      <c r="E14" s="203">
        <v>3974</v>
      </c>
      <c r="F14" s="204">
        <v>-0.62515628907226539</v>
      </c>
    </row>
    <row r="15" spans="1:14" ht="15.6" customHeight="1" x14ac:dyDescent="0.25">
      <c r="A15" s="202" t="s">
        <v>145</v>
      </c>
      <c r="B15" s="203">
        <v>230</v>
      </c>
      <c r="C15" s="203">
        <v>230</v>
      </c>
      <c r="D15" s="203">
        <v>1316</v>
      </c>
      <c r="E15" s="203">
        <v>1283</v>
      </c>
      <c r="F15" s="204">
        <v>-2.5075987841945282</v>
      </c>
    </row>
    <row r="16" spans="1:14" ht="15.6" customHeight="1" x14ac:dyDescent="0.5">
      <c r="A16" s="202" t="s">
        <v>144</v>
      </c>
      <c r="B16" s="203">
        <v>146</v>
      </c>
      <c r="C16" s="203">
        <v>198</v>
      </c>
      <c r="D16" s="203">
        <v>990</v>
      </c>
      <c r="E16" s="203">
        <v>1174</v>
      </c>
      <c r="F16" s="204">
        <v>18.585858585858588</v>
      </c>
      <c r="G16" s="15"/>
    </row>
    <row r="17" spans="1:7" ht="15.6" customHeight="1" x14ac:dyDescent="0.35">
      <c r="A17" s="202" t="s">
        <v>150</v>
      </c>
      <c r="B17" s="203">
        <v>122</v>
      </c>
      <c r="C17" s="203">
        <v>119</v>
      </c>
      <c r="D17" s="203">
        <v>668</v>
      </c>
      <c r="E17" s="203">
        <v>719</v>
      </c>
      <c r="F17" s="204">
        <v>7.6347305389221551</v>
      </c>
      <c r="G17" s="16"/>
    </row>
    <row r="18" spans="1:7" ht="15.6" customHeight="1" x14ac:dyDescent="0.25">
      <c r="A18" s="202" t="s">
        <v>147</v>
      </c>
      <c r="B18" s="203">
        <v>893</v>
      </c>
      <c r="C18" s="203">
        <v>796</v>
      </c>
      <c r="D18" s="203">
        <v>5077</v>
      </c>
      <c r="E18" s="203">
        <v>4562</v>
      </c>
      <c r="F18" s="204">
        <v>-10.14378570021667</v>
      </c>
    </row>
    <row r="19" spans="1:7" ht="15.6" customHeight="1" x14ac:dyDescent="0.25">
      <c r="A19" s="202" t="s">
        <v>143</v>
      </c>
      <c r="B19" s="203">
        <v>82</v>
      </c>
      <c r="C19" s="203">
        <v>47</v>
      </c>
      <c r="D19" s="203">
        <v>454</v>
      </c>
      <c r="E19" s="203">
        <v>360</v>
      </c>
      <c r="F19" s="204">
        <v>-20.704845814977968</v>
      </c>
    </row>
    <row r="20" spans="1:7" ht="15.6" customHeight="1" x14ac:dyDescent="0.25">
      <c r="A20" s="202" t="s">
        <v>142</v>
      </c>
      <c r="B20" s="203">
        <v>104</v>
      </c>
      <c r="C20" s="203">
        <v>95</v>
      </c>
      <c r="D20" s="203">
        <v>580</v>
      </c>
      <c r="E20" s="203">
        <v>572</v>
      </c>
      <c r="F20" s="204">
        <v>-1.379310344827587</v>
      </c>
    </row>
    <row r="21" spans="1:7" ht="15.6" customHeight="1" x14ac:dyDescent="0.25">
      <c r="A21" s="202" t="s">
        <v>149</v>
      </c>
      <c r="B21" s="203">
        <v>172</v>
      </c>
      <c r="C21" s="203">
        <v>200</v>
      </c>
      <c r="D21" s="203">
        <v>1104</v>
      </c>
      <c r="E21" s="203">
        <v>1118</v>
      </c>
      <c r="F21" s="204">
        <v>1.268115942028984</v>
      </c>
    </row>
    <row r="22" spans="1:7" ht="15.6" customHeight="1" x14ac:dyDescent="0.25">
      <c r="A22" s="202" t="s">
        <v>146</v>
      </c>
      <c r="B22" s="203">
        <v>1196</v>
      </c>
      <c r="C22" s="203">
        <v>1379</v>
      </c>
      <c r="D22" s="203">
        <v>7501</v>
      </c>
      <c r="E22" s="203">
        <v>7777</v>
      </c>
      <c r="F22" s="204">
        <v>3.679509398746831</v>
      </c>
    </row>
    <row r="23" spans="1:7" ht="15.6" customHeight="1" x14ac:dyDescent="0.25">
      <c r="A23" s="202" t="s">
        <v>165</v>
      </c>
      <c r="B23" s="203">
        <v>109</v>
      </c>
      <c r="C23" s="203">
        <v>112</v>
      </c>
      <c r="D23" s="203">
        <v>626</v>
      </c>
      <c r="E23" s="203">
        <v>681</v>
      </c>
      <c r="F23" s="204">
        <v>8.7859424920127793</v>
      </c>
    </row>
    <row r="24" spans="1:7" ht="15.6" customHeight="1" x14ac:dyDescent="0.25">
      <c r="A24" s="202" t="s">
        <v>141</v>
      </c>
      <c r="B24" s="203">
        <v>38</v>
      </c>
      <c r="C24" s="203">
        <v>60</v>
      </c>
      <c r="D24" s="203">
        <v>245</v>
      </c>
      <c r="E24" s="203">
        <v>302</v>
      </c>
      <c r="F24" s="204">
        <v>23.26530612244898</v>
      </c>
    </row>
    <row r="25" spans="1:7" ht="15.6" customHeight="1" x14ac:dyDescent="0.25">
      <c r="A25" s="202" t="s">
        <v>140</v>
      </c>
      <c r="B25" s="203">
        <v>67</v>
      </c>
      <c r="C25" s="203">
        <v>70</v>
      </c>
      <c r="D25" s="203">
        <v>369</v>
      </c>
      <c r="E25" s="203">
        <v>360</v>
      </c>
      <c r="F25" s="204">
        <v>-2.4390243902439011</v>
      </c>
    </row>
    <row r="26" spans="1:7" ht="15.6" customHeight="1" x14ac:dyDescent="0.25">
      <c r="A26" s="202" t="s">
        <v>152</v>
      </c>
      <c r="B26" s="203">
        <v>79</v>
      </c>
      <c r="C26" s="203">
        <v>44</v>
      </c>
      <c r="D26" s="203">
        <v>443</v>
      </c>
      <c r="E26" s="203">
        <v>273</v>
      </c>
      <c r="F26" s="204">
        <v>-38.37471783295711</v>
      </c>
    </row>
    <row r="27" spans="1:7" ht="15.6" customHeight="1" x14ac:dyDescent="0.25">
      <c r="A27" s="202" t="s">
        <v>173</v>
      </c>
      <c r="B27" s="203">
        <v>83</v>
      </c>
      <c r="C27" s="203">
        <v>75</v>
      </c>
      <c r="D27" s="203">
        <v>457</v>
      </c>
      <c r="E27" s="203">
        <v>458</v>
      </c>
      <c r="F27" s="204">
        <v>0.21881838074398269</v>
      </c>
    </row>
    <row r="28" spans="1:7" ht="15.6" customHeight="1" x14ac:dyDescent="0.25">
      <c r="A28" s="202" t="s">
        <v>177</v>
      </c>
      <c r="B28" s="203">
        <v>1455</v>
      </c>
      <c r="C28" s="203">
        <v>1547</v>
      </c>
      <c r="D28" s="203">
        <v>8944</v>
      </c>
      <c r="E28" s="203">
        <v>8912</v>
      </c>
      <c r="F28" s="204">
        <v>-0.35778175313059529</v>
      </c>
    </row>
    <row r="29" spans="1:7" ht="15.6" customHeight="1" x14ac:dyDescent="0.25">
      <c r="A29" s="202" t="s">
        <v>178</v>
      </c>
      <c r="B29" s="203">
        <v>142</v>
      </c>
      <c r="C29" s="203">
        <v>122</v>
      </c>
      <c r="D29" s="203">
        <v>784</v>
      </c>
      <c r="E29" s="203">
        <v>701</v>
      </c>
      <c r="F29" s="204">
        <v>-10.586734693877551</v>
      </c>
    </row>
    <row r="30" spans="1:7" ht="15.6" customHeight="1" x14ac:dyDescent="0.25">
      <c r="A30" s="202" t="s">
        <v>179</v>
      </c>
      <c r="B30" s="203">
        <v>68</v>
      </c>
      <c r="C30" s="203">
        <v>81</v>
      </c>
      <c r="D30" s="203">
        <v>458</v>
      </c>
      <c r="E30" s="203">
        <v>476</v>
      </c>
      <c r="F30" s="204">
        <v>3.9301310043668138</v>
      </c>
    </row>
    <row r="31" spans="1:7" ht="15.6" customHeight="1" x14ac:dyDescent="0.25">
      <c r="A31" s="202" t="s">
        <v>180</v>
      </c>
      <c r="B31" s="203">
        <v>190</v>
      </c>
      <c r="C31" s="203">
        <v>178</v>
      </c>
      <c r="D31" s="203">
        <v>1073</v>
      </c>
      <c r="E31" s="203">
        <v>1081</v>
      </c>
      <c r="F31" s="204">
        <v>0.74557315936625912</v>
      </c>
    </row>
    <row r="32" spans="1:7" ht="15.6" customHeight="1" x14ac:dyDescent="0.25">
      <c r="A32" s="202" t="s">
        <v>181</v>
      </c>
      <c r="B32" s="203">
        <v>644</v>
      </c>
      <c r="C32" s="203">
        <v>752</v>
      </c>
      <c r="D32" s="203">
        <v>3617</v>
      </c>
      <c r="E32" s="203">
        <v>3724</v>
      </c>
      <c r="F32" s="204">
        <v>2.958252695604088</v>
      </c>
    </row>
    <row r="33" spans="1:6" ht="15.6" customHeight="1" x14ac:dyDescent="0.25">
      <c r="A33" s="202" t="s">
        <v>182</v>
      </c>
      <c r="B33" s="203">
        <v>179</v>
      </c>
      <c r="C33" s="203">
        <v>160</v>
      </c>
      <c r="D33" s="203">
        <v>883</v>
      </c>
      <c r="E33" s="203">
        <v>911</v>
      </c>
      <c r="F33" s="204">
        <v>3.171007927519824</v>
      </c>
    </row>
    <row r="34" spans="1:6" ht="15.6" customHeight="1" x14ac:dyDescent="0.25">
      <c r="A34" s="202" t="s">
        <v>183</v>
      </c>
      <c r="B34" s="203">
        <v>36</v>
      </c>
      <c r="C34" s="203">
        <v>37</v>
      </c>
      <c r="D34" s="203">
        <v>198</v>
      </c>
      <c r="E34" s="203">
        <v>202</v>
      </c>
      <c r="F34" s="204">
        <v>2.0202020202020212</v>
      </c>
    </row>
    <row r="35" spans="1:6" ht="15.6" customHeight="1" x14ac:dyDescent="0.25">
      <c r="A35" s="170" t="s">
        <v>153</v>
      </c>
      <c r="B35" s="90">
        <f>SUM(B7:B34)</f>
        <v>14774</v>
      </c>
      <c r="C35" s="91">
        <f>SUM(C7:C34)</f>
        <v>15069</v>
      </c>
      <c r="D35" s="192">
        <f>SUM(D7:D34)</f>
        <v>78198</v>
      </c>
      <c r="E35" s="92">
        <f>SUM(E7:E34)</f>
        <v>76115</v>
      </c>
      <c r="F35" s="154">
        <f>E35*100/D35-100</f>
        <v>-2.6637509910739396</v>
      </c>
    </row>
    <row r="36" spans="1:6" ht="15.6" customHeight="1" x14ac:dyDescent="0.25">
      <c r="A36" s="87" t="s">
        <v>77</v>
      </c>
      <c r="B36" s="86"/>
      <c r="D36" s="27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31" priority="2">
      <formula>MOD(ROW(),2)=0</formula>
    </cfRule>
  </conditionalFormatting>
  <conditionalFormatting sqref="F7:F35">
    <cfRule type="expression" dxfId="3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CF494-032A-4197-92AB-36D6FF833D5F}">
  <sheetPr codeName="Hoja25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74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78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2330794</v>
      </c>
      <c r="C7" s="203">
        <v>2676600</v>
      </c>
      <c r="D7" s="203">
        <v>14481755</v>
      </c>
      <c r="E7" s="203">
        <v>13426730</v>
      </c>
      <c r="F7" s="204">
        <v>-7.2852012756741118</v>
      </c>
      <c r="G7" s="51"/>
    </row>
    <row r="8" spans="1:14" ht="15.6" customHeight="1" x14ac:dyDescent="0.25">
      <c r="A8" s="202" t="s">
        <v>11</v>
      </c>
      <c r="B8" s="203">
        <v>1685005</v>
      </c>
      <c r="C8" s="203">
        <v>2339595</v>
      </c>
      <c r="D8" s="203">
        <v>7942624</v>
      </c>
      <c r="E8" s="203">
        <v>9758592</v>
      </c>
      <c r="F8" s="204">
        <v>22.863577578392221</v>
      </c>
      <c r="G8" s="20"/>
    </row>
    <row r="9" spans="1:14" ht="15.6" customHeight="1" x14ac:dyDescent="0.25">
      <c r="A9" s="202" t="s">
        <v>8</v>
      </c>
      <c r="B9" s="203">
        <v>2633444</v>
      </c>
      <c r="C9" s="203">
        <v>2588664</v>
      </c>
      <c r="D9" s="203">
        <v>12546417</v>
      </c>
      <c r="E9" s="203">
        <v>12142433</v>
      </c>
      <c r="F9" s="204">
        <v>-3.219915295338907</v>
      </c>
      <c r="G9" s="20"/>
    </row>
    <row r="10" spans="1:14" ht="15.6" customHeight="1" x14ac:dyDescent="0.25">
      <c r="A10" s="202" t="s">
        <v>10</v>
      </c>
      <c r="B10" s="203">
        <v>514458</v>
      </c>
      <c r="C10" s="203">
        <v>415772</v>
      </c>
      <c r="D10" s="203">
        <v>2840729</v>
      </c>
      <c r="E10" s="203">
        <v>2392840</v>
      </c>
      <c r="F10" s="204">
        <v>-15.76669228215715</v>
      </c>
    </row>
    <row r="11" spans="1:14" ht="15.6" customHeight="1" x14ac:dyDescent="0.25">
      <c r="A11" s="202" t="s">
        <v>9</v>
      </c>
      <c r="B11" s="203">
        <v>44470273</v>
      </c>
      <c r="C11" s="203">
        <v>44169990</v>
      </c>
      <c r="D11" s="203">
        <v>261790875</v>
      </c>
      <c r="E11" s="203">
        <v>246207469</v>
      </c>
      <c r="F11" s="204">
        <v>-5.9526161864885418</v>
      </c>
    </row>
    <row r="12" spans="1:14" ht="15.6" customHeight="1" x14ac:dyDescent="0.25">
      <c r="A12" s="202" t="s">
        <v>6</v>
      </c>
      <c r="B12" s="203">
        <v>2900258</v>
      </c>
      <c r="C12" s="203">
        <v>4107102</v>
      </c>
      <c r="D12" s="203">
        <v>16460167</v>
      </c>
      <c r="E12" s="203">
        <v>19448891</v>
      </c>
      <c r="F12" s="204">
        <v>18.1573127417237</v>
      </c>
    </row>
    <row r="13" spans="1:14" ht="15.6" customHeight="1" x14ac:dyDescent="0.25">
      <c r="A13" s="202" t="s">
        <v>175</v>
      </c>
      <c r="B13" s="203">
        <v>27873133</v>
      </c>
      <c r="C13" s="203">
        <v>28818514</v>
      </c>
      <c r="D13" s="203">
        <v>129923722</v>
      </c>
      <c r="E13" s="203">
        <v>117332568</v>
      </c>
      <c r="F13" s="204">
        <v>-9.6911894195888237</v>
      </c>
    </row>
    <row r="14" spans="1:14" ht="15.6" customHeight="1" x14ac:dyDescent="0.25">
      <c r="A14" s="202" t="s">
        <v>148</v>
      </c>
      <c r="B14" s="203">
        <v>33267856</v>
      </c>
      <c r="C14" s="203">
        <v>35274068</v>
      </c>
      <c r="D14" s="203">
        <v>175134839</v>
      </c>
      <c r="E14" s="203">
        <v>179129442</v>
      </c>
      <c r="F14" s="204">
        <v>2.2808728536302278</v>
      </c>
    </row>
    <row r="15" spans="1:14" ht="15.6" customHeight="1" x14ac:dyDescent="0.25">
      <c r="A15" s="202" t="s">
        <v>145</v>
      </c>
      <c r="B15" s="203">
        <v>4685263</v>
      </c>
      <c r="C15" s="203">
        <v>5567961</v>
      </c>
      <c r="D15" s="203">
        <v>26002306</v>
      </c>
      <c r="E15" s="203">
        <v>29681914</v>
      </c>
      <c r="F15" s="204">
        <v>14.151083369298091</v>
      </c>
    </row>
    <row r="16" spans="1:14" ht="15.6" customHeight="1" x14ac:dyDescent="0.5">
      <c r="A16" s="202" t="s">
        <v>144</v>
      </c>
      <c r="B16" s="203">
        <v>2786764</v>
      </c>
      <c r="C16" s="203">
        <v>4463714</v>
      </c>
      <c r="D16" s="203">
        <v>22217535</v>
      </c>
      <c r="E16" s="203">
        <v>25300134</v>
      </c>
      <c r="F16" s="204">
        <v>13.87462200464633</v>
      </c>
      <c r="G16" s="15"/>
    </row>
    <row r="17" spans="1:7" ht="15.6" customHeight="1" x14ac:dyDescent="0.35">
      <c r="A17" s="202" t="s">
        <v>150</v>
      </c>
      <c r="B17" s="203">
        <v>1932118</v>
      </c>
      <c r="C17" s="203">
        <v>1603365</v>
      </c>
      <c r="D17" s="203">
        <v>9990695</v>
      </c>
      <c r="E17" s="203">
        <v>10349699</v>
      </c>
      <c r="F17" s="204">
        <v>3.593383643480252</v>
      </c>
      <c r="G17" s="16"/>
    </row>
    <row r="18" spans="1:7" ht="15.6" customHeight="1" x14ac:dyDescent="0.25">
      <c r="A18" s="202" t="s">
        <v>147</v>
      </c>
      <c r="B18" s="203">
        <v>6460081</v>
      </c>
      <c r="C18" s="203">
        <v>6589906</v>
      </c>
      <c r="D18" s="203">
        <v>37120233</v>
      </c>
      <c r="E18" s="203">
        <v>39381686</v>
      </c>
      <c r="F18" s="204">
        <v>6.0922381602507727</v>
      </c>
    </row>
    <row r="19" spans="1:7" ht="15.6" customHeight="1" x14ac:dyDescent="0.25">
      <c r="A19" s="202" t="s">
        <v>143</v>
      </c>
      <c r="B19" s="203">
        <v>1449389</v>
      </c>
      <c r="C19" s="203">
        <v>863551</v>
      </c>
      <c r="D19" s="203">
        <v>8067883</v>
      </c>
      <c r="E19" s="203">
        <v>6770598</v>
      </c>
      <c r="F19" s="204">
        <v>-16.07962088691669</v>
      </c>
    </row>
    <row r="20" spans="1:7" ht="15.6" customHeight="1" x14ac:dyDescent="0.25">
      <c r="A20" s="202" t="s">
        <v>142</v>
      </c>
      <c r="B20" s="203">
        <v>1682371</v>
      </c>
      <c r="C20" s="203">
        <v>1742939</v>
      </c>
      <c r="D20" s="203">
        <v>9908026</v>
      </c>
      <c r="E20" s="203">
        <v>9330182</v>
      </c>
      <c r="F20" s="204">
        <v>-5.8320799723375796</v>
      </c>
    </row>
    <row r="21" spans="1:7" ht="15.6" customHeight="1" x14ac:dyDescent="0.25">
      <c r="A21" s="202" t="s">
        <v>149</v>
      </c>
      <c r="B21" s="203">
        <v>3077303</v>
      </c>
      <c r="C21" s="203">
        <v>3281326</v>
      </c>
      <c r="D21" s="203">
        <v>20110828</v>
      </c>
      <c r="E21" s="203">
        <v>18902772</v>
      </c>
      <c r="F21" s="204">
        <v>-6.006992849821998</v>
      </c>
    </row>
    <row r="22" spans="1:7" ht="15.6" customHeight="1" x14ac:dyDescent="0.25">
      <c r="A22" s="202" t="s">
        <v>146</v>
      </c>
      <c r="B22" s="203">
        <v>23122040</v>
      </c>
      <c r="C22" s="203">
        <v>25633254</v>
      </c>
      <c r="D22" s="203">
        <v>175048509</v>
      </c>
      <c r="E22" s="203">
        <v>174206217</v>
      </c>
      <c r="F22" s="204">
        <v>-0.4811763349552507</v>
      </c>
    </row>
    <row r="23" spans="1:7" ht="15.6" customHeight="1" x14ac:dyDescent="0.25">
      <c r="A23" s="202" t="s">
        <v>165</v>
      </c>
      <c r="B23" s="203">
        <v>5621701</v>
      </c>
      <c r="C23" s="203">
        <v>4766231</v>
      </c>
      <c r="D23" s="203">
        <v>30698077</v>
      </c>
      <c r="E23" s="203">
        <v>30813571</v>
      </c>
      <c r="F23" s="204">
        <v>0.37622552057577252</v>
      </c>
    </row>
    <row r="24" spans="1:7" ht="15.6" customHeight="1" x14ac:dyDescent="0.25">
      <c r="A24" s="202" t="s">
        <v>141</v>
      </c>
      <c r="B24" s="203">
        <v>207918</v>
      </c>
      <c r="C24" s="203">
        <v>168718</v>
      </c>
      <c r="D24" s="203">
        <v>1589843</v>
      </c>
      <c r="E24" s="203">
        <v>1755064</v>
      </c>
      <c r="F24" s="204">
        <v>10.39228401798165</v>
      </c>
    </row>
    <row r="25" spans="1:7" ht="15.6" customHeight="1" x14ac:dyDescent="0.25">
      <c r="A25" s="202" t="s">
        <v>140</v>
      </c>
      <c r="B25" s="203">
        <v>1902722</v>
      </c>
      <c r="C25" s="203">
        <v>2000668</v>
      </c>
      <c r="D25" s="203">
        <v>10474561</v>
      </c>
      <c r="E25" s="203">
        <v>10061089</v>
      </c>
      <c r="F25" s="204">
        <v>-3.9473921627837152</v>
      </c>
    </row>
    <row r="26" spans="1:7" ht="15.6" customHeight="1" x14ac:dyDescent="0.25">
      <c r="A26" s="202" t="s">
        <v>152</v>
      </c>
      <c r="B26" s="203">
        <v>1423394</v>
      </c>
      <c r="C26" s="203">
        <v>1015842</v>
      </c>
      <c r="D26" s="203">
        <v>7511358</v>
      </c>
      <c r="E26" s="203">
        <v>5071530</v>
      </c>
      <c r="F26" s="204">
        <v>-32.481849487136692</v>
      </c>
    </row>
    <row r="27" spans="1:7" ht="15.6" customHeight="1" x14ac:dyDescent="0.25">
      <c r="A27" s="202" t="s">
        <v>173</v>
      </c>
      <c r="B27" s="203">
        <v>716160</v>
      </c>
      <c r="C27" s="203">
        <v>616264</v>
      </c>
      <c r="D27" s="203">
        <v>3564412</v>
      </c>
      <c r="E27" s="203">
        <v>3535767</v>
      </c>
      <c r="F27" s="204">
        <v>-0.80363886105197935</v>
      </c>
    </row>
    <row r="28" spans="1:7" ht="15.6" customHeight="1" x14ac:dyDescent="0.25">
      <c r="A28" s="202" t="s">
        <v>177</v>
      </c>
      <c r="B28" s="203">
        <v>14614397</v>
      </c>
      <c r="C28" s="203">
        <v>16175171</v>
      </c>
      <c r="D28" s="203">
        <v>116453965</v>
      </c>
      <c r="E28" s="203">
        <v>121372883</v>
      </c>
      <c r="F28" s="204">
        <v>4.2239162917295232</v>
      </c>
    </row>
    <row r="29" spans="1:7" ht="15.6" customHeight="1" x14ac:dyDescent="0.25">
      <c r="A29" s="202" t="s">
        <v>178</v>
      </c>
      <c r="B29" s="203">
        <v>3078221</v>
      </c>
      <c r="C29" s="203">
        <v>2864999</v>
      </c>
      <c r="D29" s="203">
        <v>15301291</v>
      </c>
      <c r="E29" s="203">
        <v>14001060</v>
      </c>
      <c r="F29" s="204">
        <v>-8.4975248166968385</v>
      </c>
    </row>
    <row r="30" spans="1:7" ht="15.6" customHeight="1" x14ac:dyDescent="0.25">
      <c r="A30" s="202" t="s">
        <v>179</v>
      </c>
      <c r="B30" s="203">
        <v>426286</v>
      </c>
      <c r="C30" s="203">
        <v>510302</v>
      </c>
      <c r="D30" s="203">
        <v>2839084</v>
      </c>
      <c r="E30" s="203">
        <v>3047216</v>
      </c>
      <c r="F30" s="204">
        <v>7.3309560407511754</v>
      </c>
    </row>
    <row r="31" spans="1:7" ht="15.6" customHeight="1" x14ac:dyDescent="0.25">
      <c r="A31" s="202" t="s">
        <v>180</v>
      </c>
      <c r="B31" s="203">
        <v>3969314</v>
      </c>
      <c r="C31" s="203">
        <v>3714977</v>
      </c>
      <c r="D31" s="203">
        <v>21931023</v>
      </c>
      <c r="E31" s="203">
        <v>21567379</v>
      </c>
      <c r="F31" s="204">
        <v>-1.658126025402467</v>
      </c>
    </row>
    <row r="32" spans="1:7" ht="15.6" customHeight="1" x14ac:dyDescent="0.25">
      <c r="A32" s="202" t="s">
        <v>181</v>
      </c>
      <c r="B32" s="203">
        <v>27346738</v>
      </c>
      <c r="C32" s="203">
        <v>30419944</v>
      </c>
      <c r="D32" s="203">
        <v>147893025</v>
      </c>
      <c r="E32" s="203">
        <v>150609329</v>
      </c>
      <c r="F32" s="204">
        <v>1.836668091683165</v>
      </c>
    </row>
    <row r="33" spans="1:6" ht="15.6" customHeight="1" x14ac:dyDescent="0.25">
      <c r="A33" s="202" t="s">
        <v>182</v>
      </c>
      <c r="B33" s="203">
        <v>4621287</v>
      </c>
      <c r="C33" s="203">
        <v>4783540</v>
      </c>
      <c r="D33" s="203">
        <v>23715694</v>
      </c>
      <c r="E33" s="203">
        <v>24289735</v>
      </c>
      <c r="F33" s="204">
        <v>2.420511075914547</v>
      </c>
    </row>
    <row r="34" spans="1:6" ht="15.6" customHeight="1" x14ac:dyDescent="0.25">
      <c r="A34" s="202" t="s">
        <v>183</v>
      </c>
      <c r="B34" s="203">
        <v>325586</v>
      </c>
      <c r="C34" s="203">
        <v>345967</v>
      </c>
      <c r="D34" s="203">
        <v>1542801</v>
      </c>
      <c r="E34" s="203">
        <v>1945108</v>
      </c>
      <c r="F34" s="204">
        <v>26.076402595020351</v>
      </c>
    </row>
    <row r="35" spans="1:6" ht="15.6" customHeight="1" x14ac:dyDescent="0.25">
      <c r="A35" s="170" t="s">
        <v>153</v>
      </c>
      <c r="B35" s="90">
        <f>SUM(B7:B34)</f>
        <v>225124274</v>
      </c>
      <c r="C35" s="91">
        <f>SUM(C7:C34)</f>
        <v>237518944</v>
      </c>
      <c r="D35" s="192">
        <f>SUM(D7:D34)</f>
        <v>1313102277</v>
      </c>
      <c r="E35" s="92">
        <f>SUM(E7:E34)</f>
        <v>1301831898</v>
      </c>
      <c r="F35" s="154">
        <f>E35*100/D35-100</f>
        <v>-0.85830168734068479</v>
      </c>
    </row>
    <row r="36" spans="1:6" ht="15.6" customHeight="1" x14ac:dyDescent="0.25">
      <c r="A36" s="87" t="s">
        <v>77</v>
      </c>
      <c r="B36" s="86"/>
      <c r="D36" s="27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29" priority="2">
      <formula>MOD(ROW(),2)=0</formula>
    </cfRule>
  </conditionalFormatting>
  <conditionalFormatting sqref="F7:F35">
    <cfRule type="expression" dxfId="2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A45D2-DD7E-42D0-AC1C-07B70218306A}">
  <sheetPr codeName="Hoja26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79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76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15</v>
      </c>
      <c r="C7" s="203">
        <v>17</v>
      </c>
      <c r="D7" s="203">
        <v>74</v>
      </c>
      <c r="E7" s="203">
        <v>69</v>
      </c>
      <c r="F7" s="204">
        <v>-6.7567567567567579</v>
      </c>
      <c r="G7" s="51"/>
    </row>
    <row r="8" spans="1:14" ht="15.6" customHeight="1" x14ac:dyDescent="0.25">
      <c r="A8" s="202" t="s">
        <v>11</v>
      </c>
      <c r="B8" s="203">
        <v>12</v>
      </c>
      <c r="C8" s="203">
        <v>15</v>
      </c>
      <c r="D8" s="203">
        <v>43</v>
      </c>
      <c r="E8" s="203">
        <v>47</v>
      </c>
      <c r="F8" s="204">
        <v>9.3023255813953512</v>
      </c>
      <c r="G8" s="20"/>
    </row>
    <row r="9" spans="1:14" ht="15.6" customHeight="1" x14ac:dyDescent="0.25">
      <c r="A9" s="202" t="s">
        <v>8</v>
      </c>
      <c r="B9" s="203">
        <v>2</v>
      </c>
      <c r="C9" s="203">
        <v>4</v>
      </c>
      <c r="D9" s="203">
        <v>14</v>
      </c>
      <c r="E9" s="203">
        <v>13</v>
      </c>
      <c r="F9" s="204">
        <v>-7.1428571428571388</v>
      </c>
      <c r="G9" s="20"/>
    </row>
    <row r="10" spans="1:14" ht="15.6" customHeight="1" x14ac:dyDescent="0.25">
      <c r="A10" s="202" t="s">
        <v>10</v>
      </c>
      <c r="B10" s="203">
        <v>1</v>
      </c>
      <c r="C10" s="203">
        <v>0</v>
      </c>
      <c r="D10" s="203">
        <v>1</v>
      </c>
      <c r="E10" s="203">
        <v>1</v>
      </c>
      <c r="F10" s="204">
        <v>0</v>
      </c>
    </row>
    <row r="11" spans="1:14" ht="15.6" customHeight="1" x14ac:dyDescent="0.25">
      <c r="A11" s="202" t="s">
        <v>9</v>
      </c>
      <c r="B11" s="203">
        <v>0</v>
      </c>
      <c r="C11" s="203">
        <v>0</v>
      </c>
      <c r="D11" s="203">
        <v>0</v>
      </c>
      <c r="E11" s="203">
        <v>2</v>
      </c>
      <c r="F11" s="204" t="s">
        <v>151</v>
      </c>
    </row>
    <row r="12" spans="1:14" ht="15.6" customHeight="1" x14ac:dyDescent="0.25">
      <c r="A12" s="202" t="s">
        <v>6</v>
      </c>
      <c r="B12" s="203">
        <v>26</v>
      </c>
      <c r="C12" s="203">
        <v>36</v>
      </c>
      <c r="D12" s="203">
        <v>141</v>
      </c>
      <c r="E12" s="203">
        <v>158</v>
      </c>
      <c r="F12" s="204">
        <v>12.05673758865248</v>
      </c>
    </row>
    <row r="13" spans="1:14" ht="15.6" customHeight="1" x14ac:dyDescent="0.25">
      <c r="A13" s="202" t="s">
        <v>175</v>
      </c>
      <c r="B13" s="203">
        <v>91</v>
      </c>
      <c r="C13" s="203">
        <v>97</v>
      </c>
      <c r="D13" s="203">
        <v>344</v>
      </c>
      <c r="E13" s="203">
        <v>304</v>
      </c>
      <c r="F13" s="204">
        <v>-11.627906976744191</v>
      </c>
    </row>
    <row r="14" spans="1:14" ht="15.6" customHeight="1" x14ac:dyDescent="0.25">
      <c r="A14" s="202" t="s">
        <v>148</v>
      </c>
      <c r="B14" s="203">
        <v>85</v>
      </c>
      <c r="C14" s="203">
        <v>92</v>
      </c>
      <c r="D14" s="203">
        <v>384</v>
      </c>
      <c r="E14" s="203">
        <v>395</v>
      </c>
      <c r="F14" s="204">
        <v>2.864583333333329</v>
      </c>
    </row>
    <row r="15" spans="1:14" ht="15.6" customHeight="1" x14ac:dyDescent="0.25">
      <c r="A15" s="202" t="s">
        <v>145</v>
      </c>
      <c r="B15" s="203">
        <v>13</v>
      </c>
      <c r="C15" s="203">
        <v>12</v>
      </c>
      <c r="D15" s="203">
        <v>39</v>
      </c>
      <c r="E15" s="203">
        <v>38</v>
      </c>
      <c r="F15" s="204">
        <v>-2.5641025641025692</v>
      </c>
    </row>
    <row r="16" spans="1:14" ht="15.6" customHeight="1" x14ac:dyDescent="0.5">
      <c r="A16" s="202" t="s">
        <v>144</v>
      </c>
      <c r="B16" s="203">
        <v>5</v>
      </c>
      <c r="C16" s="203">
        <v>17</v>
      </c>
      <c r="D16" s="203">
        <v>73</v>
      </c>
      <c r="E16" s="203">
        <v>80</v>
      </c>
      <c r="F16" s="204">
        <v>9.5890410958904084</v>
      </c>
      <c r="G16" s="15"/>
    </row>
    <row r="17" spans="1:7" ht="15.6" customHeight="1" x14ac:dyDescent="0.35">
      <c r="A17" s="202" t="s">
        <v>150</v>
      </c>
      <c r="B17" s="203">
        <v>2</v>
      </c>
      <c r="C17" s="203">
        <v>0</v>
      </c>
      <c r="D17" s="203">
        <v>3</v>
      </c>
      <c r="E17" s="203">
        <v>1</v>
      </c>
      <c r="F17" s="204">
        <v>-66.666666666666657</v>
      </c>
      <c r="G17" s="16"/>
    </row>
    <row r="18" spans="1:7" ht="15.6" customHeight="1" x14ac:dyDescent="0.25">
      <c r="A18" s="202" t="s">
        <v>147</v>
      </c>
      <c r="B18" s="203">
        <v>1</v>
      </c>
      <c r="C18" s="203">
        <v>0</v>
      </c>
      <c r="D18" s="203">
        <v>8</v>
      </c>
      <c r="E18" s="203">
        <v>2</v>
      </c>
      <c r="F18" s="204">
        <v>-75</v>
      </c>
    </row>
    <row r="19" spans="1:7" ht="15.6" customHeight="1" x14ac:dyDescent="0.25">
      <c r="A19" s="202" t="s">
        <v>143</v>
      </c>
      <c r="B19" s="203">
        <v>1</v>
      </c>
      <c r="C19" s="203">
        <v>2</v>
      </c>
      <c r="D19" s="203">
        <v>12</v>
      </c>
      <c r="E19" s="203">
        <v>7</v>
      </c>
      <c r="F19" s="204">
        <v>-41.666666666666657</v>
      </c>
    </row>
    <row r="20" spans="1:7" ht="15.6" customHeight="1" x14ac:dyDescent="0.25">
      <c r="A20" s="202" t="s">
        <v>142</v>
      </c>
      <c r="B20" s="203">
        <v>2</v>
      </c>
      <c r="C20" s="203">
        <v>3</v>
      </c>
      <c r="D20" s="203">
        <v>13</v>
      </c>
      <c r="E20" s="203">
        <v>18</v>
      </c>
      <c r="F20" s="204">
        <v>38.461538461538453</v>
      </c>
    </row>
    <row r="21" spans="1:7" ht="15.6" customHeight="1" x14ac:dyDescent="0.25">
      <c r="A21" s="202" t="s">
        <v>149</v>
      </c>
      <c r="B21" s="203">
        <v>3</v>
      </c>
      <c r="C21" s="203">
        <v>3</v>
      </c>
      <c r="D21" s="203">
        <v>7</v>
      </c>
      <c r="E21" s="203">
        <v>9</v>
      </c>
      <c r="F21" s="204">
        <v>28.57142857142858</v>
      </c>
    </row>
    <row r="22" spans="1:7" ht="15.6" customHeight="1" x14ac:dyDescent="0.25">
      <c r="A22" s="202" t="s">
        <v>146</v>
      </c>
      <c r="B22" s="203">
        <v>6</v>
      </c>
      <c r="C22" s="203">
        <v>7</v>
      </c>
      <c r="D22" s="203">
        <v>457</v>
      </c>
      <c r="E22" s="203">
        <v>500</v>
      </c>
      <c r="F22" s="204">
        <v>9.4091903719912438</v>
      </c>
    </row>
    <row r="23" spans="1:7" ht="15.6" customHeight="1" x14ac:dyDescent="0.25">
      <c r="A23" s="202" t="s">
        <v>165</v>
      </c>
      <c r="B23" s="203">
        <v>24</v>
      </c>
      <c r="C23" s="203">
        <v>27</v>
      </c>
      <c r="D23" s="203">
        <v>151</v>
      </c>
      <c r="E23" s="203">
        <v>143</v>
      </c>
      <c r="F23" s="204">
        <v>-5.2980132450331183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7</v>
      </c>
      <c r="E25" s="203">
        <v>4</v>
      </c>
      <c r="F25" s="204">
        <v>-42.857142857142847</v>
      </c>
    </row>
    <row r="26" spans="1:7" ht="15.6" customHeight="1" x14ac:dyDescent="0.25">
      <c r="A26" s="202" t="s">
        <v>152</v>
      </c>
      <c r="B26" s="203">
        <v>4</v>
      </c>
      <c r="C26" s="203">
        <v>6</v>
      </c>
      <c r="D26" s="203">
        <v>24</v>
      </c>
      <c r="E26" s="203">
        <v>26</v>
      </c>
      <c r="F26" s="204">
        <v>8.3333333333333286</v>
      </c>
    </row>
    <row r="27" spans="1:7" ht="15.6" customHeight="1" x14ac:dyDescent="0.25">
      <c r="A27" s="202" t="s">
        <v>173</v>
      </c>
      <c r="B27" s="203">
        <v>1</v>
      </c>
      <c r="C27" s="203">
        <v>1</v>
      </c>
      <c r="D27" s="203">
        <v>2</v>
      </c>
      <c r="E27" s="203">
        <v>5</v>
      </c>
      <c r="F27" s="204">
        <v>150</v>
      </c>
    </row>
    <row r="28" spans="1:7" ht="15.6" customHeight="1" x14ac:dyDescent="0.25">
      <c r="A28" s="202" t="s">
        <v>177</v>
      </c>
      <c r="B28" s="203">
        <v>9</v>
      </c>
      <c r="C28" s="203">
        <v>3</v>
      </c>
      <c r="D28" s="203">
        <v>399</v>
      </c>
      <c r="E28" s="203">
        <v>424</v>
      </c>
      <c r="F28" s="204">
        <v>6.2656641604010019</v>
      </c>
    </row>
    <row r="29" spans="1:7" ht="15.6" customHeight="1" x14ac:dyDescent="0.25">
      <c r="A29" s="202" t="s">
        <v>178</v>
      </c>
      <c r="B29" s="203">
        <v>5</v>
      </c>
      <c r="C29" s="203">
        <v>3</v>
      </c>
      <c r="D29" s="203">
        <v>20</v>
      </c>
      <c r="E29" s="203">
        <v>13</v>
      </c>
      <c r="F29" s="204">
        <v>-35</v>
      </c>
    </row>
    <row r="30" spans="1:7" ht="15.6" customHeight="1" x14ac:dyDescent="0.25">
      <c r="A30" s="202" t="s">
        <v>179</v>
      </c>
      <c r="B30" s="203">
        <v>8</v>
      </c>
      <c r="C30" s="203">
        <v>9</v>
      </c>
      <c r="D30" s="203">
        <v>41</v>
      </c>
      <c r="E30" s="203">
        <v>46</v>
      </c>
      <c r="F30" s="204">
        <v>12.195121951219511</v>
      </c>
    </row>
    <row r="31" spans="1:7" ht="15.6" customHeight="1" x14ac:dyDescent="0.25">
      <c r="A31" s="202" t="s">
        <v>180</v>
      </c>
      <c r="B31" s="203">
        <v>7</v>
      </c>
      <c r="C31" s="203">
        <v>10</v>
      </c>
      <c r="D31" s="203">
        <v>24</v>
      </c>
      <c r="E31" s="203">
        <v>28</v>
      </c>
      <c r="F31" s="204">
        <v>16.666666666666671</v>
      </c>
    </row>
    <row r="32" spans="1:7" ht="15.6" customHeight="1" x14ac:dyDescent="0.25">
      <c r="A32" s="202" t="s">
        <v>181</v>
      </c>
      <c r="B32" s="203">
        <v>26</v>
      </c>
      <c r="C32" s="203">
        <v>30</v>
      </c>
      <c r="D32" s="203">
        <v>133</v>
      </c>
      <c r="E32" s="203">
        <v>120</v>
      </c>
      <c r="F32" s="204">
        <v>-9.7744360902255636</v>
      </c>
    </row>
    <row r="33" spans="1:6" ht="15.6" customHeight="1" x14ac:dyDescent="0.25">
      <c r="A33" s="202" t="s">
        <v>182</v>
      </c>
      <c r="B33" s="203">
        <v>9</v>
      </c>
      <c r="C33" s="203">
        <v>10</v>
      </c>
      <c r="D33" s="203">
        <v>51</v>
      </c>
      <c r="E33" s="203">
        <v>50</v>
      </c>
      <c r="F33" s="204">
        <v>-1.960784313725483</v>
      </c>
    </row>
    <row r="34" spans="1:6" ht="15.6" customHeight="1" x14ac:dyDescent="0.25">
      <c r="A34" s="202" t="s">
        <v>183</v>
      </c>
      <c r="B34" s="203">
        <v>1</v>
      </c>
      <c r="C34" s="203">
        <v>0</v>
      </c>
      <c r="D34" s="203">
        <v>3</v>
      </c>
      <c r="E34" s="203">
        <v>0</v>
      </c>
      <c r="F34" s="204">
        <v>-100</v>
      </c>
    </row>
    <row r="35" spans="1:6" ht="15.6" customHeight="1" x14ac:dyDescent="0.25">
      <c r="A35" s="170" t="s">
        <v>153</v>
      </c>
      <c r="B35" s="90">
        <f>SUM(B7:B34)</f>
        <v>359</v>
      </c>
      <c r="C35" s="91">
        <f>SUM(C7:C34)</f>
        <v>404</v>
      </c>
      <c r="D35" s="192">
        <f>SUM(D7:D34)</f>
        <v>2468</v>
      </c>
      <c r="E35" s="192">
        <f>SUM(E7:E34)</f>
        <v>2503</v>
      </c>
      <c r="F35" s="154">
        <f>E35*100/D35-100</f>
        <v>1.4181523500810442</v>
      </c>
    </row>
    <row r="36" spans="1:6" ht="15.6" customHeight="1" x14ac:dyDescent="0.25">
      <c r="A36" s="87" t="s">
        <v>161</v>
      </c>
      <c r="B36" s="86"/>
      <c r="D36" s="27"/>
      <c r="F36" s="37"/>
    </row>
  </sheetData>
  <mergeCells count="3">
    <mergeCell ref="B5:C5"/>
    <mergeCell ref="D5:F5"/>
    <mergeCell ref="A5:A6"/>
  </mergeCells>
  <conditionalFormatting sqref="A7:F34">
    <cfRule type="expression" dxfId="27" priority="2">
      <formula>MOD(ROW(),2)=0</formula>
    </cfRule>
  </conditionalFormatting>
  <conditionalFormatting sqref="F7:F35">
    <cfRule type="expression" dxfId="2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85EBD-D785-46C3-A650-D49BBCEFE8F9}">
  <sheetPr codeName="Hoja27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81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76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37859</v>
      </c>
      <c r="C7" s="203">
        <v>38782</v>
      </c>
      <c r="D7" s="203">
        <v>183109</v>
      </c>
      <c r="E7" s="203">
        <v>153325</v>
      </c>
      <c r="F7" s="204">
        <v>-16.265721510138771</v>
      </c>
      <c r="G7" s="51"/>
    </row>
    <row r="8" spans="1:14" ht="15.6" customHeight="1" x14ac:dyDescent="0.25">
      <c r="A8" s="202" t="s">
        <v>11</v>
      </c>
      <c r="B8" s="203">
        <v>34202</v>
      </c>
      <c r="C8" s="203">
        <v>54265</v>
      </c>
      <c r="D8" s="203">
        <v>160200</v>
      </c>
      <c r="E8" s="203">
        <v>196078</v>
      </c>
      <c r="F8" s="204">
        <v>22.39575530586767</v>
      </c>
      <c r="G8" s="20"/>
    </row>
    <row r="9" spans="1:14" ht="15.6" customHeight="1" x14ac:dyDescent="0.25">
      <c r="A9" s="202" t="s">
        <v>8</v>
      </c>
      <c r="B9" s="203">
        <v>42007</v>
      </c>
      <c r="C9" s="203">
        <v>49592</v>
      </c>
      <c r="D9" s="203">
        <v>201639</v>
      </c>
      <c r="E9" s="203">
        <v>199357</v>
      </c>
      <c r="F9" s="204">
        <v>-1.131725509450064</v>
      </c>
      <c r="G9" s="20"/>
    </row>
    <row r="10" spans="1:14" ht="15.6" customHeight="1" x14ac:dyDescent="0.25">
      <c r="A10" s="202" t="s">
        <v>10</v>
      </c>
      <c r="B10" s="203">
        <v>221</v>
      </c>
      <c r="C10" s="203">
        <v>0</v>
      </c>
      <c r="D10" s="203">
        <v>221</v>
      </c>
      <c r="E10" s="203">
        <v>142</v>
      </c>
      <c r="F10" s="204">
        <v>-35.74660633484163</v>
      </c>
    </row>
    <row r="11" spans="1:14" ht="15.6" customHeight="1" x14ac:dyDescent="0.25">
      <c r="A11" s="202" t="s">
        <v>9</v>
      </c>
      <c r="B11" s="203">
        <v>426357</v>
      </c>
      <c r="C11" s="203">
        <v>397380</v>
      </c>
      <c r="D11" s="203">
        <v>2252694</v>
      </c>
      <c r="E11" s="203">
        <v>2193145</v>
      </c>
      <c r="F11" s="204">
        <v>-2.64345712289375</v>
      </c>
    </row>
    <row r="12" spans="1:14" ht="15.6" customHeight="1" x14ac:dyDescent="0.25">
      <c r="A12" s="202" t="s">
        <v>6</v>
      </c>
      <c r="B12" s="203">
        <v>45759</v>
      </c>
      <c r="C12" s="203">
        <v>67495</v>
      </c>
      <c r="D12" s="203">
        <v>229880</v>
      </c>
      <c r="E12" s="203">
        <v>274436</v>
      </c>
      <c r="F12" s="204">
        <v>19.38228641030102</v>
      </c>
    </row>
    <row r="13" spans="1:14" ht="15.6" customHeight="1" x14ac:dyDescent="0.25">
      <c r="A13" s="202" t="s">
        <v>175</v>
      </c>
      <c r="B13" s="203">
        <v>1237334</v>
      </c>
      <c r="C13" s="203">
        <v>1226088</v>
      </c>
      <c r="D13" s="203">
        <v>4101531</v>
      </c>
      <c r="E13" s="203">
        <v>3814093</v>
      </c>
      <c r="F13" s="204">
        <v>-7.0080660124231722</v>
      </c>
    </row>
    <row r="14" spans="1:14" ht="15.6" customHeight="1" x14ac:dyDescent="0.25">
      <c r="A14" s="202" t="s">
        <v>148</v>
      </c>
      <c r="B14" s="203">
        <v>628042</v>
      </c>
      <c r="C14" s="203">
        <v>648842</v>
      </c>
      <c r="D14" s="203">
        <v>2346120</v>
      </c>
      <c r="E14" s="203">
        <v>2443107</v>
      </c>
      <c r="F14" s="204">
        <v>4.1339317681960068</v>
      </c>
    </row>
    <row r="15" spans="1:14" ht="15.6" customHeight="1" x14ac:dyDescent="0.25">
      <c r="A15" s="202" t="s">
        <v>145</v>
      </c>
      <c r="B15" s="203">
        <v>42067</v>
      </c>
      <c r="C15" s="203">
        <v>50394</v>
      </c>
      <c r="D15" s="203">
        <v>119896</v>
      </c>
      <c r="E15" s="203">
        <v>134086</v>
      </c>
      <c r="F15" s="204">
        <v>11.83525722292654</v>
      </c>
    </row>
    <row r="16" spans="1:14" ht="15.6" customHeight="1" x14ac:dyDescent="0.5">
      <c r="A16" s="202" t="s">
        <v>144</v>
      </c>
      <c r="B16" s="203">
        <v>2581</v>
      </c>
      <c r="C16" s="203">
        <v>26604</v>
      </c>
      <c r="D16" s="203">
        <v>88057</v>
      </c>
      <c r="E16" s="203">
        <v>117593</v>
      </c>
      <c r="F16" s="204">
        <v>33.541910353521018</v>
      </c>
      <c r="G16" s="15"/>
    </row>
    <row r="17" spans="1:7" ht="15.6" customHeight="1" x14ac:dyDescent="0.35">
      <c r="A17" s="202" t="s">
        <v>150</v>
      </c>
      <c r="B17" s="203">
        <v>1373</v>
      </c>
      <c r="C17" s="203">
        <v>0</v>
      </c>
      <c r="D17" s="203">
        <v>1735</v>
      </c>
      <c r="E17" s="203">
        <v>245</v>
      </c>
      <c r="F17" s="204">
        <v>-85.878962536023053</v>
      </c>
      <c r="G17" s="16"/>
    </row>
    <row r="18" spans="1:7" ht="15.6" customHeight="1" x14ac:dyDescent="0.25">
      <c r="A18" s="202" t="s">
        <v>147</v>
      </c>
      <c r="B18" s="203">
        <v>170675</v>
      </c>
      <c r="C18" s="203">
        <v>144858</v>
      </c>
      <c r="D18" s="203">
        <v>898619</v>
      </c>
      <c r="E18" s="203">
        <v>799994</v>
      </c>
      <c r="F18" s="204">
        <v>-10.975174128301321</v>
      </c>
    </row>
    <row r="19" spans="1:7" ht="15.6" customHeight="1" x14ac:dyDescent="0.25">
      <c r="A19" s="202" t="s">
        <v>143</v>
      </c>
      <c r="B19" s="203">
        <v>222</v>
      </c>
      <c r="C19" s="203">
        <v>3669</v>
      </c>
      <c r="D19" s="203">
        <v>10606</v>
      </c>
      <c r="E19" s="203">
        <v>4822</v>
      </c>
      <c r="F19" s="204">
        <v>-54.535168772392993</v>
      </c>
    </row>
    <row r="20" spans="1:7" ht="15.6" customHeight="1" x14ac:dyDescent="0.25">
      <c r="A20" s="202" t="s">
        <v>142</v>
      </c>
      <c r="B20" s="203">
        <v>3986</v>
      </c>
      <c r="C20" s="203">
        <v>5796</v>
      </c>
      <c r="D20" s="203">
        <v>23140</v>
      </c>
      <c r="E20" s="203">
        <v>29841</v>
      </c>
      <c r="F20" s="204">
        <v>28.958513396715631</v>
      </c>
    </row>
    <row r="21" spans="1:7" ht="15.6" customHeight="1" x14ac:dyDescent="0.25">
      <c r="A21" s="202" t="s">
        <v>149</v>
      </c>
      <c r="B21" s="203">
        <v>4362</v>
      </c>
      <c r="C21" s="203">
        <v>3486</v>
      </c>
      <c r="D21" s="203">
        <v>23272</v>
      </c>
      <c r="E21" s="203">
        <v>20701</v>
      </c>
      <c r="F21" s="204">
        <v>-11.047610862839459</v>
      </c>
    </row>
    <row r="22" spans="1:7" ht="15.6" customHeight="1" x14ac:dyDescent="0.25">
      <c r="A22" s="202" t="s">
        <v>146</v>
      </c>
      <c r="B22" s="203">
        <v>147213</v>
      </c>
      <c r="C22" s="203">
        <v>147584</v>
      </c>
      <c r="D22" s="203">
        <v>1882861</v>
      </c>
      <c r="E22" s="203">
        <v>1962979</v>
      </c>
      <c r="F22" s="204">
        <v>4.2551202664455872</v>
      </c>
    </row>
    <row r="23" spans="1:7" ht="15.6" customHeight="1" x14ac:dyDescent="0.25">
      <c r="A23" s="202" t="s">
        <v>165</v>
      </c>
      <c r="B23" s="203">
        <v>58990</v>
      </c>
      <c r="C23" s="203">
        <v>60827</v>
      </c>
      <c r="D23" s="203">
        <v>343847</v>
      </c>
      <c r="E23" s="203">
        <v>346703</v>
      </c>
      <c r="F23" s="204">
        <v>0.83060198285865283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41909</v>
      </c>
      <c r="C25" s="203">
        <v>49094</v>
      </c>
      <c r="D25" s="203">
        <v>220288</v>
      </c>
      <c r="E25" s="203">
        <v>250774</v>
      </c>
      <c r="F25" s="204">
        <v>13.839156013945381</v>
      </c>
    </row>
    <row r="26" spans="1:7" ht="15.6" customHeight="1" x14ac:dyDescent="0.25">
      <c r="A26" s="202" t="s">
        <v>152</v>
      </c>
      <c r="B26" s="203">
        <v>12548</v>
      </c>
      <c r="C26" s="203">
        <v>17987</v>
      </c>
      <c r="D26" s="203">
        <v>63841</v>
      </c>
      <c r="E26" s="203">
        <v>86400</v>
      </c>
      <c r="F26" s="204">
        <v>35.336225936310512</v>
      </c>
    </row>
    <row r="27" spans="1:7" ht="15.6" customHeight="1" x14ac:dyDescent="0.25">
      <c r="A27" s="202" t="s">
        <v>173</v>
      </c>
      <c r="B27" s="203">
        <v>665</v>
      </c>
      <c r="C27" s="203">
        <v>666</v>
      </c>
      <c r="D27" s="203">
        <v>1087</v>
      </c>
      <c r="E27" s="203">
        <v>1380</v>
      </c>
      <c r="F27" s="204">
        <v>26.954921803127871</v>
      </c>
    </row>
    <row r="28" spans="1:7" ht="15.6" customHeight="1" x14ac:dyDescent="0.25">
      <c r="A28" s="202" t="s">
        <v>177</v>
      </c>
      <c r="B28" s="203">
        <v>484183</v>
      </c>
      <c r="C28" s="203">
        <v>458720</v>
      </c>
      <c r="D28" s="203">
        <v>3647325</v>
      </c>
      <c r="E28" s="203">
        <v>3651590</v>
      </c>
      <c r="F28" s="204">
        <v>0.1169350140171161</v>
      </c>
    </row>
    <row r="29" spans="1:7" ht="15.6" customHeight="1" x14ac:dyDescent="0.25">
      <c r="A29" s="202" t="s">
        <v>178</v>
      </c>
      <c r="B29" s="203">
        <v>36422</v>
      </c>
      <c r="C29" s="203">
        <v>32710</v>
      </c>
      <c r="D29" s="203">
        <v>109343</v>
      </c>
      <c r="E29" s="203">
        <v>103849</v>
      </c>
      <c r="F29" s="204">
        <v>-5.0245557557411047</v>
      </c>
    </row>
    <row r="30" spans="1:7" ht="15.6" customHeight="1" x14ac:dyDescent="0.25">
      <c r="A30" s="202" t="s">
        <v>179</v>
      </c>
      <c r="B30" s="203">
        <v>2855</v>
      </c>
      <c r="C30" s="203">
        <v>2294</v>
      </c>
      <c r="D30" s="203">
        <v>11312</v>
      </c>
      <c r="E30" s="203">
        <v>11635</v>
      </c>
      <c r="F30" s="204">
        <v>2.8553748231965979</v>
      </c>
    </row>
    <row r="31" spans="1:7" ht="15.6" customHeight="1" x14ac:dyDescent="0.25">
      <c r="A31" s="202" t="s">
        <v>180</v>
      </c>
      <c r="B31" s="203">
        <v>20611</v>
      </c>
      <c r="C31" s="203">
        <v>16304</v>
      </c>
      <c r="D31" s="203">
        <v>38643</v>
      </c>
      <c r="E31" s="203">
        <v>37011</v>
      </c>
      <c r="F31" s="204">
        <v>-4.2232745904821059</v>
      </c>
    </row>
    <row r="32" spans="1:7" ht="15.6" customHeight="1" x14ac:dyDescent="0.25">
      <c r="A32" s="202" t="s">
        <v>181</v>
      </c>
      <c r="B32" s="203">
        <v>181351</v>
      </c>
      <c r="C32" s="203">
        <v>156116</v>
      </c>
      <c r="D32" s="203">
        <v>677568</v>
      </c>
      <c r="E32" s="203">
        <v>612306</v>
      </c>
      <c r="F32" s="204">
        <v>-9.6318007934258958</v>
      </c>
    </row>
    <row r="33" spans="1:6" ht="15.6" customHeight="1" x14ac:dyDescent="0.25">
      <c r="A33" s="202" t="s">
        <v>182</v>
      </c>
      <c r="B33" s="203">
        <v>23393</v>
      </c>
      <c r="C33" s="203">
        <v>31255</v>
      </c>
      <c r="D33" s="203">
        <v>116759</v>
      </c>
      <c r="E33" s="203">
        <v>108590</v>
      </c>
      <c r="F33" s="204">
        <v>-6.9964627994415869</v>
      </c>
    </row>
    <row r="34" spans="1:6" ht="15.6" customHeight="1" x14ac:dyDescent="0.25">
      <c r="A34" s="202" t="s">
        <v>183</v>
      </c>
      <c r="B34" s="203">
        <v>100</v>
      </c>
      <c r="C34" s="203">
        <v>0</v>
      </c>
      <c r="D34" s="203">
        <v>352</v>
      </c>
      <c r="E34" s="203">
        <v>0</v>
      </c>
      <c r="F34" s="204">
        <v>-100</v>
      </c>
    </row>
    <row r="35" spans="1:6" ht="15.6" customHeight="1" x14ac:dyDescent="0.25">
      <c r="A35" s="170" t="s">
        <v>153</v>
      </c>
      <c r="B35" s="90">
        <f>SUM(B7:B34)</f>
        <v>3687287</v>
      </c>
      <c r="C35" s="91">
        <f>SUM(C7:C34)</f>
        <v>3690808</v>
      </c>
      <c r="D35" s="90">
        <f>SUM(D7:D34)</f>
        <v>17753945</v>
      </c>
      <c r="E35" s="92">
        <f>SUM(E7:E34)</f>
        <v>17554182</v>
      </c>
      <c r="F35" s="154">
        <f>E35*100/D35-100</f>
        <v>-1.1251752779452744</v>
      </c>
    </row>
    <row r="36" spans="1:6" ht="15.6" customHeight="1" x14ac:dyDescent="0.25">
      <c r="A36" s="87" t="s">
        <v>80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25" priority="2">
      <formula>MOD(ROW(),2)=0</formula>
    </cfRule>
  </conditionalFormatting>
  <conditionalFormatting sqref="F7:F35">
    <cfRule type="expression" dxfId="2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A7ADA-4369-4C6E-BDBF-1826DFBC847E}">
  <sheetPr codeName="Hoja28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87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76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27"/>
    </row>
    <row r="8" spans="1:14" ht="15.6" customHeight="1" x14ac:dyDescent="0.25">
      <c r="A8" s="202" t="s">
        <v>11</v>
      </c>
      <c r="B8" s="203">
        <v>12696</v>
      </c>
      <c r="C8" s="203">
        <v>9444</v>
      </c>
      <c r="D8" s="203">
        <v>62735</v>
      </c>
      <c r="E8" s="203">
        <v>58898</v>
      </c>
      <c r="F8" s="204">
        <v>-6.1162030764326119</v>
      </c>
      <c r="G8" s="20"/>
    </row>
    <row r="9" spans="1:14" ht="15.6" customHeight="1" x14ac:dyDescent="0.25">
      <c r="A9" s="202" t="s">
        <v>8</v>
      </c>
      <c r="B9" s="203">
        <v>40006</v>
      </c>
      <c r="C9" s="203">
        <v>47596</v>
      </c>
      <c r="D9" s="203">
        <v>194333</v>
      </c>
      <c r="E9" s="203">
        <v>194776</v>
      </c>
      <c r="F9" s="204">
        <v>0.22795922462988469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426357</v>
      </c>
      <c r="C11" s="203">
        <v>397380</v>
      </c>
      <c r="D11" s="203">
        <v>2252694</v>
      </c>
      <c r="E11" s="203">
        <v>2193145</v>
      </c>
      <c r="F11" s="204">
        <v>-2.64345712289375</v>
      </c>
    </row>
    <row r="12" spans="1:14" ht="15.6" customHeight="1" x14ac:dyDescent="0.25">
      <c r="A12" s="202" t="s">
        <v>6</v>
      </c>
      <c r="B12" s="203">
        <v>4404</v>
      </c>
      <c r="C12" s="203">
        <v>4369</v>
      </c>
      <c r="D12" s="203">
        <v>19773</v>
      </c>
      <c r="E12" s="203">
        <v>19266</v>
      </c>
      <c r="F12" s="204">
        <v>-2.5641025641025692</v>
      </c>
    </row>
    <row r="13" spans="1:14" ht="15.6" customHeight="1" x14ac:dyDescent="0.25">
      <c r="A13" s="202" t="s">
        <v>175</v>
      </c>
      <c r="B13" s="203">
        <v>916123</v>
      </c>
      <c r="C13" s="203">
        <v>905463</v>
      </c>
      <c r="D13" s="203">
        <v>3038948</v>
      </c>
      <c r="E13" s="203">
        <v>2946150</v>
      </c>
      <c r="F13" s="204">
        <v>-3.0536225035768898</v>
      </c>
    </row>
    <row r="14" spans="1:14" ht="15.6" customHeight="1" x14ac:dyDescent="0.25">
      <c r="A14" s="202" t="s">
        <v>148</v>
      </c>
      <c r="B14" s="203">
        <v>181775</v>
      </c>
      <c r="C14" s="203">
        <v>182456</v>
      </c>
      <c r="D14" s="203">
        <v>654166</v>
      </c>
      <c r="E14" s="203">
        <v>670637</v>
      </c>
      <c r="F14" s="204">
        <v>2.5178624385859218</v>
      </c>
    </row>
    <row r="15" spans="1:14" ht="15.6" customHeight="1" x14ac:dyDescent="0.25">
      <c r="A15" s="202" t="s">
        <v>145</v>
      </c>
      <c r="B15" s="203">
        <v>19970</v>
      </c>
      <c r="C15" s="203">
        <v>18436</v>
      </c>
      <c r="D15" s="203">
        <v>65249</v>
      </c>
      <c r="E15" s="203">
        <v>59924</v>
      </c>
      <c r="F15" s="204">
        <v>-8.1610446137105583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0</v>
      </c>
      <c r="E16" s="203">
        <v>0</v>
      </c>
      <c r="F16" s="204" t="s">
        <v>151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170008</v>
      </c>
      <c r="C18" s="203">
        <v>144858</v>
      </c>
      <c r="D18" s="203">
        <v>891408</v>
      </c>
      <c r="E18" s="203">
        <v>799169</v>
      </c>
      <c r="F18" s="204">
        <v>-10.347562507852739</v>
      </c>
    </row>
    <row r="19" spans="1:7" ht="15.6" customHeight="1" x14ac:dyDescent="0.25">
      <c r="A19" s="202" t="s">
        <v>143</v>
      </c>
      <c r="B19" s="203">
        <v>0</v>
      </c>
      <c r="C19" s="203">
        <v>0</v>
      </c>
      <c r="D19" s="203">
        <v>0</v>
      </c>
      <c r="E19" s="203">
        <v>0</v>
      </c>
      <c r="F19" s="204" t="s">
        <v>151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5</v>
      </c>
      <c r="F20" s="204" t="s">
        <v>151</v>
      </c>
    </row>
    <row r="21" spans="1:7" ht="15.6" customHeight="1" x14ac:dyDescent="0.25">
      <c r="A21" s="202" t="s">
        <v>149</v>
      </c>
      <c r="B21" s="203">
        <v>3985</v>
      </c>
      <c r="C21" s="203">
        <v>3053</v>
      </c>
      <c r="D21" s="203">
        <v>21257</v>
      </c>
      <c r="E21" s="203">
        <v>19579</v>
      </c>
      <c r="F21" s="204">
        <v>-7.8938702545043933</v>
      </c>
    </row>
    <row r="22" spans="1:7" ht="15.6" customHeight="1" x14ac:dyDescent="0.25">
      <c r="A22" s="202" t="s">
        <v>146</v>
      </c>
      <c r="B22" s="203">
        <v>136167</v>
      </c>
      <c r="C22" s="203">
        <v>134654</v>
      </c>
      <c r="D22" s="203">
        <v>696341</v>
      </c>
      <c r="E22" s="203">
        <v>662209</v>
      </c>
      <c r="F22" s="204">
        <v>-4.9016214756850474</v>
      </c>
    </row>
    <row r="23" spans="1:7" ht="15.6" customHeight="1" x14ac:dyDescent="0.25">
      <c r="A23" s="202" t="s">
        <v>165</v>
      </c>
      <c r="B23" s="203">
        <v>26613</v>
      </c>
      <c r="C23" s="203">
        <v>29031</v>
      </c>
      <c r="D23" s="203">
        <v>137595</v>
      </c>
      <c r="E23" s="203">
        <v>147174</v>
      </c>
      <c r="F23" s="204">
        <v>6.961735528180526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41909</v>
      </c>
      <c r="C25" s="203">
        <v>49094</v>
      </c>
      <c r="D25" s="203">
        <v>216895</v>
      </c>
      <c r="E25" s="203">
        <v>245875</v>
      </c>
      <c r="F25" s="204">
        <v>13.361303856704851</v>
      </c>
    </row>
    <row r="26" spans="1:7" ht="15.6" customHeight="1" x14ac:dyDescent="0.25">
      <c r="A26" s="202" t="s">
        <v>152</v>
      </c>
      <c r="B26" s="203">
        <v>8204</v>
      </c>
      <c r="C26" s="203">
        <v>7295</v>
      </c>
      <c r="D26" s="203">
        <v>42639</v>
      </c>
      <c r="E26" s="203">
        <v>45770</v>
      </c>
      <c r="F26" s="204">
        <v>7.3430427542859888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3</v>
      </c>
      <c r="E27" s="203">
        <v>0</v>
      </c>
      <c r="F27" s="204">
        <v>-100</v>
      </c>
    </row>
    <row r="28" spans="1:7" ht="15.6" customHeight="1" x14ac:dyDescent="0.25">
      <c r="A28" s="202" t="s">
        <v>177</v>
      </c>
      <c r="B28" s="203">
        <v>470124</v>
      </c>
      <c r="C28" s="203">
        <v>451780</v>
      </c>
      <c r="D28" s="203">
        <v>2739211</v>
      </c>
      <c r="E28" s="203">
        <v>2651173</v>
      </c>
      <c r="F28" s="204">
        <v>-3.213991182132375</v>
      </c>
    </row>
    <row r="29" spans="1:7" ht="15.6" customHeight="1" x14ac:dyDescent="0.25">
      <c r="A29" s="202" t="s">
        <v>178</v>
      </c>
      <c r="B29" s="203">
        <v>27591</v>
      </c>
      <c r="C29" s="203">
        <v>25438</v>
      </c>
      <c r="D29" s="203">
        <v>89610</v>
      </c>
      <c r="E29" s="203">
        <v>84862</v>
      </c>
      <c r="F29" s="204">
        <v>-5.2985157906483664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0</v>
      </c>
      <c r="F30" s="204" t="s">
        <v>151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19</v>
      </c>
      <c r="F31" s="204" t="s">
        <v>151</v>
      </c>
    </row>
    <row r="32" spans="1:7" ht="15.6" customHeight="1" x14ac:dyDescent="0.25">
      <c r="A32" s="202" t="s">
        <v>181</v>
      </c>
      <c r="B32" s="203">
        <v>93268</v>
      </c>
      <c r="C32" s="203">
        <v>100497</v>
      </c>
      <c r="D32" s="203">
        <v>365505</v>
      </c>
      <c r="E32" s="203">
        <v>374758</v>
      </c>
      <c r="F32" s="204">
        <v>2.531565915650944</v>
      </c>
    </row>
    <row r="33" spans="1:6" ht="15.6" customHeight="1" x14ac:dyDescent="0.25">
      <c r="A33" s="202" t="s">
        <v>182</v>
      </c>
      <c r="B33" s="203">
        <v>0</v>
      </c>
      <c r="C33" s="203">
        <v>0</v>
      </c>
      <c r="D33" s="203">
        <v>0</v>
      </c>
      <c r="E33" s="203">
        <v>0</v>
      </c>
      <c r="F33" s="204" t="s">
        <v>151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93" t="s">
        <v>153</v>
      </c>
      <c r="B35" s="192">
        <f>SUM(B7:B34)</f>
        <v>2579200</v>
      </c>
      <c r="C35" s="91">
        <f>SUM(C7:C34)</f>
        <v>2510844</v>
      </c>
      <c r="D35" s="90">
        <f>SUM(D7:D34)</f>
        <v>11488362</v>
      </c>
      <c r="E35" s="92">
        <f>SUM(E7:E34)</f>
        <v>11173389</v>
      </c>
      <c r="F35" s="154">
        <f>E35*100/D35-100</f>
        <v>-2.7416702224390264</v>
      </c>
    </row>
    <row r="36" spans="1:6" ht="15.6" customHeight="1" x14ac:dyDescent="0.25">
      <c r="A36" s="87" t="s">
        <v>85</v>
      </c>
      <c r="B36" s="86"/>
      <c r="C36" s="37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23" priority="2">
      <formula>MOD(ROW(),2)=0</formula>
    </cfRule>
  </conditionalFormatting>
  <conditionalFormatting sqref="F7:F35">
    <cfRule type="expression" dxfId="2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93019-E19D-4CA4-8E06-06D39B1381F2}">
  <sheetPr codeName="Hoja29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83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76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37859</v>
      </c>
      <c r="C7" s="203">
        <v>38782</v>
      </c>
      <c r="D7" s="203">
        <v>183109</v>
      </c>
      <c r="E7" s="203">
        <v>153325</v>
      </c>
      <c r="F7" s="204">
        <v>-16.265721510138771</v>
      </c>
      <c r="G7" s="27"/>
    </row>
    <row r="8" spans="1:14" ht="15.6" customHeight="1" x14ac:dyDescent="0.25">
      <c r="A8" s="202" t="s">
        <v>11</v>
      </c>
      <c r="B8" s="203">
        <v>21506</v>
      </c>
      <c r="C8" s="203">
        <v>44821</v>
      </c>
      <c r="D8" s="203">
        <v>97465</v>
      </c>
      <c r="E8" s="203">
        <v>137180</v>
      </c>
      <c r="F8" s="204">
        <v>40.747960806443331</v>
      </c>
      <c r="G8" s="20"/>
    </row>
    <row r="9" spans="1:14" ht="15.6" customHeight="1" x14ac:dyDescent="0.25">
      <c r="A9" s="202" t="s">
        <v>8</v>
      </c>
      <c r="B9" s="203">
        <v>2001</v>
      </c>
      <c r="C9" s="203">
        <v>1996</v>
      </c>
      <c r="D9" s="203">
        <v>7306</v>
      </c>
      <c r="E9" s="203">
        <v>4581</v>
      </c>
      <c r="F9" s="204">
        <v>-37.298111141527507</v>
      </c>
      <c r="G9" s="20"/>
    </row>
    <row r="10" spans="1:14" ht="15.6" customHeight="1" x14ac:dyDescent="0.25">
      <c r="A10" s="202" t="s">
        <v>10</v>
      </c>
      <c r="B10" s="203">
        <v>221</v>
      </c>
      <c r="C10" s="203">
        <v>0</v>
      </c>
      <c r="D10" s="203">
        <v>221</v>
      </c>
      <c r="E10" s="203">
        <v>142</v>
      </c>
      <c r="F10" s="204">
        <v>-35.74660633484163</v>
      </c>
    </row>
    <row r="11" spans="1:14" ht="15.6" customHeight="1" x14ac:dyDescent="0.25">
      <c r="A11" s="202" t="s">
        <v>9</v>
      </c>
      <c r="B11" s="203">
        <v>0</v>
      </c>
      <c r="C11" s="203">
        <v>0</v>
      </c>
      <c r="D11" s="203">
        <v>0</v>
      </c>
      <c r="E11" s="203">
        <v>0</v>
      </c>
      <c r="F11" s="204" t="s">
        <v>151</v>
      </c>
    </row>
    <row r="12" spans="1:14" ht="15.6" customHeight="1" x14ac:dyDescent="0.25">
      <c r="A12" s="202" t="s">
        <v>6</v>
      </c>
      <c r="B12" s="203">
        <v>41355</v>
      </c>
      <c r="C12" s="203">
        <v>63126</v>
      </c>
      <c r="D12" s="203">
        <v>210107</v>
      </c>
      <c r="E12" s="203">
        <v>255170</v>
      </c>
      <c r="F12" s="204">
        <v>21.447643343629679</v>
      </c>
    </row>
    <row r="13" spans="1:14" ht="15.6" customHeight="1" x14ac:dyDescent="0.25">
      <c r="A13" s="202" t="s">
        <v>175</v>
      </c>
      <c r="B13" s="203">
        <v>321211</v>
      </c>
      <c r="C13" s="203">
        <v>320625</v>
      </c>
      <c r="D13" s="203">
        <v>1062583</v>
      </c>
      <c r="E13" s="203">
        <v>867943</v>
      </c>
      <c r="F13" s="204">
        <v>-18.31762789353867</v>
      </c>
    </row>
    <row r="14" spans="1:14" ht="15.6" customHeight="1" x14ac:dyDescent="0.25">
      <c r="A14" s="202" t="s">
        <v>148</v>
      </c>
      <c r="B14" s="203">
        <v>446267</v>
      </c>
      <c r="C14" s="203">
        <v>466386</v>
      </c>
      <c r="D14" s="203">
        <v>1691954</v>
      </c>
      <c r="E14" s="203">
        <v>1772470</v>
      </c>
      <c r="F14" s="204">
        <v>4.7587582168309552</v>
      </c>
    </row>
    <row r="15" spans="1:14" ht="15.6" customHeight="1" x14ac:dyDescent="0.25">
      <c r="A15" s="202" t="s">
        <v>145</v>
      </c>
      <c r="B15" s="203">
        <v>22097</v>
      </c>
      <c r="C15" s="203">
        <v>31958</v>
      </c>
      <c r="D15" s="203">
        <v>54647</v>
      </c>
      <c r="E15" s="203">
        <v>74162</v>
      </c>
      <c r="F15" s="204">
        <v>35.711017988178668</v>
      </c>
    </row>
    <row r="16" spans="1:14" ht="15.6" customHeight="1" x14ac:dyDescent="0.5">
      <c r="A16" s="202" t="s">
        <v>144</v>
      </c>
      <c r="B16" s="203">
        <v>2581</v>
      </c>
      <c r="C16" s="203">
        <v>26604</v>
      </c>
      <c r="D16" s="203">
        <v>88057</v>
      </c>
      <c r="E16" s="203">
        <v>117593</v>
      </c>
      <c r="F16" s="204">
        <v>33.541910353521018</v>
      </c>
      <c r="G16" s="15"/>
    </row>
    <row r="17" spans="1:7" ht="15.6" customHeight="1" x14ac:dyDescent="0.35">
      <c r="A17" s="202" t="s">
        <v>150</v>
      </c>
      <c r="B17" s="203">
        <v>1373</v>
      </c>
      <c r="C17" s="203">
        <v>0</v>
      </c>
      <c r="D17" s="203">
        <v>1735</v>
      </c>
      <c r="E17" s="203">
        <v>245</v>
      </c>
      <c r="F17" s="204">
        <v>-85.878962536023053</v>
      </c>
      <c r="G17" s="16"/>
    </row>
    <row r="18" spans="1:7" ht="15.6" customHeight="1" x14ac:dyDescent="0.25">
      <c r="A18" s="202" t="s">
        <v>147</v>
      </c>
      <c r="B18" s="203">
        <v>667</v>
      </c>
      <c r="C18" s="203">
        <v>0</v>
      </c>
      <c r="D18" s="203">
        <v>7211</v>
      </c>
      <c r="E18" s="203">
        <v>825</v>
      </c>
      <c r="F18" s="204">
        <v>-88.559145749549302</v>
      </c>
    </row>
    <row r="19" spans="1:7" ht="15.6" customHeight="1" x14ac:dyDescent="0.25">
      <c r="A19" s="202" t="s">
        <v>143</v>
      </c>
      <c r="B19" s="203">
        <v>222</v>
      </c>
      <c r="C19" s="203">
        <v>3669</v>
      </c>
      <c r="D19" s="203">
        <v>10606</v>
      </c>
      <c r="E19" s="203">
        <v>4822</v>
      </c>
      <c r="F19" s="204">
        <v>-54.535168772392993</v>
      </c>
    </row>
    <row r="20" spans="1:7" ht="15.6" customHeight="1" x14ac:dyDescent="0.25">
      <c r="A20" s="202" t="s">
        <v>142</v>
      </c>
      <c r="B20" s="203">
        <v>3986</v>
      </c>
      <c r="C20" s="203">
        <v>5796</v>
      </c>
      <c r="D20" s="203">
        <v>23140</v>
      </c>
      <c r="E20" s="203">
        <v>29836</v>
      </c>
      <c r="F20" s="204">
        <v>28.936905790838381</v>
      </c>
    </row>
    <row r="21" spans="1:7" ht="15.6" customHeight="1" x14ac:dyDescent="0.25">
      <c r="A21" s="202" t="s">
        <v>149</v>
      </c>
      <c r="B21" s="203">
        <v>377</v>
      </c>
      <c r="C21" s="203">
        <v>433</v>
      </c>
      <c r="D21" s="203">
        <v>2015</v>
      </c>
      <c r="E21" s="203">
        <v>1122</v>
      </c>
      <c r="F21" s="204">
        <v>-44.317617866004973</v>
      </c>
    </row>
    <row r="22" spans="1:7" ht="15.6" customHeight="1" x14ac:dyDescent="0.25">
      <c r="A22" s="202" t="s">
        <v>146</v>
      </c>
      <c r="B22" s="203">
        <v>11046</v>
      </c>
      <c r="C22" s="203">
        <v>12930</v>
      </c>
      <c r="D22" s="203">
        <v>1186520</v>
      </c>
      <c r="E22" s="203">
        <v>1300770</v>
      </c>
      <c r="F22" s="204">
        <v>9.6289990897751352</v>
      </c>
    </row>
    <row r="23" spans="1:7" ht="15.6" customHeight="1" x14ac:dyDescent="0.25">
      <c r="A23" s="202" t="s">
        <v>165</v>
      </c>
      <c r="B23" s="203">
        <v>32377</v>
      </c>
      <c r="C23" s="203">
        <v>31796</v>
      </c>
      <c r="D23" s="203">
        <v>206252</v>
      </c>
      <c r="E23" s="203">
        <v>199529</v>
      </c>
      <c r="F23" s="204">
        <v>-3.2596047553478229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3393</v>
      </c>
      <c r="E25" s="203">
        <v>4899</v>
      </c>
      <c r="F25" s="204">
        <v>44.385499557913363</v>
      </c>
    </row>
    <row r="26" spans="1:7" ht="15.6" customHeight="1" x14ac:dyDescent="0.25">
      <c r="A26" s="202" t="s">
        <v>152</v>
      </c>
      <c r="B26" s="203">
        <v>4344</v>
      </c>
      <c r="C26" s="203">
        <v>10692</v>
      </c>
      <c r="D26" s="203">
        <v>21202</v>
      </c>
      <c r="E26" s="203">
        <v>40630</v>
      </c>
      <c r="F26" s="204">
        <v>91.632864824073209</v>
      </c>
    </row>
    <row r="27" spans="1:7" ht="15.6" customHeight="1" x14ac:dyDescent="0.25">
      <c r="A27" s="202" t="s">
        <v>173</v>
      </c>
      <c r="B27" s="203">
        <v>665</v>
      </c>
      <c r="C27" s="203">
        <v>666</v>
      </c>
      <c r="D27" s="203">
        <v>1084</v>
      </c>
      <c r="E27" s="203">
        <v>1380</v>
      </c>
      <c r="F27" s="204">
        <v>27.306273062730629</v>
      </c>
    </row>
    <row r="28" spans="1:7" ht="15.6" customHeight="1" x14ac:dyDescent="0.25">
      <c r="A28" s="202" t="s">
        <v>177</v>
      </c>
      <c r="B28" s="203">
        <v>14059</v>
      </c>
      <c r="C28" s="203">
        <v>6940</v>
      </c>
      <c r="D28" s="203">
        <v>908114</v>
      </c>
      <c r="E28" s="203">
        <v>1000417</v>
      </c>
      <c r="F28" s="204">
        <v>10.16425250574267</v>
      </c>
    </row>
    <row r="29" spans="1:7" ht="15.6" customHeight="1" x14ac:dyDescent="0.25">
      <c r="A29" s="202" t="s">
        <v>178</v>
      </c>
      <c r="B29" s="203">
        <v>8831</v>
      </c>
      <c r="C29" s="203">
        <v>7272</v>
      </c>
      <c r="D29" s="203">
        <v>19733</v>
      </c>
      <c r="E29" s="203">
        <v>18987</v>
      </c>
      <c r="F29" s="204">
        <v>-3.7804692646835321</v>
      </c>
    </row>
    <row r="30" spans="1:7" ht="15.6" customHeight="1" x14ac:dyDescent="0.25">
      <c r="A30" s="202" t="s">
        <v>179</v>
      </c>
      <c r="B30" s="203">
        <v>2855</v>
      </c>
      <c r="C30" s="203">
        <v>2294</v>
      </c>
      <c r="D30" s="203">
        <v>11312</v>
      </c>
      <c r="E30" s="203">
        <v>11635</v>
      </c>
      <c r="F30" s="204">
        <v>2.8553748231965979</v>
      </c>
    </row>
    <row r="31" spans="1:7" ht="15.6" customHeight="1" x14ac:dyDescent="0.25">
      <c r="A31" s="202" t="s">
        <v>180</v>
      </c>
      <c r="B31" s="203">
        <v>20611</v>
      </c>
      <c r="C31" s="203">
        <v>16304</v>
      </c>
      <c r="D31" s="203">
        <v>38643</v>
      </c>
      <c r="E31" s="203">
        <v>36992</v>
      </c>
      <c r="F31" s="204">
        <v>-4.2724426157389388</v>
      </c>
    </row>
    <row r="32" spans="1:7" ht="15.6" customHeight="1" x14ac:dyDescent="0.25">
      <c r="A32" s="202" t="s">
        <v>181</v>
      </c>
      <c r="B32" s="203">
        <v>88083</v>
      </c>
      <c r="C32" s="203">
        <v>55619</v>
      </c>
      <c r="D32" s="203">
        <v>312063</v>
      </c>
      <c r="E32" s="203">
        <v>237548</v>
      </c>
      <c r="F32" s="204">
        <v>-23.878191262661701</v>
      </c>
    </row>
    <row r="33" spans="1:6" ht="15.6" customHeight="1" x14ac:dyDescent="0.25">
      <c r="A33" s="202" t="s">
        <v>182</v>
      </c>
      <c r="B33" s="203">
        <v>23393</v>
      </c>
      <c r="C33" s="203">
        <v>31255</v>
      </c>
      <c r="D33" s="203">
        <v>116759</v>
      </c>
      <c r="E33" s="203">
        <v>108590</v>
      </c>
      <c r="F33" s="204">
        <v>-6.9964627994415869</v>
      </c>
    </row>
    <row r="34" spans="1:6" ht="15.6" customHeight="1" x14ac:dyDescent="0.25">
      <c r="A34" s="202" t="s">
        <v>183</v>
      </c>
      <c r="B34" s="203">
        <v>100</v>
      </c>
      <c r="C34" s="203">
        <v>0</v>
      </c>
      <c r="D34" s="203">
        <v>352</v>
      </c>
      <c r="E34" s="203">
        <v>0</v>
      </c>
      <c r="F34" s="204">
        <v>-100</v>
      </c>
    </row>
    <row r="35" spans="1:6" ht="15.6" customHeight="1" x14ac:dyDescent="0.25">
      <c r="A35" s="193" t="s">
        <v>153</v>
      </c>
      <c r="B35" s="90">
        <f>SUM(B7:B34)</f>
        <v>1108087</v>
      </c>
      <c r="C35" s="91">
        <f>SUM(C7:C34)</f>
        <v>1179964</v>
      </c>
      <c r="D35" s="90">
        <f>SUM(D7:D34)</f>
        <v>6265583</v>
      </c>
      <c r="E35" s="192">
        <f>SUM(E7:E34)</f>
        <v>6380793</v>
      </c>
      <c r="F35" s="154">
        <f>E35*100/D35-100</f>
        <v>1.8387754180257474</v>
      </c>
    </row>
    <row r="36" spans="1:6" ht="15.6" customHeight="1" x14ac:dyDescent="0.25">
      <c r="A36" s="87" t="s">
        <v>159</v>
      </c>
      <c r="B36" s="86"/>
      <c r="D36" s="86"/>
      <c r="F36" s="37"/>
    </row>
  </sheetData>
  <mergeCells count="3">
    <mergeCell ref="B5:C5"/>
    <mergeCell ref="D5:F5"/>
    <mergeCell ref="A5:A6"/>
  </mergeCells>
  <conditionalFormatting sqref="A7:F34">
    <cfRule type="expression" dxfId="21" priority="2">
      <formula>MOD(ROW(),2)=0</formula>
    </cfRule>
  </conditionalFormatting>
  <conditionalFormatting sqref="F7:F35">
    <cfRule type="expression" dxfId="2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EA87A-1020-4EA9-B272-BA583EEBA563}">
  <sheetPr codeName="Hoja3">
    <pageSetUpPr fitToPage="1"/>
  </sheetPr>
  <dimension ref="A1:O39"/>
  <sheetViews>
    <sheetView workbookViewId="0"/>
  </sheetViews>
  <sheetFormatPr baseColWidth="10" defaultColWidth="8.85546875" defaultRowHeight="15" x14ac:dyDescent="0.25"/>
  <cols>
    <col min="1" max="1" width="32.85546875" customWidth="1"/>
    <col min="2" max="2" width="18.7109375" customWidth="1"/>
    <col min="3" max="3" width="22.5703125" customWidth="1"/>
    <col min="4" max="8" width="15.42578125" customWidth="1"/>
    <col min="9" max="9" width="11.85546875" customWidth="1"/>
    <col min="10" max="10" width="10.5703125" customWidth="1"/>
    <col min="11" max="11" width="11.140625" customWidth="1"/>
  </cols>
  <sheetData>
    <row r="1" spans="1:15" ht="19.149999999999999" customHeight="1" x14ac:dyDescent="0.35">
      <c r="A1" s="46" t="s">
        <v>20</v>
      </c>
      <c r="B1" s="27"/>
      <c r="C1" s="27"/>
      <c r="D1" s="27"/>
      <c r="E1" s="19"/>
      <c r="G1" s="18"/>
      <c r="H1" s="18"/>
      <c r="I1" s="18"/>
      <c r="J1" s="28"/>
      <c r="K1" s="28"/>
      <c r="L1" s="18"/>
    </row>
    <row r="2" spans="1:15" ht="15" customHeight="1" x14ac:dyDescent="0.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17"/>
    </row>
    <row r="3" spans="1:15" ht="15" customHeight="1" x14ac:dyDescent="0.3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17"/>
    </row>
    <row r="4" spans="1:15" ht="15" customHeight="1" x14ac:dyDescent="0.25">
      <c r="A4" s="45" t="s">
        <v>19</v>
      </c>
      <c r="B4" s="27"/>
      <c r="C4" s="27"/>
      <c r="D4" s="27"/>
      <c r="E4" s="27"/>
      <c r="F4" s="27"/>
      <c r="G4" s="27"/>
      <c r="H4" s="47"/>
      <c r="I4" s="48" t="s">
        <v>172</v>
      </c>
      <c r="J4" s="27"/>
      <c r="K4" s="27"/>
    </row>
    <row r="5" spans="1:15" ht="15" customHeight="1" x14ac:dyDescent="0.25">
      <c r="A5" s="10" t="s">
        <v>15</v>
      </c>
      <c r="B5" s="10"/>
      <c r="C5" s="10"/>
      <c r="D5" s="12" t="s">
        <v>154</v>
      </c>
      <c r="E5" s="12"/>
      <c r="F5" s="11" t="s">
        <v>0</v>
      </c>
      <c r="G5" s="11"/>
      <c r="H5" s="12" t="s">
        <v>12</v>
      </c>
      <c r="I5" s="12"/>
      <c r="J5" s="51"/>
      <c r="K5" s="21"/>
    </row>
    <row r="6" spans="1:15" ht="15" customHeight="1" x14ac:dyDescent="0.25">
      <c r="A6" s="10"/>
      <c r="B6" s="10"/>
      <c r="C6" s="10"/>
      <c r="D6" s="178">
        <v>2025</v>
      </c>
      <c r="E6" s="178">
        <v>2026</v>
      </c>
      <c r="F6" s="178">
        <v>2025</v>
      </c>
      <c r="G6" s="178">
        <v>2026</v>
      </c>
      <c r="H6" s="178" t="s">
        <v>13</v>
      </c>
      <c r="I6" s="184" t="s">
        <v>14</v>
      </c>
      <c r="J6" s="180"/>
      <c r="K6" s="27"/>
    </row>
    <row r="7" spans="1:15" ht="15" customHeight="1" x14ac:dyDescent="0.25">
      <c r="A7" s="8" t="s">
        <v>16</v>
      </c>
      <c r="B7" s="169" t="s">
        <v>21</v>
      </c>
      <c r="C7" s="162" t="s">
        <v>2</v>
      </c>
      <c r="D7" s="67" cm="1">
        <f t="array" ref="D7:G7">Líquidos!B35:E35</f>
        <v>13388732</v>
      </c>
      <c r="E7" s="67">
        <v>14900448</v>
      </c>
      <c r="F7" s="67">
        <v>87205640</v>
      </c>
      <c r="G7" s="67">
        <v>91385889</v>
      </c>
      <c r="H7" s="179">
        <f>G7-F7</f>
        <v>4180249</v>
      </c>
      <c r="I7" s="156">
        <f>((G7*100/F7)-100)</f>
        <v>4.793553490347648</v>
      </c>
      <c r="J7" s="185"/>
      <c r="K7" s="27"/>
    </row>
    <row r="8" spans="1:15" ht="15" customHeight="1" x14ac:dyDescent="0.25">
      <c r="A8" s="8"/>
      <c r="B8" s="56" t="s">
        <v>22</v>
      </c>
      <c r="C8" s="56" t="s">
        <v>2</v>
      </c>
      <c r="D8" s="67" cm="1">
        <f t="array" ref="D8:G8">Sólidos!B35:E35</f>
        <v>6456124</v>
      </c>
      <c r="E8" s="67">
        <v>6314113</v>
      </c>
      <c r="F8" s="69">
        <v>39846699</v>
      </c>
      <c r="G8" s="67">
        <v>38241546</v>
      </c>
      <c r="H8" s="61">
        <f t="shared" ref="H8:H18" si="0">G8-F8</f>
        <v>-1605153</v>
      </c>
      <c r="I8" s="155">
        <f>((G8*100/F8)-100)</f>
        <v>-4.0283211414827633</v>
      </c>
      <c r="J8" s="51"/>
      <c r="K8" s="27"/>
    </row>
    <row r="9" spans="1:15" ht="15" customHeight="1" x14ac:dyDescent="0.25">
      <c r="A9" s="8"/>
      <c r="B9" s="9" t="s">
        <v>23</v>
      </c>
      <c r="C9" s="57" t="s">
        <v>2</v>
      </c>
      <c r="D9" s="67" cm="1">
        <f t="array" ref="D9:G9">'Mercancía general'!B35:E35</f>
        <v>24217346</v>
      </c>
      <c r="E9" s="80">
        <v>24462278</v>
      </c>
      <c r="F9" s="67">
        <v>140941953</v>
      </c>
      <c r="G9" s="81">
        <v>140330113</v>
      </c>
      <c r="H9" s="61">
        <f t="shared" si="0"/>
        <v>-611840</v>
      </c>
      <c r="I9" s="156">
        <f t="shared" ref="I9:I30" si="1">((G9*100/F9)-100)</f>
        <v>-0.43410779187939852</v>
      </c>
      <c r="J9" s="51"/>
      <c r="K9" s="27"/>
    </row>
    <row r="10" spans="1:15" ht="15" customHeight="1" x14ac:dyDescent="0.25">
      <c r="A10" s="8"/>
      <c r="B10" s="9"/>
      <c r="C10" s="50" t="s">
        <v>24</v>
      </c>
      <c r="D10" s="70" cm="1">
        <f t="array" ref="D10:G10">'Mercancías contenedores'!B35:E35</f>
        <v>16462638</v>
      </c>
      <c r="E10" s="70">
        <v>16275270</v>
      </c>
      <c r="F10" s="82">
        <v>95985119</v>
      </c>
      <c r="G10" s="70">
        <v>94943776</v>
      </c>
      <c r="H10" s="62">
        <f t="shared" si="0"/>
        <v>-1041343</v>
      </c>
      <c r="I10" s="157">
        <f t="shared" si="1"/>
        <v>-1.0849004625394087</v>
      </c>
      <c r="J10" s="51"/>
      <c r="K10" s="27"/>
    </row>
    <row r="11" spans="1:15" ht="15" customHeight="1" x14ac:dyDescent="0.25">
      <c r="A11" s="8"/>
      <c r="B11" s="9"/>
      <c r="C11" s="50" t="s">
        <v>25</v>
      </c>
      <c r="D11" s="83">
        <f>D9-D10</f>
        <v>7754708</v>
      </c>
      <c r="E11" s="83">
        <f t="shared" ref="E11:G11" si="2">E9-E10</f>
        <v>8187008</v>
      </c>
      <c r="F11" s="84">
        <f t="shared" si="2"/>
        <v>44956834</v>
      </c>
      <c r="G11" s="85">
        <f t="shared" si="2"/>
        <v>45386337</v>
      </c>
      <c r="H11" s="62">
        <f t="shared" si="0"/>
        <v>429503</v>
      </c>
      <c r="I11" s="158">
        <f t="shared" si="1"/>
        <v>0.95536754211829589</v>
      </c>
      <c r="J11" s="51"/>
      <c r="K11" s="27"/>
    </row>
    <row r="12" spans="1:15" ht="15" customHeight="1" x14ac:dyDescent="0.25">
      <c r="A12" s="8"/>
      <c r="B12" s="54"/>
      <c r="C12" s="55" t="s">
        <v>26</v>
      </c>
      <c r="D12" s="63">
        <f>SUM(D7,D8,D9)</f>
        <v>44062202</v>
      </c>
      <c r="E12" s="63">
        <f>SUM(E7,E8,E9)</f>
        <v>45676839</v>
      </c>
      <c r="F12" s="63">
        <f>SUM(F7,F8,F9)</f>
        <v>267994292</v>
      </c>
      <c r="G12" s="63">
        <f>SUM(G7,G8,G9)</f>
        <v>269957548</v>
      </c>
      <c r="H12" s="64">
        <f t="shared" si="0"/>
        <v>1963256</v>
      </c>
      <c r="I12" s="159">
        <f t="shared" si="1"/>
        <v>0.73257381168401992</v>
      </c>
      <c r="J12" s="51"/>
      <c r="K12" s="27"/>
    </row>
    <row r="13" spans="1:15" ht="15" customHeight="1" x14ac:dyDescent="0.25">
      <c r="A13" s="7" t="s">
        <v>17</v>
      </c>
      <c r="B13" s="56" t="s">
        <v>27</v>
      </c>
      <c r="C13" s="57" t="s">
        <v>2</v>
      </c>
      <c r="D13" s="65" cm="1">
        <f t="array" ref="D13:G13">Pesca!B35:E35</f>
        <v>14218.898999999998</v>
      </c>
      <c r="E13" s="66">
        <v>12828.532999999999</v>
      </c>
      <c r="F13" s="67">
        <v>71857.52900000001</v>
      </c>
      <c r="G13" s="68">
        <v>57889.700000000012</v>
      </c>
      <c r="H13" s="67">
        <f>G13-F13</f>
        <v>-13967.828999999998</v>
      </c>
      <c r="I13" s="160">
        <f t="shared" si="1"/>
        <v>-19.438226159989441</v>
      </c>
      <c r="J13" s="52"/>
      <c r="K13" s="27"/>
    </row>
    <row r="14" spans="1:15" ht="15" customHeight="1" x14ac:dyDescent="0.25">
      <c r="A14" s="7"/>
      <c r="B14" s="9" t="s">
        <v>28</v>
      </c>
      <c r="C14" s="57" t="s">
        <v>2</v>
      </c>
      <c r="D14" s="69" cm="1">
        <f t="array" ref="D14:G14">Avituallamiento!B35:E35</f>
        <v>954712</v>
      </c>
      <c r="E14" s="67">
        <v>1020020</v>
      </c>
      <c r="F14" s="67">
        <v>5678712</v>
      </c>
      <c r="G14" s="66">
        <v>5814952</v>
      </c>
      <c r="H14" s="67">
        <f>G14-F14</f>
        <v>136240</v>
      </c>
      <c r="I14" s="156">
        <f t="shared" si="1"/>
        <v>2.399135578631217</v>
      </c>
      <c r="J14" s="27"/>
      <c r="K14" s="27"/>
    </row>
    <row r="15" spans="1:15" ht="15" customHeight="1" x14ac:dyDescent="0.25">
      <c r="A15" s="7"/>
      <c r="B15" s="9"/>
      <c r="C15" s="50" t="s">
        <v>29</v>
      </c>
      <c r="D15" s="70" cm="1">
        <f t="array" ref="D15:G15">'Avi. combustibles'!B35:E35</f>
        <v>780023</v>
      </c>
      <c r="E15" s="71">
        <v>853150</v>
      </c>
      <c r="F15" s="72">
        <v>4732048</v>
      </c>
      <c r="G15" s="72">
        <v>4781365</v>
      </c>
      <c r="H15" s="70">
        <f>G15-F15</f>
        <v>49317</v>
      </c>
      <c r="I15" s="161">
        <f t="shared" si="1"/>
        <v>1.0421914570604542</v>
      </c>
      <c r="J15" s="27"/>
      <c r="K15" s="27"/>
      <c r="L15" s="53"/>
      <c r="O15" s="53"/>
    </row>
    <row r="16" spans="1:15" ht="15" customHeight="1" x14ac:dyDescent="0.25">
      <c r="A16" s="7"/>
      <c r="B16" s="56" t="s">
        <v>30</v>
      </c>
      <c r="C16" s="57" t="s">
        <v>2</v>
      </c>
      <c r="D16" s="73" cm="1">
        <f t="array" ref="D16:G16">'Tráfico interior'!B35:E35</f>
        <v>277225</v>
      </c>
      <c r="E16" s="74">
        <v>316548</v>
      </c>
      <c r="F16" s="65">
        <v>1809560</v>
      </c>
      <c r="G16" s="66">
        <v>1851163</v>
      </c>
      <c r="H16" s="67">
        <f>G16-F16</f>
        <v>41603</v>
      </c>
      <c r="I16" s="155">
        <f t="shared" si="1"/>
        <v>2.2990671765512047</v>
      </c>
      <c r="J16" s="27"/>
      <c r="K16" s="27"/>
    </row>
    <row r="17" spans="1:14" ht="15" customHeight="1" x14ac:dyDescent="0.25">
      <c r="A17" s="7"/>
      <c r="B17" s="59"/>
      <c r="C17" s="59" t="s">
        <v>26</v>
      </c>
      <c r="D17" s="171">
        <f>SUM(D13,D14,D16)</f>
        <v>1246155.899</v>
      </c>
      <c r="E17" s="172">
        <f t="shared" ref="E17:G17" si="3">SUM(E13,E14,E16)</f>
        <v>1349396.5330000001</v>
      </c>
      <c r="F17" s="172">
        <f t="shared" si="3"/>
        <v>7560129.5290000001</v>
      </c>
      <c r="G17" s="172">
        <f t="shared" si="3"/>
        <v>7724004.7000000002</v>
      </c>
      <c r="H17" s="173">
        <f>G17-F17</f>
        <v>163875.17100000009</v>
      </c>
      <c r="I17" s="159">
        <f t="shared" si="1"/>
        <v>2.1676238531547511</v>
      </c>
      <c r="J17" s="27"/>
      <c r="K17" s="27"/>
    </row>
    <row r="18" spans="1:14" ht="15" customHeight="1" x14ac:dyDescent="0.25">
      <c r="A18" s="6" t="s">
        <v>31</v>
      </c>
      <c r="B18" s="6"/>
      <c r="C18" s="6"/>
      <c r="D18" s="167">
        <f>D12+D17</f>
        <v>45308357.898999996</v>
      </c>
      <c r="E18" s="186">
        <f>E12+E17</f>
        <v>47026235.533</v>
      </c>
      <c r="F18" s="186">
        <f>F12+F17</f>
        <v>275554421.52899998</v>
      </c>
      <c r="G18" s="186">
        <f>G12+G17</f>
        <v>277681552.69999999</v>
      </c>
      <c r="H18" s="188">
        <f t="shared" si="0"/>
        <v>2127131.1710000038</v>
      </c>
      <c r="I18" s="187">
        <f t="shared" si="1"/>
        <v>0.77194594055031018</v>
      </c>
      <c r="J18" s="51"/>
      <c r="K18" s="27"/>
    </row>
    <row r="19" spans="1:14" ht="15" customHeight="1" x14ac:dyDescent="0.25">
      <c r="A19" s="175"/>
      <c r="B19" s="177"/>
      <c r="C19" s="174"/>
      <c r="D19" s="176"/>
      <c r="E19" s="181"/>
      <c r="F19" s="182"/>
      <c r="G19" s="182"/>
      <c r="H19" s="183"/>
      <c r="I19" s="183"/>
      <c r="J19" s="51"/>
      <c r="K19" s="27"/>
      <c r="N19" s="53"/>
    </row>
    <row r="20" spans="1:14" ht="15" customHeight="1" x14ac:dyDescent="0.25">
      <c r="A20" s="5" t="s">
        <v>48</v>
      </c>
      <c r="B20" s="9" t="s">
        <v>32</v>
      </c>
      <c r="C20" s="56" t="s">
        <v>2</v>
      </c>
      <c r="D20" s="67" cm="1">
        <f t="array" ref="D20:G20">'Mercancías tránsito'!B35:E35</f>
        <v>12484115</v>
      </c>
      <c r="E20" s="67">
        <v>12475296</v>
      </c>
      <c r="F20" s="67">
        <v>74602232</v>
      </c>
      <c r="G20" s="67">
        <v>73698612</v>
      </c>
      <c r="H20" s="75">
        <f>G20-F20</f>
        <v>-903620</v>
      </c>
      <c r="I20" s="76">
        <f t="shared" si="1"/>
        <v>-1.2112506231717077</v>
      </c>
      <c r="J20" s="27"/>
      <c r="K20" s="27"/>
      <c r="L20" s="27"/>
      <c r="M20" s="27"/>
    </row>
    <row r="21" spans="1:14" ht="15" customHeight="1" x14ac:dyDescent="0.25">
      <c r="A21" s="5"/>
      <c r="B21" s="9"/>
      <c r="C21" s="49" t="s">
        <v>24</v>
      </c>
      <c r="D21" s="77" cm="1">
        <f t="array" ref="D21:G21">'Mercan. contene. tránsito'!B35:E35</f>
        <v>9621542</v>
      </c>
      <c r="E21" s="77">
        <v>9299868</v>
      </c>
      <c r="F21" s="77">
        <v>56574358</v>
      </c>
      <c r="G21" s="77">
        <v>55504357</v>
      </c>
      <c r="H21" s="78">
        <f>G21-F21</f>
        <v>-1070001</v>
      </c>
      <c r="I21" s="79">
        <f t="shared" si="1"/>
        <v>-1.8913179712971697</v>
      </c>
      <c r="J21" s="27"/>
      <c r="K21" s="27"/>
      <c r="L21" s="27"/>
      <c r="M21" s="27"/>
    </row>
    <row r="22" spans="1:14" ht="15" customHeight="1" x14ac:dyDescent="0.25">
      <c r="A22" s="5"/>
      <c r="B22" s="9" t="s">
        <v>33</v>
      </c>
      <c r="C22" s="56" t="s">
        <v>34</v>
      </c>
      <c r="D22" s="67" cm="1">
        <f t="array" ref="D22:G22">'Ro-Ro'!B35:E35</f>
        <v>6471758</v>
      </c>
      <c r="E22" s="67">
        <v>6769966</v>
      </c>
      <c r="F22" s="67">
        <v>38284864</v>
      </c>
      <c r="G22" s="67">
        <v>38086359</v>
      </c>
      <c r="H22" s="75">
        <f t="shared" ref="H22:H30" si="4">G22-F22</f>
        <v>-198505</v>
      </c>
      <c r="I22" s="76">
        <f t="shared" si="1"/>
        <v>-0.51849472418133757</v>
      </c>
      <c r="J22" s="27"/>
      <c r="K22" s="27"/>
      <c r="L22" s="27"/>
      <c r="M22" s="27"/>
    </row>
    <row r="23" spans="1:14" ht="15" customHeight="1" x14ac:dyDescent="0.25">
      <c r="A23" s="5"/>
      <c r="B23" s="9"/>
      <c r="C23" s="58" t="s">
        <v>35</v>
      </c>
      <c r="D23" s="77" cm="1">
        <f t="array" ref="D23:G23">'Ro-Ro UTIS'!B35:E35</f>
        <v>279210</v>
      </c>
      <c r="E23" s="77">
        <v>287172</v>
      </c>
      <c r="F23" s="77">
        <v>1636869</v>
      </c>
      <c r="G23" s="77">
        <v>1619979</v>
      </c>
      <c r="H23" s="78">
        <f t="shared" si="4"/>
        <v>-16890</v>
      </c>
      <c r="I23" s="79">
        <f t="shared" si="1"/>
        <v>-1.0318479976100718</v>
      </c>
      <c r="J23" s="27"/>
      <c r="K23" s="27"/>
      <c r="L23" s="27"/>
      <c r="M23" s="27"/>
    </row>
    <row r="24" spans="1:14" ht="15" customHeight="1" x14ac:dyDescent="0.25">
      <c r="A24" s="5"/>
      <c r="B24" s="9" t="s">
        <v>36</v>
      </c>
      <c r="C24" s="56" t="s">
        <v>2</v>
      </c>
      <c r="D24" s="67" cm="1">
        <f t="array" ref="D24:G24">TEUS!B35:E35</f>
        <v>1617075.75</v>
      </c>
      <c r="E24" s="67">
        <v>1612897.5</v>
      </c>
      <c r="F24" s="67">
        <v>9200637</v>
      </c>
      <c r="G24" s="67">
        <v>9417467.25</v>
      </c>
      <c r="H24" s="75">
        <f t="shared" si="4"/>
        <v>216830.25</v>
      </c>
      <c r="I24" s="76">
        <f t="shared" si="1"/>
        <v>2.356687368494164</v>
      </c>
      <c r="J24" s="27"/>
      <c r="K24" s="27"/>
      <c r="L24" s="27"/>
      <c r="M24" s="27"/>
    </row>
    <row r="25" spans="1:14" ht="15" customHeight="1" x14ac:dyDescent="0.25">
      <c r="A25" s="5"/>
      <c r="B25" s="9"/>
      <c r="C25" s="49" t="s">
        <v>40</v>
      </c>
      <c r="D25" s="77" cm="1">
        <f t="array" ref="D25:G25">'TEUS tránsito'!B35:E35</f>
        <v>838205.25</v>
      </c>
      <c r="E25" s="77">
        <v>814934</v>
      </c>
      <c r="F25" s="77">
        <v>4775383.25</v>
      </c>
      <c r="G25" s="77">
        <v>4874751</v>
      </c>
      <c r="H25" s="78">
        <f t="shared" si="4"/>
        <v>99367.75</v>
      </c>
      <c r="I25" s="79">
        <f t="shared" si="1"/>
        <v>2.0808329886402248</v>
      </c>
      <c r="J25" s="27"/>
      <c r="K25" s="27"/>
      <c r="L25" s="27"/>
      <c r="M25" s="27"/>
    </row>
    <row r="26" spans="1:14" ht="15" customHeight="1" x14ac:dyDescent="0.25">
      <c r="A26" s="5"/>
      <c r="B26" s="9"/>
      <c r="C26" s="49" t="s">
        <v>171</v>
      </c>
      <c r="D26" s="77" cm="1">
        <f t="array" ref="D26:G26">'TEUS nacional'!B35:E35</f>
        <v>177071.25</v>
      </c>
      <c r="E26" s="77">
        <v>176772</v>
      </c>
      <c r="F26" s="77">
        <v>1055413.25</v>
      </c>
      <c r="G26" s="77">
        <v>1070362.25</v>
      </c>
      <c r="H26" s="78">
        <f t="shared" si="4"/>
        <v>14949</v>
      </c>
      <c r="I26" s="79">
        <f t="shared" si="1"/>
        <v>1.4164120073345714</v>
      </c>
      <c r="J26" s="27"/>
      <c r="K26" s="27"/>
      <c r="L26" s="27"/>
      <c r="M26" s="27"/>
    </row>
    <row r="27" spans="1:14" ht="15" customHeight="1" x14ac:dyDescent="0.25">
      <c r="A27" s="5"/>
      <c r="B27" s="9"/>
      <c r="C27" s="49" t="s">
        <v>170</v>
      </c>
      <c r="D27" s="77" cm="1">
        <f t="array" ref="D27:G27">'TEUS exterior'!B35:E35</f>
        <v>601799.25</v>
      </c>
      <c r="E27" s="77">
        <v>621191.5</v>
      </c>
      <c r="F27" s="77">
        <v>3369840.5</v>
      </c>
      <c r="G27" s="77">
        <v>3472354</v>
      </c>
      <c r="H27" s="78">
        <f t="shared" si="4"/>
        <v>102513.5</v>
      </c>
      <c r="I27" s="79">
        <f t="shared" si="1"/>
        <v>3.0420876002884967</v>
      </c>
      <c r="J27" s="27"/>
      <c r="K27" s="27"/>
      <c r="L27" s="27"/>
      <c r="M27" s="27"/>
    </row>
    <row r="28" spans="1:14" ht="15" customHeight="1" x14ac:dyDescent="0.25">
      <c r="A28" s="5"/>
      <c r="B28" s="9" t="s">
        <v>37</v>
      </c>
      <c r="C28" s="56" t="s">
        <v>41</v>
      </c>
      <c r="D28" s="67" cm="1">
        <f t="array" ref="D28:G28">'Buques número'!B35:E35</f>
        <v>14774</v>
      </c>
      <c r="E28" s="67">
        <v>15069</v>
      </c>
      <c r="F28" s="67">
        <v>78198</v>
      </c>
      <c r="G28" s="67">
        <v>76115</v>
      </c>
      <c r="H28" s="75">
        <f t="shared" si="4"/>
        <v>-2083</v>
      </c>
      <c r="I28" s="76">
        <f t="shared" si="1"/>
        <v>-2.6637509910739396</v>
      </c>
      <c r="J28" s="27"/>
      <c r="K28" s="27"/>
      <c r="L28" s="27"/>
      <c r="M28" s="27"/>
    </row>
    <row r="29" spans="1:14" ht="15" customHeight="1" x14ac:dyDescent="0.25">
      <c r="A29" s="5"/>
      <c r="B29" s="9"/>
      <c r="C29" s="56" t="s">
        <v>42</v>
      </c>
      <c r="D29" s="67" cm="1">
        <f t="array" ref="D29:G29">'Buques GT'!B35:E35</f>
        <v>225124274</v>
      </c>
      <c r="E29" s="67">
        <v>237518944</v>
      </c>
      <c r="F29" s="67">
        <v>1313102277</v>
      </c>
      <c r="G29" s="67">
        <v>1301831898</v>
      </c>
      <c r="H29" s="75">
        <f t="shared" si="4"/>
        <v>-11270379</v>
      </c>
      <c r="I29" s="76">
        <f t="shared" si="1"/>
        <v>-0.85830168734068479</v>
      </c>
      <c r="J29" s="27"/>
      <c r="K29" s="27"/>
      <c r="L29" s="27"/>
      <c r="M29" s="27"/>
    </row>
    <row r="30" spans="1:14" ht="15" customHeight="1" x14ac:dyDescent="0.25">
      <c r="A30" s="5"/>
      <c r="B30" s="9"/>
      <c r="C30" s="49" t="s">
        <v>43</v>
      </c>
      <c r="D30" s="77" cm="1">
        <f t="array" ref="D30:G30">Cruceros!B35:E35</f>
        <v>359</v>
      </c>
      <c r="E30" s="77">
        <v>404</v>
      </c>
      <c r="F30" s="77">
        <v>2468</v>
      </c>
      <c r="G30" s="77">
        <v>2503</v>
      </c>
      <c r="H30" s="78">
        <f t="shared" si="4"/>
        <v>35</v>
      </c>
      <c r="I30" s="79">
        <f t="shared" si="1"/>
        <v>1.4181523500810442</v>
      </c>
      <c r="J30" s="27"/>
      <c r="K30" s="27"/>
      <c r="L30" s="27"/>
      <c r="M30" s="27"/>
    </row>
    <row r="31" spans="1:14" ht="15" customHeight="1" x14ac:dyDescent="0.25">
      <c r="A31" s="5"/>
      <c r="B31" s="9" t="s">
        <v>38</v>
      </c>
      <c r="C31" s="56" t="s">
        <v>2</v>
      </c>
      <c r="D31" s="67" cm="1">
        <f t="array" ref="D31:G31">'Pasajeros total'!B35:E35</f>
        <v>3687287</v>
      </c>
      <c r="E31" s="67">
        <v>3690808</v>
      </c>
      <c r="F31" s="67">
        <v>17753945</v>
      </c>
      <c r="G31" s="67">
        <v>17554182</v>
      </c>
      <c r="H31" s="75">
        <f>G31-F31</f>
        <v>-199763</v>
      </c>
      <c r="I31" s="76">
        <f>((G31*100/F31)-100)</f>
        <v>-1.1251752779452744</v>
      </c>
      <c r="J31" s="27"/>
      <c r="K31" s="27"/>
      <c r="L31" s="27"/>
      <c r="M31" s="27"/>
    </row>
    <row r="32" spans="1:14" ht="15" customHeight="1" x14ac:dyDescent="0.25">
      <c r="A32" s="5"/>
      <c r="B32" s="9"/>
      <c r="C32" s="49" t="s">
        <v>44</v>
      </c>
      <c r="D32" s="77" cm="1">
        <f t="array" ref="D32:G32">'Pasajeros regulares'!B35:E35</f>
        <v>2579200</v>
      </c>
      <c r="E32" s="77">
        <v>2510844</v>
      </c>
      <c r="F32" s="77">
        <v>11488362</v>
      </c>
      <c r="G32" s="77">
        <v>11173389</v>
      </c>
      <c r="H32" s="78">
        <f>G32-F32</f>
        <v>-314973</v>
      </c>
      <c r="I32" s="79">
        <f>((G32*100/F32)-100)</f>
        <v>-2.7416702224390264</v>
      </c>
      <c r="J32" s="27"/>
      <c r="K32" s="27"/>
      <c r="L32" s="27"/>
      <c r="M32" s="27"/>
    </row>
    <row r="33" spans="1:13" ht="15" customHeight="1" x14ac:dyDescent="0.25">
      <c r="A33" s="5"/>
      <c r="B33" s="9"/>
      <c r="C33" s="49" t="s">
        <v>45</v>
      </c>
      <c r="D33" s="77" cm="1">
        <f t="array" ref="D33:G33">'Pasajeros crucero'!B35:E35</f>
        <v>1108087</v>
      </c>
      <c r="E33" s="77">
        <v>1179964</v>
      </c>
      <c r="F33" s="77">
        <v>6265583</v>
      </c>
      <c r="G33" s="77">
        <v>6380793</v>
      </c>
      <c r="H33" s="78">
        <f>G33-F33</f>
        <v>115210</v>
      </c>
      <c r="I33" s="79">
        <f>((G33*100/F33)-100)</f>
        <v>1.8387754180257474</v>
      </c>
      <c r="J33" s="27"/>
      <c r="K33" s="27"/>
      <c r="L33" s="27"/>
      <c r="M33" s="27"/>
    </row>
    <row r="34" spans="1:13" ht="15" customHeight="1" x14ac:dyDescent="0.25">
      <c r="A34" s="5"/>
      <c r="B34" s="9" t="s">
        <v>39</v>
      </c>
      <c r="C34" s="56" t="s">
        <v>46</v>
      </c>
      <c r="D34" s="67" cm="1">
        <f t="array" ref="D34:G34">'Automóviles régimen pasaje'!B35:E35</f>
        <v>617592</v>
      </c>
      <c r="E34" s="67">
        <v>599697</v>
      </c>
      <c r="F34" s="67">
        <v>3067204</v>
      </c>
      <c r="G34" s="67">
        <v>3000614</v>
      </c>
      <c r="H34" s="75">
        <f>G34-F34</f>
        <v>-66590</v>
      </c>
      <c r="I34" s="76">
        <f>((G34*100/F34)-100)</f>
        <v>-2.1710326408025082</v>
      </c>
      <c r="J34" s="27"/>
      <c r="K34" s="27"/>
      <c r="L34" s="27"/>
      <c r="M34" s="27"/>
    </row>
    <row r="35" spans="1:13" ht="15" customHeight="1" x14ac:dyDescent="0.25">
      <c r="A35" s="5"/>
      <c r="B35" s="9"/>
      <c r="C35" s="56" t="s">
        <v>164</v>
      </c>
      <c r="D35" s="67" cm="1">
        <f t="array" ref="D35:G35">'Automóviles régimen mercancía'!B35:E35</f>
        <v>338767</v>
      </c>
      <c r="E35" s="67">
        <v>307898</v>
      </c>
      <c r="F35" s="67">
        <v>1786671</v>
      </c>
      <c r="G35" s="67">
        <v>1746215</v>
      </c>
      <c r="H35" s="75">
        <f>G35-F35</f>
        <v>-40456</v>
      </c>
      <c r="I35" s="76">
        <f>((G35*100/F35)-100)</f>
        <v>-2.2643228663811072</v>
      </c>
      <c r="J35" s="27"/>
      <c r="K35" s="27"/>
      <c r="L35" s="27"/>
      <c r="M35" s="27"/>
    </row>
    <row r="36" spans="1:13" ht="15" customHeight="1" x14ac:dyDescent="0.25">
      <c r="A36" s="87" t="s">
        <v>49</v>
      </c>
      <c r="J36" s="27"/>
      <c r="K36" s="27"/>
      <c r="L36" s="27"/>
      <c r="M36" s="27"/>
    </row>
    <row r="37" spans="1:13" x14ac:dyDescent="0.25">
      <c r="A37" s="60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</row>
    <row r="38" spans="1:13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</row>
    <row r="39" spans="1:13" x14ac:dyDescent="0.25">
      <c r="J39" s="27"/>
      <c r="K39" s="27"/>
    </row>
  </sheetData>
  <mergeCells count="16">
    <mergeCell ref="B24:B27"/>
    <mergeCell ref="B28:B30"/>
    <mergeCell ref="B31:B33"/>
    <mergeCell ref="A20:A35"/>
    <mergeCell ref="B34:B35"/>
    <mergeCell ref="B14:B15"/>
    <mergeCell ref="A13:A17"/>
    <mergeCell ref="A18:C18"/>
    <mergeCell ref="B20:B21"/>
    <mergeCell ref="B22:B23"/>
    <mergeCell ref="D5:E5"/>
    <mergeCell ref="F5:G5"/>
    <mergeCell ref="H5:I5"/>
    <mergeCell ref="A5:C6"/>
    <mergeCell ref="B9:B11"/>
    <mergeCell ref="A7:A12"/>
  </mergeCells>
  <conditionalFormatting sqref="H7:I35">
    <cfRule type="expression" dxfId="73" priority="1">
      <formula>H7&lt;0</formula>
    </cfRule>
  </conditionalFormatting>
  <pageMargins left="0.62992125984252001" right="0.23622047244094499" top="0.78740157480314998" bottom="0.23622047244094499" header="0.31496062992126" footer="0.15748031496063"/>
  <pageSetup paperSize="9" scale="84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4E551-08DA-46E4-807F-78CC73BF6785}">
  <sheetPr codeName="Hoja30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84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68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51"/>
    </row>
    <row r="8" spans="1:14" ht="15.6" customHeight="1" x14ac:dyDescent="0.25">
      <c r="A8" s="202" t="s">
        <v>11</v>
      </c>
      <c r="B8" s="203">
        <v>5092</v>
      </c>
      <c r="C8" s="203">
        <v>5259</v>
      </c>
      <c r="D8" s="203">
        <v>26548</v>
      </c>
      <c r="E8" s="203">
        <v>32312</v>
      </c>
      <c r="F8" s="204">
        <v>21.711616694289589</v>
      </c>
      <c r="G8" s="20"/>
    </row>
    <row r="9" spans="1:14" ht="15.6" customHeight="1" x14ac:dyDescent="0.25">
      <c r="A9" s="202" t="s">
        <v>8</v>
      </c>
      <c r="B9" s="203">
        <v>11595</v>
      </c>
      <c r="C9" s="203">
        <v>13777</v>
      </c>
      <c r="D9" s="203">
        <v>61390</v>
      </c>
      <c r="E9" s="203">
        <v>64286</v>
      </c>
      <c r="F9" s="204">
        <v>4.7173806808926599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90630</v>
      </c>
      <c r="C11" s="203">
        <v>83567</v>
      </c>
      <c r="D11" s="203">
        <v>491990</v>
      </c>
      <c r="E11" s="203">
        <v>476367</v>
      </c>
      <c r="F11" s="204">
        <v>-3.1754710461594731</v>
      </c>
    </row>
    <row r="12" spans="1:14" ht="15.6" customHeight="1" x14ac:dyDescent="0.25">
      <c r="A12" s="202" t="s">
        <v>6</v>
      </c>
      <c r="B12" s="203">
        <v>2629</v>
      </c>
      <c r="C12" s="203">
        <v>2594</v>
      </c>
      <c r="D12" s="203">
        <v>12010</v>
      </c>
      <c r="E12" s="203">
        <v>11789</v>
      </c>
      <c r="F12" s="204">
        <v>-1.840133222314734</v>
      </c>
    </row>
    <row r="13" spans="1:14" ht="15.6" customHeight="1" x14ac:dyDescent="0.25">
      <c r="A13" s="202" t="s">
        <v>175</v>
      </c>
      <c r="B13" s="203">
        <v>129039</v>
      </c>
      <c r="C13" s="203">
        <v>123371</v>
      </c>
      <c r="D13" s="203">
        <v>580919</v>
      </c>
      <c r="E13" s="203">
        <v>559411</v>
      </c>
      <c r="F13" s="204">
        <v>-3.7024094581172311</v>
      </c>
    </row>
    <row r="14" spans="1:14" ht="15.6" customHeight="1" x14ac:dyDescent="0.25">
      <c r="A14" s="202" t="s">
        <v>148</v>
      </c>
      <c r="B14" s="203">
        <v>54611</v>
      </c>
      <c r="C14" s="203">
        <v>54924</v>
      </c>
      <c r="D14" s="203">
        <v>201792</v>
      </c>
      <c r="E14" s="203">
        <v>208422</v>
      </c>
      <c r="F14" s="204">
        <v>3.2855613701236881</v>
      </c>
    </row>
    <row r="15" spans="1:14" ht="15.6" customHeight="1" x14ac:dyDescent="0.25">
      <c r="A15" s="202" t="s">
        <v>145</v>
      </c>
      <c r="B15" s="203">
        <v>8985</v>
      </c>
      <c r="C15" s="203">
        <v>8626</v>
      </c>
      <c r="D15" s="203">
        <v>30964</v>
      </c>
      <c r="E15" s="203">
        <v>29323</v>
      </c>
      <c r="F15" s="204">
        <v>-5.2997028807647553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0</v>
      </c>
      <c r="E16" s="203">
        <v>0</v>
      </c>
      <c r="F16" s="204" t="s">
        <v>151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42765</v>
      </c>
      <c r="C18" s="203">
        <v>35231</v>
      </c>
      <c r="D18" s="203">
        <v>229519</v>
      </c>
      <c r="E18" s="203">
        <v>192068</v>
      </c>
      <c r="F18" s="204">
        <v>-16.317167641894571</v>
      </c>
    </row>
    <row r="19" spans="1:7" ht="15.6" customHeight="1" x14ac:dyDescent="0.25">
      <c r="A19" s="202" t="s">
        <v>143</v>
      </c>
      <c r="B19" s="203">
        <v>0</v>
      </c>
      <c r="C19" s="203">
        <v>0</v>
      </c>
      <c r="D19" s="203">
        <v>0</v>
      </c>
      <c r="E19" s="203">
        <v>0</v>
      </c>
      <c r="F19" s="204" t="s">
        <v>151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2458</v>
      </c>
      <c r="C21" s="203">
        <v>1962</v>
      </c>
      <c r="D21" s="203">
        <v>13068</v>
      </c>
      <c r="E21" s="203">
        <v>12386</v>
      </c>
      <c r="F21" s="204">
        <v>-5.2188552188552251</v>
      </c>
    </row>
    <row r="22" spans="1:7" ht="15.6" customHeight="1" x14ac:dyDescent="0.25">
      <c r="A22" s="202" t="s">
        <v>146</v>
      </c>
      <c r="B22" s="203">
        <v>58070</v>
      </c>
      <c r="C22" s="203">
        <v>58068</v>
      </c>
      <c r="D22" s="203">
        <v>303276</v>
      </c>
      <c r="E22" s="203">
        <v>292819</v>
      </c>
      <c r="F22" s="204">
        <v>-3.44801434996505</v>
      </c>
    </row>
    <row r="23" spans="1:7" ht="15.6" customHeight="1" x14ac:dyDescent="0.25">
      <c r="A23" s="202" t="s">
        <v>165</v>
      </c>
      <c r="B23" s="203">
        <v>5781</v>
      </c>
      <c r="C23" s="203">
        <v>6495</v>
      </c>
      <c r="D23" s="203">
        <v>30666</v>
      </c>
      <c r="E23" s="203">
        <v>34425</v>
      </c>
      <c r="F23" s="204">
        <v>12.25787517119937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10153</v>
      </c>
      <c r="C25" s="203">
        <v>12579</v>
      </c>
      <c r="D25" s="203">
        <v>54895</v>
      </c>
      <c r="E25" s="203">
        <v>67773</v>
      </c>
      <c r="F25" s="204">
        <v>23.459331450951819</v>
      </c>
    </row>
    <row r="26" spans="1:7" ht="15.6" customHeight="1" x14ac:dyDescent="0.25">
      <c r="A26" s="202" t="s">
        <v>152</v>
      </c>
      <c r="B26" s="203">
        <v>2305</v>
      </c>
      <c r="C26" s="203">
        <v>2256</v>
      </c>
      <c r="D26" s="203">
        <v>11710</v>
      </c>
      <c r="E26" s="203">
        <v>15287</v>
      </c>
      <c r="F26" s="204">
        <v>30.546541417591811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160839</v>
      </c>
      <c r="C28" s="203">
        <v>157259</v>
      </c>
      <c r="D28" s="203">
        <v>876791</v>
      </c>
      <c r="E28" s="203">
        <v>857813</v>
      </c>
      <c r="F28" s="204">
        <v>-2.1644838963903652</v>
      </c>
    </row>
    <row r="29" spans="1:7" ht="15.6" customHeight="1" x14ac:dyDescent="0.25">
      <c r="A29" s="202" t="s">
        <v>178</v>
      </c>
      <c r="B29" s="203">
        <v>14147</v>
      </c>
      <c r="C29" s="203">
        <v>13645</v>
      </c>
      <c r="D29" s="203">
        <v>44831</v>
      </c>
      <c r="E29" s="203">
        <v>43544</v>
      </c>
      <c r="F29" s="204">
        <v>-2.8707813789565222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0</v>
      </c>
      <c r="F30" s="204" t="s">
        <v>151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0</v>
      </c>
      <c r="F31" s="204" t="s">
        <v>151</v>
      </c>
    </row>
    <row r="32" spans="1:7" ht="15.6" customHeight="1" x14ac:dyDescent="0.25">
      <c r="A32" s="202" t="s">
        <v>181</v>
      </c>
      <c r="B32" s="203">
        <v>18493</v>
      </c>
      <c r="C32" s="203">
        <v>20084</v>
      </c>
      <c r="D32" s="203">
        <v>96835</v>
      </c>
      <c r="E32" s="203">
        <v>102589</v>
      </c>
      <c r="F32" s="204">
        <v>5.9420664016109859</v>
      </c>
    </row>
    <row r="33" spans="1:6" ht="15.6" customHeight="1" x14ac:dyDescent="0.25">
      <c r="A33" s="202" t="s">
        <v>182</v>
      </c>
      <c r="B33" s="203">
        <v>0</v>
      </c>
      <c r="C33" s="203">
        <v>0</v>
      </c>
      <c r="D33" s="203">
        <v>0</v>
      </c>
      <c r="E33" s="203">
        <v>0</v>
      </c>
      <c r="F33" s="204" t="s">
        <v>151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617592</v>
      </c>
      <c r="C35" s="91">
        <f>SUM(C7:C34)</f>
        <v>599697</v>
      </c>
      <c r="D35" s="192">
        <f>SUM(D7:D34)</f>
        <v>3067204</v>
      </c>
      <c r="E35" s="192">
        <f>SUM(E7:E34)</f>
        <v>3000614</v>
      </c>
      <c r="F35" s="154">
        <f>E35*100/D35-100</f>
        <v>-2.1710326408025082</v>
      </c>
    </row>
    <row r="36" spans="1:6" ht="15.6" customHeight="1" x14ac:dyDescent="0.25">
      <c r="A36" s="87" t="s">
        <v>85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19" priority="2">
      <formula>MOD(ROW(),2)=0</formula>
    </cfRule>
  </conditionalFormatting>
  <conditionalFormatting sqref="F7:F35">
    <cfRule type="expression" dxfId="1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3A7C5-361F-487C-A63F-44B6E4C3B152}">
  <sheetPr codeName="Hoja31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157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68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27"/>
    </row>
    <row r="8" spans="1:14" ht="15.6" customHeight="1" x14ac:dyDescent="0.25">
      <c r="A8" s="202" t="s">
        <v>11</v>
      </c>
      <c r="B8" s="203">
        <v>859</v>
      </c>
      <c r="C8" s="203">
        <v>737</v>
      </c>
      <c r="D8" s="203">
        <v>4513</v>
      </c>
      <c r="E8" s="203">
        <v>18356</v>
      </c>
      <c r="F8" s="204">
        <v>306.73609572346561</v>
      </c>
      <c r="G8" s="20"/>
    </row>
    <row r="9" spans="1:14" ht="15.6" customHeight="1" x14ac:dyDescent="0.25">
      <c r="A9" s="202" t="s">
        <v>8</v>
      </c>
      <c r="B9" s="203">
        <v>171</v>
      </c>
      <c r="C9" s="203">
        <v>606</v>
      </c>
      <c r="D9" s="203">
        <v>2084</v>
      </c>
      <c r="E9" s="203">
        <v>3142</v>
      </c>
      <c r="F9" s="204">
        <v>50.767754318618053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656</v>
      </c>
      <c r="C11" s="203">
        <v>733</v>
      </c>
      <c r="D11" s="203">
        <v>3442</v>
      </c>
      <c r="E11" s="203">
        <v>3575</v>
      </c>
      <c r="F11" s="204">
        <v>3.8640325392213839</v>
      </c>
    </row>
    <row r="12" spans="1:14" ht="15.6" customHeight="1" x14ac:dyDescent="0.25">
      <c r="A12" s="202" t="s">
        <v>6</v>
      </c>
      <c r="B12" s="203">
        <v>6921</v>
      </c>
      <c r="C12" s="203">
        <v>2013</v>
      </c>
      <c r="D12" s="203">
        <v>22270</v>
      </c>
      <c r="E12" s="203">
        <v>13040</v>
      </c>
      <c r="F12" s="204">
        <v>-41.445891333632687</v>
      </c>
    </row>
    <row r="13" spans="1:14" ht="15.6" customHeight="1" x14ac:dyDescent="0.25">
      <c r="A13" s="202" t="s">
        <v>175</v>
      </c>
      <c r="B13" s="203">
        <v>11347</v>
      </c>
      <c r="C13" s="203">
        <v>13956</v>
      </c>
      <c r="D13" s="203">
        <v>80319</v>
      </c>
      <c r="E13" s="203">
        <v>70140</v>
      </c>
      <c r="F13" s="204">
        <v>-12.67321555298248</v>
      </c>
    </row>
    <row r="14" spans="1:14" ht="15.6" customHeight="1" x14ac:dyDescent="0.25">
      <c r="A14" s="202" t="s">
        <v>148</v>
      </c>
      <c r="B14" s="203">
        <v>62171</v>
      </c>
      <c r="C14" s="203">
        <v>70784</v>
      </c>
      <c r="D14" s="203">
        <v>362953</v>
      </c>
      <c r="E14" s="203">
        <v>386364</v>
      </c>
      <c r="F14" s="204">
        <v>6.4501464376930358</v>
      </c>
    </row>
    <row r="15" spans="1:14" ht="15.6" customHeight="1" x14ac:dyDescent="0.25">
      <c r="A15" s="202" t="s">
        <v>145</v>
      </c>
      <c r="B15" s="203">
        <v>1680</v>
      </c>
      <c r="C15" s="203">
        <v>1346</v>
      </c>
      <c r="D15" s="203">
        <v>11363</v>
      </c>
      <c r="E15" s="203">
        <v>9830</v>
      </c>
      <c r="F15" s="204">
        <v>-13.49115550470826</v>
      </c>
    </row>
    <row r="16" spans="1:14" ht="15.6" customHeight="1" x14ac:dyDescent="0.5">
      <c r="A16" s="202" t="s">
        <v>144</v>
      </c>
      <c r="B16" s="203">
        <v>0</v>
      </c>
      <c r="C16" s="203">
        <v>14</v>
      </c>
      <c r="D16" s="203">
        <v>288</v>
      </c>
      <c r="E16" s="203">
        <v>172</v>
      </c>
      <c r="F16" s="204">
        <v>-40.277777777777779</v>
      </c>
      <c r="G16" s="15"/>
    </row>
    <row r="17" spans="1:7" ht="15.6" customHeight="1" x14ac:dyDescent="0.35">
      <c r="A17" s="202" t="s">
        <v>150</v>
      </c>
      <c r="B17" s="203">
        <v>4</v>
      </c>
      <c r="C17" s="203">
        <v>2</v>
      </c>
      <c r="D17" s="203">
        <v>59</v>
      </c>
      <c r="E17" s="203">
        <v>8810</v>
      </c>
      <c r="F17" s="204">
        <v>14832.203389830511</v>
      </c>
      <c r="G17" s="16"/>
    </row>
    <row r="18" spans="1:7" ht="15.6" customHeight="1" x14ac:dyDescent="0.25">
      <c r="A18" s="202" t="s">
        <v>147</v>
      </c>
      <c r="B18" s="203">
        <v>325</v>
      </c>
      <c r="C18" s="203">
        <v>1187</v>
      </c>
      <c r="D18" s="203">
        <v>959</v>
      </c>
      <c r="E18" s="203">
        <v>2305</v>
      </c>
      <c r="F18" s="204">
        <v>140.35453597497391</v>
      </c>
    </row>
    <row r="19" spans="1:7" ht="15.6" customHeight="1" x14ac:dyDescent="0.25">
      <c r="A19" s="202" t="s">
        <v>143</v>
      </c>
      <c r="B19" s="203">
        <v>0</v>
      </c>
      <c r="C19" s="203">
        <v>0</v>
      </c>
      <c r="D19" s="203">
        <v>3251</v>
      </c>
      <c r="E19" s="203">
        <v>2</v>
      </c>
      <c r="F19" s="204">
        <v>-99.938480467548445</v>
      </c>
    </row>
    <row r="20" spans="1:7" ht="15.6" customHeight="1" x14ac:dyDescent="0.25">
      <c r="A20" s="202" t="s">
        <v>142</v>
      </c>
      <c r="B20" s="203">
        <v>0</v>
      </c>
      <c r="C20" s="203">
        <v>125</v>
      </c>
      <c r="D20" s="203">
        <v>145</v>
      </c>
      <c r="E20" s="203">
        <v>792</v>
      </c>
      <c r="F20" s="204">
        <v>446.20689655172418</v>
      </c>
    </row>
    <row r="21" spans="1:7" ht="15.6" customHeight="1" x14ac:dyDescent="0.25">
      <c r="A21" s="202" t="s">
        <v>149</v>
      </c>
      <c r="B21" s="203">
        <v>4654</v>
      </c>
      <c r="C21" s="203">
        <v>1009</v>
      </c>
      <c r="D21" s="203">
        <v>15208</v>
      </c>
      <c r="E21" s="203">
        <v>26499</v>
      </c>
      <c r="F21" s="204">
        <v>74.243819042609147</v>
      </c>
    </row>
    <row r="22" spans="1:7" ht="15.6" customHeight="1" x14ac:dyDescent="0.25">
      <c r="A22" s="202" t="s">
        <v>146</v>
      </c>
      <c r="B22" s="203">
        <v>23066</v>
      </c>
      <c r="C22" s="203">
        <v>14980</v>
      </c>
      <c r="D22" s="203">
        <v>103764</v>
      </c>
      <c r="E22" s="203">
        <v>90807</v>
      </c>
      <c r="F22" s="204">
        <v>-12.48698970741297</v>
      </c>
    </row>
    <row r="23" spans="1:7" ht="15.6" customHeight="1" x14ac:dyDescent="0.25">
      <c r="A23" s="202" t="s">
        <v>165</v>
      </c>
      <c r="B23" s="203">
        <v>16701</v>
      </c>
      <c r="C23" s="203">
        <v>8962</v>
      </c>
      <c r="D23" s="203">
        <v>76968</v>
      </c>
      <c r="E23" s="203">
        <v>43242</v>
      </c>
      <c r="F23" s="204">
        <v>-43.818210165263487</v>
      </c>
    </row>
    <row r="24" spans="1:7" ht="15.6" customHeight="1" x14ac:dyDescent="0.25">
      <c r="A24" s="202" t="s">
        <v>141</v>
      </c>
      <c r="B24" s="203">
        <v>0</v>
      </c>
      <c r="C24" s="203">
        <v>3</v>
      </c>
      <c r="D24" s="203">
        <v>275</v>
      </c>
      <c r="E24" s="203">
        <v>420</v>
      </c>
      <c r="F24" s="204">
        <v>52.72727272727272</v>
      </c>
    </row>
    <row r="25" spans="1:7" ht="15.6" customHeight="1" x14ac:dyDescent="0.25">
      <c r="A25" s="202" t="s">
        <v>140</v>
      </c>
      <c r="B25" s="203">
        <v>356</v>
      </c>
      <c r="C25" s="203">
        <v>252</v>
      </c>
      <c r="D25" s="203">
        <v>1268</v>
      </c>
      <c r="E25" s="203">
        <v>1265</v>
      </c>
      <c r="F25" s="204">
        <v>-0.23659305993690791</v>
      </c>
    </row>
    <row r="26" spans="1:7" ht="15.6" customHeight="1" x14ac:dyDescent="0.25">
      <c r="A26" s="202" t="s">
        <v>152</v>
      </c>
      <c r="B26" s="203">
        <v>8</v>
      </c>
      <c r="C26" s="203">
        <v>2194</v>
      </c>
      <c r="D26" s="203">
        <v>36</v>
      </c>
      <c r="E26" s="203">
        <v>5191</v>
      </c>
      <c r="F26" s="204">
        <v>14319.444444444451</v>
      </c>
    </row>
    <row r="27" spans="1:7" ht="15.6" customHeight="1" x14ac:dyDescent="0.25">
      <c r="A27" s="202" t="s">
        <v>173</v>
      </c>
      <c r="B27" s="203">
        <v>25333</v>
      </c>
      <c r="C27" s="203">
        <v>19084</v>
      </c>
      <c r="D27" s="203">
        <v>109729</v>
      </c>
      <c r="E27" s="203">
        <v>97172</v>
      </c>
      <c r="F27" s="204">
        <v>-11.44364753164615</v>
      </c>
    </row>
    <row r="28" spans="1:7" ht="15.6" customHeight="1" x14ac:dyDescent="0.25">
      <c r="A28" s="202" t="s">
        <v>177</v>
      </c>
      <c r="B28" s="203">
        <v>9801</v>
      </c>
      <c r="C28" s="203">
        <v>6706</v>
      </c>
      <c r="D28" s="203">
        <v>45906</v>
      </c>
      <c r="E28" s="203">
        <v>42783</v>
      </c>
      <c r="F28" s="204">
        <v>-6.8030322833616452</v>
      </c>
    </row>
    <row r="29" spans="1:7" ht="15.6" customHeight="1" x14ac:dyDescent="0.25">
      <c r="A29" s="202" t="s">
        <v>178</v>
      </c>
      <c r="B29" s="203">
        <v>38669</v>
      </c>
      <c r="C29" s="203">
        <v>30219</v>
      </c>
      <c r="D29" s="203">
        <v>202087</v>
      </c>
      <c r="E29" s="203">
        <v>191275</v>
      </c>
      <c r="F29" s="204">
        <v>-5.3501709659701078</v>
      </c>
    </row>
    <row r="30" spans="1:7" ht="15.6" customHeight="1" x14ac:dyDescent="0.25">
      <c r="A30" s="202" t="s">
        <v>179</v>
      </c>
      <c r="B30" s="203">
        <v>525</v>
      </c>
      <c r="C30" s="203">
        <v>985</v>
      </c>
      <c r="D30" s="203">
        <v>8119</v>
      </c>
      <c r="E30" s="203">
        <v>5448</v>
      </c>
      <c r="F30" s="204">
        <v>-32.89814016504495</v>
      </c>
    </row>
    <row r="31" spans="1:7" ht="15.6" customHeight="1" x14ac:dyDescent="0.25">
      <c r="A31" s="202" t="s">
        <v>180</v>
      </c>
      <c r="B31" s="203">
        <v>17337</v>
      </c>
      <c r="C31" s="203">
        <v>19126</v>
      </c>
      <c r="D31" s="203">
        <v>127971</v>
      </c>
      <c r="E31" s="203">
        <v>118155</v>
      </c>
      <c r="F31" s="204">
        <v>-7.6704878449023539</v>
      </c>
    </row>
    <row r="32" spans="1:7" ht="15.6" customHeight="1" x14ac:dyDescent="0.25">
      <c r="A32" s="202" t="s">
        <v>181</v>
      </c>
      <c r="B32" s="203">
        <v>48271</v>
      </c>
      <c r="C32" s="203">
        <v>51465</v>
      </c>
      <c r="D32" s="203">
        <v>253300</v>
      </c>
      <c r="E32" s="203">
        <v>276988</v>
      </c>
      <c r="F32" s="204">
        <v>9.3517568101065933</v>
      </c>
    </row>
    <row r="33" spans="1:6" ht="15.6" customHeight="1" x14ac:dyDescent="0.25">
      <c r="A33" s="202" t="s">
        <v>182</v>
      </c>
      <c r="B33" s="203">
        <v>69897</v>
      </c>
      <c r="C33" s="203">
        <v>61326</v>
      </c>
      <c r="D33" s="203">
        <v>350354</v>
      </c>
      <c r="E33" s="203">
        <v>330116</v>
      </c>
      <c r="F33" s="204">
        <v>-5.7764432545368436</v>
      </c>
    </row>
    <row r="34" spans="1:6" ht="15.6" customHeight="1" x14ac:dyDescent="0.25">
      <c r="A34" s="202" t="s">
        <v>183</v>
      </c>
      <c r="B34" s="203">
        <v>15</v>
      </c>
      <c r="C34" s="203">
        <v>84</v>
      </c>
      <c r="D34" s="203">
        <v>40</v>
      </c>
      <c r="E34" s="203">
        <v>326</v>
      </c>
      <c r="F34" s="204">
        <v>715</v>
      </c>
    </row>
    <row r="35" spans="1:6" ht="15.6" customHeight="1" x14ac:dyDescent="0.25">
      <c r="A35" s="170" t="s">
        <v>153</v>
      </c>
      <c r="B35" s="90">
        <f>SUM(B7:B34)</f>
        <v>338767</v>
      </c>
      <c r="C35" s="91">
        <f>SUM(C7:C34)</f>
        <v>307898</v>
      </c>
      <c r="D35" s="90">
        <f>SUM(D7:D34)</f>
        <v>1786671</v>
      </c>
      <c r="E35" s="92">
        <f>SUM(E7:E34)</f>
        <v>1746215</v>
      </c>
      <c r="F35" s="154">
        <f>E35*100/D35-100</f>
        <v>-2.2643228663811072</v>
      </c>
    </row>
    <row r="36" spans="1:6" ht="15.6" customHeight="1" x14ac:dyDescent="0.25">
      <c r="A36" s="87" t="s">
        <v>158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17" priority="2">
      <formula>MOD(ROW(),2)=0</formula>
    </cfRule>
  </conditionalFormatting>
  <conditionalFormatting sqref="F7:F35">
    <cfRule type="expression" dxfId="1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18048-B2E1-4395-9849-A32958606EF4}">
  <sheetPr>
    <pageSetUpPr fitToPage="1"/>
  </sheetPr>
  <dimension ref="A1:K51"/>
  <sheetViews>
    <sheetView zoomScale="80" zoomScaleNormal="80" workbookViewId="0"/>
  </sheetViews>
  <sheetFormatPr baseColWidth="10" defaultColWidth="11.42578125" defaultRowHeight="15" x14ac:dyDescent="0.25"/>
  <cols>
    <col min="1" max="1" width="32.85546875" style="216" customWidth="1"/>
    <col min="2" max="2" width="18.7109375" style="216" customWidth="1"/>
    <col min="3" max="3" width="22.5703125" style="216" customWidth="1"/>
    <col min="4" max="5" width="15.42578125" style="216" customWidth="1"/>
    <col min="6" max="6" width="15.5703125" style="216" customWidth="1"/>
    <col min="7" max="10" width="15.42578125" style="216" customWidth="1"/>
    <col min="11" max="11" width="11.85546875" style="216" customWidth="1"/>
    <col min="12" max="16384" width="11.42578125" style="216"/>
  </cols>
  <sheetData>
    <row r="1" spans="1:11" x14ac:dyDescent="0.25">
      <c r="A1" s="212"/>
      <c r="B1" s="213"/>
      <c r="C1" s="213"/>
      <c r="D1" s="214"/>
      <c r="E1" s="215"/>
      <c r="F1" s="214"/>
      <c r="H1" s="217"/>
      <c r="J1" s="217"/>
      <c r="K1" s="217"/>
    </row>
    <row r="2" spans="1:11" x14ac:dyDescent="0.25">
      <c r="A2" s="218"/>
      <c r="B2" s="214"/>
      <c r="C2" s="219"/>
      <c r="D2" s="214"/>
      <c r="E2" s="218"/>
      <c r="F2" s="214"/>
      <c r="G2" s="220"/>
      <c r="H2" s="214"/>
      <c r="I2" s="220"/>
      <c r="J2" s="214"/>
      <c r="K2" s="214"/>
    </row>
    <row r="3" spans="1:11" x14ac:dyDescent="0.25">
      <c r="A3" s="218"/>
      <c r="B3" s="213"/>
      <c r="C3" s="219"/>
      <c r="D3" s="214"/>
      <c r="E3" s="220"/>
      <c r="F3" s="214"/>
      <c r="G3" s="220"/>
      <c r="H3" s="214"/>
      <c r="I3" s="220"/>
      <c r="J3" s="214"/>
      <c r="K3" s="214"/>
    </row>
    <row r="4" spans="1:11" x14ac:dyDescent="0.25">
      <c r="A4" s="218"/>
      <c r="B4" s="214"/>
      <c r="C4" s="219"/>
      <c r="D4" s="217"/>
      <c r="E4" s="221"/>
      <c r="F4" s="214"/>
      <c r="G4" s="221"/>
      <c r="H4" s="217"/>
      <c r="I4" s="221"/>
      <c r="J4" s="217"/>
      <c r="K4" s="217"/>
    </row>
    <row r="5" spans="1:11" x14ac:dyDescent="0.25">
      <c r="A5" s="218"/>
      <c r="B5" s="214"/>
      <c r="C5" s="222"/>
      <c r="D5" s="214"/>
      <c r="E5" s="220"/>
      <c r="F5" s="214"/>
      <c r="G5" s="220"/>
      <c r="H5" s="214"/>
      <c r="I5" s="220"/>
      <c r="J5" s="214"/>
      <c r="K5" s="214"/>
    </row>
    <row r="6" spans="1:11" x14ac:dyDescent="0.25">
      <c r="A6" s="218"/>
      <c r="B6" s="214"/>
      <c r="C6" s="223"/>
      <c r="D6" s="214"/>
      <c r="E6" s="220"/>
      <c r="F6" s="214"/>
      <c r="G6" s="220"/>
      <c r="H6" s="214"/>
      <c r="I6" s="220"/>
      <c r="J6" s="214"/>
      <c r="K6" s="214"/>
    </row>
    <row r="7" spans="1:11" x14ac:dyDescent="0.25">
      <c r="A7" s="218"/>
      <c r="B7" s="214"/>
      <c r="C7" s="219"/>
      <c r="D7" s="214"/>
      <c r="E7" s="219"/>
      <c r="F7" s="214"/>
      <c r="G7" s="220"/>
      <c r="H7" s="214"/>
      <c r="I7" s="220"/>
      <c r="J7" s="214"/>
      <c r="K7" s="214"/>
    </row>
    <row r="8" spans="1:11" x14ac:dyDescent="0.25">
      <c r="A8" s="218"/>
      <c r="B8" s="214"/>
      <c r="C8" s="219"/>
      <c r="D8" s="217"/>
      <c r="E8" s="224"/>
      <c r="F8" s="214"/>
      <c r="G8" s="221"/>
      <c r="H8" s="217"/>
      <c r="I8" s="221"/>
      <c r="J8" s="217"/>
      <c r="K8" s="217"/>
    </row>
    <row r="9" spans="1:11" x14ac:dyDescent="0.25">
      <c r="A9" s="218"/>
      <c r="B9" s="214"/>
      <c r="C9" s="222"/>
      <c r="D9" s="214"/>
      <c r="E9" s="219"/>
      <c r="F9" s="214"/>
      <c r="G9" s="220"/>
      <c r="H9" s="214"/>
      <c r="I9" s="220"/>
      <c r="J9" s="214"/>
      <c r="K9" s="214"/>
    </row>
    <row r="10" spans="1:11" x14ac:dyDescent="0.25">
      <c r="A10" s="218"/>
      <c r="B10" s="214"/>
      <c r="C10" s="224"/>
      <c r="D10" s="217"/>
      <c r="E10" s="224"/>
      <c r="F10" s="214"/>
      <c r="G10" s="221"/>
      <c r="H10" s="217"/>
      <c r="I10" s="221"/>
      <c r="J10" s="217"/>
      <c r="K10" s="217"/>
    </row>
    <row r="11" spans="1:11" x14ac:dyDescent="0.25">
      <c r="A11" s="214"/>
      <c r="B11" s="214"/>
      <c r="C11" s="219"/>
      <c r="D11" s="214"/>
      <c r="E11" s="219"/>
      <c r="F11" s="214"/>
      <c r="G11" s="218"/>
      <c r="H11" s="214"/>
      <c r="I11" s="220"/>
      <c r="J11" s="214"/>
      <c r="K11" s="214"/>
    </row>
    <row r="12" spans="1:11" x14ac:dyDescent="0.25">
      <c r="A12" s="212"/>
      <c r="B12" s="213"/>
      <c r="C12" s="222"/>
      <c r="D12" s="213"/>
      <c r="E12" s="222"/>
      <c r="F12" s="213"/>
      <c r="G12" s="212"/>
      <c r="H12" s="213"/>
      <c r="I12" s="225"/>
      <c r="J12" s="213"/>
      <c r="K12" s="213"/>
    </row>
    <row r="13" spans="1:11" x14ac:dyDescent="0.25">
      <c r="A13" s="218"/>
      <c r="B13" s="214"/>
      <c r="C13" s="223"/>
      <c r="D13" s="226"/>
      <c r="E13" s="223"/>
      <c r="F13" s="214"/>
      <c r="G13" s="227"/>
      <c r="H13" s="226"/>
      <c r="J13" s="226"/>
      <c r="K13" s="226"/>
    </row>
    <row r="14" spans="1:11" x14ac:dyDescent="0.25">
      <c r="A14" s="218"/>
      <c r="B14" s="214"/>
      <c r="C14" s="219"/>
      <c r="D14" s="217"/>
      <c r="E14" s="224"/>
      <c r="F14" s="214"/>
      <c r="G14" s="215"/>
      <c r="H14" s="217"/>
      <c r="I14" s="221"/>
      <c r="J14" s="217"/>
      <c r="K14" s="217"/>
    </row>
    <row r="15" spans="1:11" x14ac:dyDescent="0.25">
      <c r="A15" s="218"/>
      <c r="B15" s="214"/>
      <c r="C15" s="219"/>
      <c r="D15" s="214"/>
      <c r="E15" s="219"/>
      <c r="F15" s="214"/>
      <c r="G15" s="218"/>
      <c r="H15" s="214"/>
      <c r="I15" s="220"/>
      <c r="J15" s="214"/>
      <c r="K15" s="214"/>
    </row>
    <row r="16" spans="1:11" x14ac:dyDescent="0.25">
      <c r="A16" s="218"/>
      <c r="B16" s="214"/>
      <c r="C16" s="222"/>
      <c r="D16" s="226"/>
      <c r="E16" s="223"/>
      <c r="F16" s="214"/>
      <c r="H16" s="226"/>
      <c r="J16" s="226"/>
      <c r="K16" s="226"/>
    </row>
    <row r="17" spans="1:11" x14ac:dyDescent="0.25">
      <c r="A17" s="218"/>
      <c r="B17" s="214"/>
      <c r="C17" s="219"/>
      <c r="D17" s="217"/>
      <c r="E17" s="224"/>
      <c r="F17" s="214"/>
      <c r="G17" s="221"/>
      <c r="H17" s="217"/>
      <c r="I17" s="221"/>
      <c r="J17" s="217"/>
      <c r="K17" s="217"/>
    </row>
    <row r="18" spans="1:11" x14ac:dyDescent="0.25">
      <c r="A18" s="218"/>
      <c r="B18" s="214"/>
      <c r="C18" s="219"/>
      <c r="D18" s="214"/>
      <c r="E18" s="214"/>
      <c r="F18" s="214"/>
      <c r="G18" s="220"/>
      <c r="H18" s="214"/>
      <c r="I18" s="220"/>
      <c r="J18" s="214"/>
      <c r="K18" s="214"/>
    </row>
    <row r="19" spans="1:11" x14ac:dyDescent="0.25">
      <c r="A19" s="218"/>
      <c r="B19" s="214"/>
      <c r="C19" s="219"/>
      <c r="D19" s="213"/>
      <c r="E19" s="213"/>
      <c r="F19" s="226"/>
      <c r="H19" s="226"/>
      <c r="J19" s="226"/>
      <c r="K19" s="226"/>
    </row>
    <row r="20" spans="1:11" x14ac:dyDescent="0.25">
      <c r="A20" s="218"/>
      <c r="B20" s="214"/>
      <c r="C20" s="219"/>
      <c r="D20" s="214"/>
      <c r="E20" s="219"/>
      <c r="F20" s="214"/>
      <c r="G20" s="220"/>
      <c r="H20" s="214"/>
      <c r="I20" s="220"/>
      <c r="J20" s="214"/>
      <c r="K20" s="214"/>
    </row>
    <row r="21" spans="1:11" x14ac:dyDescent="0.25">
      <c r="A21" s="218"/>
      <c r="B21" s="214"/>
      <c r="C21" s="225"/>
      <c r="D21" s="226"/>
      <c r="E21" s="223"/>
      <c r="F21" s="226"/>
      <c r="H21" s="226"/>
      <c r="J21" s="226"/>
      <c r="K21" s="226"/>
    </row>
    <row r="22" spans="1:11" x14ac:dyDescent="0.25">
      <c r="A22" s="218"/>
      <c r="B22" s="214"/>
      <c r="C22" s="219"/>
      <c r="D22" s="214"/>
      <c r="E22" s="219"/>
      <c r="F22" s="214"/>
      <c r="G22" s="220"/>
      <c r="H22" s="214"/>
      <c r="I22" s="220"/>
      <c r="J22" s="214"/>
      <c r="K22" s="214"/>
    </row>
    <row r="23" spans="1:11" x14ac:dyDescent="0.25">
      <c r="A23" s="218"/>
      <c r="B23" s="214"/>
      <c r="C23" s="219"/>
      <c r="D23" s="226"/>
      <c r="E23" s="223"/>
      <c r="F23" s="226"/>
      <c r="H23" s="226"/>
      <c r="J23" s="226"/>
      <c r="K23" s="226"/>
    </row>
    <row r="24" spans="1:11" x14ac:dyDescent="0.25">
      <c r="A24" s="218"/>
      <c r="B24" s="214"/>
      <c r="C24" s="219"/>
      <c r="D24" s="214"/>
      <c r="E24" s="219"/>
      <c r="F24" s="214"/>
      <c r="G24" s="220"/>
      <c r="H24" s="214"/>
      <c r="I24" s="220"/>
      <c r="J24" s="214"/>
      <c r="K24" s="214"/>
    </row>
    <row r="25" spans="1:11" x14ac:dyDescent="0.25">
      <c r="A25" s="218"/>
      <c r="B25" s="214"/>
      <c r="C25" s="219"/>
      <c r="D25" s="226"/>
      <c r="E25" s="223"/>
      <c r="F25" s="226"/>
      <c r="H25" s="226"/>
      <c r="J25" s="226"/>
      <c r="K25" s="226"/>
    </row>
    <row r="26" spans="1:11" x14ac:dyDescent="0.25">
      <c r="A26" s="218"/>
      <c r="B26" s="214"/>
      <c r="C26" s="225"/>
      <c r="D26" s="217"/>
      <c r="E26" s="224"/>
      <c r="F26" s="217"/>
      <c r="G26" s="221"/>
      <c r="H26" s="217"/>
      <c r="I26" s="221"/>
      <c r="J26" s="217"/>
      <c r="K26" s="217"/>
    </row>
    <row r="27" spans="1:11" x14ac:dyDescent="0.25">
      <c r="A27" s="218"/>
      <c r="B27" s="214"/>
      <c r="C27" s="224"/>
      <c r="D27" s="214"/>
      <c r="E27" s="219"/>
      <c r="F27" s="214"/>
      <c r="G27" s="220"/>
      <c r="H27" s="214"/>
      <c r="I27" s="220"/>
      <c r="J27" s="214"/>
      <c r="K27" s="214"/>
    </row>
    <row r="28" spans="1:11" ht="39" x14ac:dyDescent="0.7">
      <c r="A28" s="228" t="s">
        <v>163</v>
      </c>
      <c r="B28" s="214"/>
      <c r="C28" s="219"/>
      <c r="D28" s="217"/>
      <c r="E28" s="224"/>
      <c r="F28" s="217"/>
      <c r="G28" s="221"/>
      <c r="H28" s="217"/>
      <c r="I28" s="221"/>
      <c r="J28" s="217"/>
      <c r="K28" s="217"/>
    </row>
    <row r="29" spans="1:11" ht="17.25" x14ac:dyDescent="0.35">
      <c r="A29" s="229"/>
      <c r="B29" s="214"/>
      <c r="C29" s="219"/>
      <c r="D29" s="214"/>
      <c r="E29" s="219"/>
      <c r="F29" s="214"/>
      <c r="G29" s="218"/>
      <c r="H29" s="214"/>
      <c r="I29" s="220"/>
      <c r="J29" s="214"/>
      <c r="K29" s="214"/>
    </row>
    <row r="30" spans="1:11" x14ac:dyDescent="0.25">
      <c r="A30" s="218"/>
      <c r="B30" s="214"/>
      <c r="C30" s="222"/>
      <c r="D30" s="213"/>
      <c r="E30" s="222"/>
      <c r="F30" s="213"/>
      <c r="G30" s="212"/>
      <c r="H30" s="213"/>
      <c r="I30" s="225"/>
      <c r="J30" s="213"/>
      <c r="K30" s="213"/>
    </row>
    <row r="31" spans="1:11" x14ac:dyDescent="0.25">
      <c r="A31" s="218"/>
      <c r="B31" s="214"/>
      <c r="C31" s="219"/>
      <c r="D31" s="226"/>
      <c r="E31" s="223"/>
      <c r="F31" s="226"/>
      <c r="G31" s="227"/>
      <c r="H31" s="226"/>
      <c r="J31" s="226"/>
      <c r="K31" s="226"/>
    </row>
    <row r="32" spans="1:11" x14ac:dyDescent="0.25">
      <c r="A32" s="218"/>
      <c r="B32" s="214"/>
      <c r="C32" s="225"/>
      <c r="D32" s="217"/>
      <c r="E32" s="224"/>
      <c r="F32" s="217"/>
      <c r="G32" s="215"/>
      <c r="H32" s="217"/>
      <c r="I32" s="221"/>
      <c r="J32" s="217"/>
      <c r="K32" s="217"/>
    </row>
    <row r="33" spans="1:11" x14ac:dyDescent="0.25">
      <c r="A33" s="218"/>
      <c r="B33" s="214"/>
      <c r="C33" s="224"/>
      <c r="D33" s="214"/>
      <c r="E33" s="219"/>
      <c r="F33" s="214"/>
      <c r="G33" s="218"/>
      <c r="H33" s="214"/>
      <c r="I33" s="220"/>
      <c r="J33" s="214"/>
      <c r="K33" s="214"/>
    </row>
    <row r="34" spans="1:11" x14ac:dyDescent="0.25">
      <c r="A34" s="218"/>
      <c r="B34" s="214"/>
      <c r="C34" s="219"/>
      <c r="D34" s="214"/>
      <c r="E34" s="219"/>
      <c r="F34" s="214"/>
      <c r="G34" s="218"/>
      <c r="H34" s="214"/>
      <c r="I34" s="220"/>
      <c r="J34" s="214"/>
      <c r="K34" s="214"/>
    </row>
    <row r="35" spans="1:11" x14ac:dyDescent="0.25">
      <c r="A35" s="218"/>
      <c r="B35" s="214"/>
      <c r="D35" s="213"/>
      <c r="E35" s="222"/>
      <c r="F35" s="213"/>
      <c r="G35" s="212"/>
      <c r="H35" s="213"/>
      <c r="I35" s="225"/>
      <c r="J35" s="213"/>
      <c r="K35" s="213"/>
    </row>
    <row r="36" spans="1:11" x14ac:dyDescent="0.25">
      <c r="A36" s="218"/>
      <c r="B36" s="214"/>
      <c r="C36" s="219"/>
      <c r="D36" s="213"/>
      <c r="E36" s="222"/>
      <c r="F36" s="214"/>
      <c r="G36" s="218"/>
      <c r="H36" s="214"/>
      <c r="I36" s="218"/>
      <c r="J36" s="214"/>
      <c r="K36" s="214"/>
    </row>
    <row r="37" spans="1:11" x14ac:dyDescent="0.25">
      <c r="A37" s="218"/>
      <c r="B37" s="214"/>
      <c r="C37" s="219"/>
      <c r="D37" s="213"/>
      <c r="E37" s="222"/>
      <c r="F37" s="213"/>
      <c r="G37" s="212"/>
      <c r="H37" s="226"/>
      <c r="I37" s="227"/>
      <c r="J37" s="226"/>
      <c r="K37" s="226"/>
    </row>
    <row r="38" spans="1:11" x14ac:dyDescent="0.25">
      <c r="A38" s="218"/>
      <c r="B38" s="214"/>
      <c r="C38" s="223"/>
      <c r="D38" s="226"/>
      <c r="E38" s="223"/>
      <c r="F38" s="226"/>
      <c r="G38" s="227"/>
      <c r="H38" s="217"/>
      <c r="I38" s="214"/>
      <c r="J38" s="214"/>
      <c r="K38" s="214"/>
    </row>
    <row r="39" spans="1:11" x14ac:dyDescent="0.25">
      <c r="A39" s="218"/>
      <c r="B39" s="214"/>
      <c r="C39" s="214"/>
      <c r="D39" s="217"/>
      <c r="E39" s="214"/>
      <c r="F39" s="214"/>
      <c r="G39" s="218"/>
      <c r="H39" s="214"/>
      <c r="I39" s="225"/>
      <c r="J39" s="213"/>
      <c r="K39" s="213"/>
    </row>
    <row r="40" spans="1:11" x14ac:dyDescent="0.25">
      <c r="A40" s="218"/>
      <c r="B40" s="214"/>
      <c r="C40" s="214"/>
      <c r="D40" s="214"/>
      <c r="E40" s="213"/>
      <c r="F40" s="213"/>
      <c r="G40" s="212"/>
      <c r="H40" s="226"/>
      <c r="J40" s="226"/>
      <c r="K40" s="226"/>
    </row>
    <row r="41" spans="1:11" x14ac:dyDescent="0.25">
      <c r="A41" s="218"/>
      <c r="B41" s="214"/>
      <c r="C41" s="226"/>
      <c r="D41" s="213"/>
      <c r="F41" s="226"/>
      <c r="G41" s="227"/>
      <c r="H41" s="214"/>
      <c r="I41" s="220"/>
      <c r="J41" s="214"/>
      <c r="K41" s="214"/>
    </row>
    <row r="42" spans="1:11" x14ac:dyDescent="0.25">
      <c r="A42" s="218"/>
      <c r="B42" s="214"/>
      <c r="C42" s="214"/>
      <c r="D42" s="214"/>
      <c r="E42" s="219"/>
      <c r="F42" s="214"/>
      <c r="G42" s="218"/>
      <c r="H42" s="214"/>
      <c r="I42" s="220"/>
      <c r="J42" s="214"/>
      <c r="K42" s="214"/>
    </row>
    <row r="43" spans="1:11" x14ac:dyDescent="0.25">
      <c r="A43" s="212"/>
      <c r="B43" s="214"/>
      <c r="C43" s="217"/>
      <c r="D43" s="224"/>
      <c r="E43" s="226"/>
      <c r="F43" s="226"/>
      <c r="G43" s="218"/>
      <c r="H43" s="214"/>
      <c r="I43" s="220"/>
      <c r="J43" s="214"/>
      <c r="K43" s="214"/>
    </row>
    <row r="44" spans="1:11" x14ac:dyDescent="0.25">
      <c r="A44" s="218"/>
      <c r="B44" s="214"/>
      <c r="C44" s="214"/>
      <c r="D44" s="219"/>
      <c r="E44" s="214"/>
      <c r="F44" s="214"/>
      <c r="G44" s="212"/>
      <c r="H44" s="213"/>
      <c r="I44" s="225"/>
      <c r="J44" s="213"/>
      <c r="K44" s="213"/>
    </row>
    <row r="45" spans="1:11" x14ac:dyDescent="0.25">
      <c r="A45" s="218"/>
      <c r="B45" s="214"/>
      <c r="C45" s="213"/>
      <c r="D45" s="222"/>
      <c r="E45" s="213"/>
      <c r="F45" s="213"/>
      <c r="G45" s="212"/>
      <c r="H45" s="214"/>
      <c r="I45" s="214"/>
      <c r="J45" s="214"/>
      <c r="K45" s="214"/>
    </row>
    <row r="46" spans="1:11" x14ac:dyDescent="0.25">
      <c r="A46" s="215"/>
      <c r="B46" s="217"/>
      <c r="C46" s="217"/>
      <c r="D46" s="224"/>
      <c r="E46" s="217"/>
      <c r="F46" s="217"/>
      <c r="G46" s="215"/>
      <c r="H46" s="217"/>
      <c r="I46" s="221"/>
      <c r="J46" s="217"/>
      <c r="K46" s="217"/>
    </row>
    <row r="47" spans="1:11" x14ac:dyDescent="0.25">
      <c r="A47" s="214"/>
      <c r="B47" s="214"/>
      <c r="C47" s="214"/>
      <c r="D47" s="219"/>
      <c r="E47" s="214"/>
      <c r="F47" s="214"/>
      <c r="G47" s="220"/>
      <c r="H47" s="214"/>
      <c r="I47" s="220"/>
      <c r="J47" s="214"/>
      <c r="K47" s="214"/>
    </row>
    <row r="48" spans="1:11" x14ac:dyDescent="0.25">
      <c r="A48" s="230"/>
      <c r="B48" s="231"/>
      <c r="C48" s="231"/>
      <c r="D48" s="224"/>
      <c r="E48" s="217"/>
      <c r="F48" s="217"/>
      <c r="G48" s="231"/>
      <c r="H48" s="231"/>
      <c r="I48" s="231"/>
      <c r="J48" s="231"/>
      <c r="K48" s="231"/>
    </row>
    <row r="51" spans="8:8" x14ac:dyDescent="0.25">
      <c r="H51" s="232"/>
    </row>
  </sheetData>
  <pageMargins left="0.62992125984252001" right="0.23622047244094499" top="0.47244094488188998" bottom="0.196850393700787" header="0.31496062992126" footer="0.15748031496063"/>
  <pageSetup paperSize="9" scale="71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FF279-AD7F-4846-9D78-3E297E9D1ADB}">
  <sheetPr>
    <pageSetUpPr fitToPage="1"/>
  </sheetPr>
  <dimension ref="A1:AA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27" ht="19.149999999999999" customHeight="1" x14ac:dyDescent="0.35">
      <c r="A1" s="46" t="s">
        <v>184</v>
      </c>
      <c r="E1" s="19"/>
      <c r="H1" s="18"/>
      <c r="I1" s="18"/>
      <c r="J1" s="18"/>
      <c r="K1" s="18"/>
      <c r="L1" s="18"/>
      <c r="M1" s="18"/>
      <c r="AA1" s="53" t="str">
        <f>"Acumulado "&amp;E6</f>
        <v>Acumulado 2026</v>
      </c>
    </row>
    <row r="2" spans="1:27" ht="15.6" customHeight="1" x14ac:dyDescent="0.3">
      <c r="H2" s="17"/>
      <c r="I2" s="17"/>
      <c r="J2" s="17"/>
      <c r="K2" s="17"/>
      <c r="L2" s="17"/>
      <c r="M2" s="17"/>
      <c r="AA2" s="53" t="str">
        <f>"Acumulado "&amp;D6</f>
        <v>Acumulado 2025</v>
      </c>
    </row>
    <row r="3" spans="1:27" ht="15.6" customHeight="1" x14ac:dyDescent="0.3">
      <c r="H3" s="17"/>
      <c r="I3" s="17"/>
      <c r="J3" s="17"/>
      <c r="K3" s="17"/>
      <c r="L3" s="17"/>
      <c r="M3" s="17"/>
    </row>
    <row r="4" spans="1:27" ht="15.6" customHeight="1" x14ac:dyDescent="0.25">
      <c r="A4" s="45" t="s">
        <v>51</v>
      </c>
    </row>
    <row r="5" spans="1:27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27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27" ht="15.6" customHeight="1" x14ac:dyDescent="0.25">
      <c r="A7" s="236" t="s">
        <v>18</v>
      </c>
      <c r="B7" s="237">
        <v>424166</v>
      </c>
      <c r="C7" s="237">
        <v>754370</v>
      </c>
      <c r="D7" s="237">
        <v>4046707</v>
      </c>
      <c r="E7" s="237">
        <v>4292359</v>
      </c>
      <c r="F7" s="238">
        <v>6.0704172553140134</v>
      </c>
      <c r="G7" s="20"/>
    </row>
    <row r="8" spans="1:27" s="47" customFormat="1" ht="15.6" customHeight="1" x14ac:dyDescent="0.2">
      <c r="A8" s="236" t="s">
        <v>11</v>
      </c>
      <c r="B8" s="237">
        <v>24720</v>
      </c>
      <c r="C8" s="237">
        <v>33815</v>
      </c>
      <c r="D8" s="237">
        <v>352735</v>
      </c>
      <c r="E8" s="237">
        <v>315496</v>
      </c>
      <c r="F8" s="238">
        <v>-10.557217174366031</v>
      </c>
      <c r="G8" s="239"/>
    </row>
    <row r="9" spans="1:27" ht="15.6" customHeight="1" x14ac:dyDescent="0.25">
      <c r="A9" s="236" t="s">
        <v>8</v>
      </c>
      <c r="B9" s="237">
        <v>115709</v>
      </c>
      <c r="C9" s="237">
        <v>107690</v>
      </c>
      <c r="D9" s="237">
        <v>514726</v>
      </c>
      <c r="E9" s="237">
        <v>457289</v>
      </c>
      <c r="F9" s="238">
        <v>-11.158752423619561</v>
      </c>
      <c r="G9" s="20"/>
    </row>
    <row r="10" spans="1:27" ht="15.6" customHeight="1" x14ac:dyDescent="0.25">
      <c r="A10" s="236" t="s">
        <v>10</v>
      </c>
      <c r="B10" s="237">
        <v>179078</v>
      </c>
      <c r="C10" s="237">
        <v>226097</v>
      </c>
      <c r="D10" s="237">
        <v>914987</v>
      </c>
      <c r="E10" s="237">
        <v>1189113</v>
      </c>
      <c r="F10" s="238">
        <v>29.959551337887859</v>
      </c>
    </row>
    <row r="11" spans="1:27" ht="15.6" customHeight="1" x14ac:dyDescent="0.25">
      <c r="A11" s="236" t="s">
        <v>9</v>
      </c>
      <c r="B11" s="237">
        <v>1314675</v>
      </c>
      <c r="C11" s="237">
        <v>1440605</v>
      </c>
      <c r="D11" s="237">
        <v>8656668</v>
      </c>
      <c r="E11" s="237">
        <v>8963733</v>
      </c>
      <c r="F11" s="238">
        <v>3.5471500119907522</v>
      </c>
    </row>
    <row r="12" spans="1:27" ht="15.6" customHeight="1" x14ac:dyDescent="0.25">
      <c r="A12" s="236" t="s">
        <v>6</v>
      </c>
      <c r="B12" s="237">
        <v>103896</v>
      </c>
      <c r="C12" s="237">
        <v>255291</v>
      </c>
      <c r="D12" s="237">
        <v>495687</v>
      </c>
      <c r="E12" s="237">
        <v>829288</v>
      </c>
      <c r="F12" s="238">
        <v>67.300736150030161</v>
      </c>
    </row>
    <row r="13" spans="1:27" ht="15.6" customHeight="1" x14ac:dyDescent="0.25">
      <c r="A13" s="236" t="s">
        <v>175</v>
      </c>
      <c r="B13" s="237">
        <v>49282</v>
      </c>
      <c r="C13" s="237">
        <v>21057</v>
      </c>
      <c r="D13" s="237">
        <v>168065</v>
      </c>
      <c r="E13" s="237">
        <v>154946</v>
      </c>
      <c r="F13" s="238">
        <v>-7.8059084282866698</v>
      </c>
    </row>
    <row r="14" spans="1:27" ht="15.6" customHeight="1" x14ac:dyDescent="0.25">
      <c r="A14" s="236" t="s">
        <v>148</v>
      </c>
      <c r="B14" s="237">
        <v>1507755</v>
      </c>
      <c r="C14" s="237">
        <v>1347455</v>
      </c>
      <c r="D14" s="237">
        <v>9053728</v>
      </c>
      <c r="E14" s="237">
        <v>8932099</v>
      </c>
      <c r="F14" s="238">
        <v>-1.343413453551946</v>
      </c>
    </row>
    <row r="15" spans="1:27" ht="15.6" customHeight="1" x14ac:dyDescent="0.25">
      <c r="A15" s="236" t="s">
        <v>145</v>
      </c>
      <c r="B15" s="237">
        <v>1341238</v>
      </c>
      <c r="C15" s="237">
        <v>1965015</v>
      </c>
      <c r="D15" s="237">
        <v>10080316</v>
      </c>
      <c r="E15" s="237">
        <v>11661227</v>
      </c>
      <c r="F15" s="238">
        <v>15.68314921873481</v>
      </c>
    </row>
    <row r="16" spans="1:27" ht="15.6" customHeight="1" x14ac:dyDescent="0.5">
      <c r="A16" s="236" t="s">
        <v>144</v>
      </c>
      <c r="B16" s="237">
        <v>1500662</v>
      </c>
      <c r="C16" s="237">
        <v>1664559</v>
      </c>
      <c r="D16" s="237">
        <v>11498387</v>
      </c>
      <c r="E16" s="237">
        <v>11348557</v>
      </c>
      <c r="F16" s="238">
        <v>-1.303052332470628</v>
      </c>
      <c r="G16" s="15"/>
    </row>
    <row r="17" spans="1:7" ht="15.6" customHeight="1" x14ac:dyDescent="0.35">
      <c r="A17" s="236" t="s">
        <v>150</v>
      </c>
      <c r="B17" s="237">
        <v>1316358</v>
      </c>
      <c r="C17" s="237">
        <v>1138509</v>
      </c>
      <c r="D17" s="237">
        <v>6585626</v>
      </c>
      <c r="E17" s="237">
        <v>6826197</v>
      </c>
      <c r="F17" s="238">
        <v>3.6529708793059261</v>
      </c>
      <c r="G17" s="16"/>
    </row>
    <row r="18" spans="1:7" ht="15.6" customHeight="1" x14ac:dyDescent="0.25">
      <c r="A18" s="236" t="s">
        <v>147</v>
      </c>
      <c r="B18" s="237">
        <v>18177</v>
      </c>
      <c r="C18" s="237">
        <v>40421</v>
      </c>
      <c r="D18" s="237">
        <v>207272</v>
      </c>
      <c r="E18" s="237">
        <v>344257</v>
      </c>
      <c r="F18" s="238">
        <v>66.089486278899216</v>
      </c>
    </row>
    <row r="19" spans="1:7" ht="15.6" customHeight="1" x14ac:dyDescent="0.25">
      <c r="A19" s="236" t="s">
        <v>143</v>
      </c>
      <c r="B19" s="237">
        <v>473547</v>
      </c>
      <c r="C19" s="237">
        <v>395368</v>
      </c>
      <c r="D19" s="237">
        <v>2354076</v>
      </c>
      <c r="E19" s="237">
        <v>2585998</v>
      </c>
      <c r="F19" s="238">
        <v>9.8519334125151374</v>
      </c>
    </row>
    <row r="20" spans="1:7" ht="15.6" customHeight="1" x14ac:dyDescent="0.25">
      <c r="A20" s="236" t="s">
        <v>142</v>
      </c>
      <c r="B20" s="237">
        <v>984449</v>
      </c>
      <c r="C20" s="237">
        <v>622872</v>
      </c>
      <c r="D20" s="237">
        <v>5991376</v>
      </c>
      <c r="E20" s="237">
        <v>3737578</v>
      </c>
      <c r="F20" s="238">
        <v>-37.617368697941842</v>
      </c>
    </row>
    <row r="21" spans="1:7" ht="15.6" customHeight="1" x14ac:dyDescent="0.25">
      <c r="A21" s="236" t="s">
        <v>149</v>
      </c>
      <c r="B21" s="237">
        <v>1155093</v>
      </c>
      <c r="C21" s="237">
        <v>1238719</v>
      </c>
      <c r="D21" s="237">
        <v>7362232</v>
      </c>
      <c r="E21" s="237">
        <v>7311740</v>
      </c>
      <c r="F21" s="238">
        <v>-0.68582462492352658</v>
      </c>
    </row>
    <row r="22" spans="1:7" ht="15.6" customHeight="1" x14ac:dyDescent="0.25">
      <c r="A22" s="236" t="s">
        <v>146</v>
      </c>
      <c r="B22" s="237">
        <v>155781</v>
      </c>
      <c r="C22" s="237">
        <v>153988</v>
      </c>
      <c r="D22" s="237">
        <v>952585</v>
      </c>
      <c r="E22" s="237">
        <v>1027951</v>
      </c>
      <c r="F22" s="238">
        <v>7.9117349107953601</v>
      </c>
    </row>
    <row r="23" spans="1:7" ht="15.6" customHeight="1" x14ac:dyDescent="0.25">
      <c r="A23" s="236" t="s">
        <v>165</v>
      </c>
      <c r="B23" s="237">
        <v>70552</v>
      </c>
      <c r="C23" s="237">
        <v>128736</v>
      </c>
      <c r="D23" s="237">
        <v>430169</v>
      </c>
      <c r="E23" s="237">
        <v>506778</v>
      </c>
      <c r="F23" s="238">
        <v>17.809047141937238</v>
      </c>
    </row>
    <row r="24" spans="1:7" ht="15.6" customHeight="1" x14ac:dyDescent="0.25">
      <c r="A24" s="236" t="s">
        <v>141</v>
      </c>
      <c r="B24" s="237">
        <v>125426</v>
      </c>
      <c r="C24" s="237">
        <v>57531</v>
      </c>
      <c r="D24" s="237">
        <v>795707</v>
      </c>
      <c r="E24" s="237">
        <v>664590</v>
      </c>
      <c r="F24" s="238">
        <v>-16.478050337624278</v>
      </c>
    </row>
    <row r="25" spans="1:7" ht="15.6" customHeight="1" x14ac:dyDescent="0.25">
      <c r="A25" s="236" t="s">
        <v>140</v>
      </c>
      <c r="B25" s="237">
        <v>0</v>
      </c>
      <c r="C25" s="237">
        <v>0</v>
      </c>
      <c r="D25" s="237">
        <v>180</v>
      </c>
      <c r="E25" s="237">
        <v>0</v>
      </c>
      <c r="F25" s="238">
        <v>-100</v>
      </c>
    </row>
    <row r="26" spans="1:7" ht="15.6" customHeight="1" x14ac:dyDescent="0.25">
      <c r="A26" s="236" t="s">
        <v>152</v>
      </c>
      <c r="B26" s="237">
        <v>107044</v>
      </c>
      <c r="C26" s="237">
        <v>76013</v>
      </c>
      <c r="D26" s="237">
        <v>667021</v>
      </c>
      <c r="E26" s="237">
        <v>431103</v>
      </c>
      <c r="F26" s="238">
        <v>-35.368901428890538</v>
      </c>
    </row>
    <row r="27" spans="1:7" ht="15.6" customHeight="1" x14ac:dyDescent="0.25">
      <c r="A27" s="236" t="s">
        <v>173</v>
      </c>
      <c r="B27" s="237">
        <v>189414</v>
      </c>
      <c r="C27" s="237">
        <v>172235</v>
      </c>
      <c r="D27" s="237">
        <v>1129131</v>
      </c>
      <c r="E27" s="237">
        <v>1162436</v>
      </c>
      <c r="F27" s="238">
        <v>2.9496134638053491</v>
      </c>
    </row>
    <row r="28" spans="1:7" ht="15.6" customHeight="1" x14ac:dyDescent="0.25">
      <c r="A28" s="236" t="s">
        <v>177</v>
      </c>
      <c r="B28" s="237">
        <v>85218</v>
      </c>
      <c r="C28" s="237">
        <v>62675</v>
      </c>
      <c r="D28" s="237">
        <v>613159</v>
      </c>
      <c r="E28" s="237">
        <v>679462</v>
      </c>
      <c r="F28" s="238">
        <v>10.813345314999861</v>
      </c>
    </row>
    <row r="29" spans="1:7" ht="15.6" customHeight="1" x14ac:dyDescent="0.25">
      <c r="A29" s="236" t="s">
        <v>178</v>
      </c>
      <c r="B29" s="237">
        <v>246349</v>
      </c>
      <c r="C29" s="237">
        <v>346858</v>
      </c>
      <c r="D29" s="237">
        <v>1380105</v>
      </c>
      <c r="E29" s="237">
        <v>1483506</v>
      </c>
      <c r="F29" s="238">
        <v>7.4922560239981806</v>
      </c>
    </row>
    <row r="30" spans="1:7" ht="15.6" customHeight="1" x14ac:dyDescent="0.25">
      <c r="A30" s="236" t="s">
        <v>179</v>
      </c>
      <c r="B30" s="237">
        <v>120591</v>
      </c>
      <c r="C30" s="237">
        <v>146543</v>
      </c>
      <c r="D30" s="237">
        <v>1022605</v>
      </c>
      <c r="E30" s="237">
        <v>946953</v>
      </c>
      <c r="F30" s="238">
        <v>-7.3979689127277917</v>
      </c>
    </row>
    <row r="31" spans="1:7" ht="15.6" customHeight="1" x14ac:dyDescent="0.25">
      <c r="A31" s="236" t="s">
        <v>180</v>
      </c>
      <c r="B31" s="237">
        <v>1565644</v>
      </c>
      <c r="C31" s="237">
        <v>1729365</v>
      </c>
      <c r="D31" s="237">
        <v>10176506</v>
      </c>
      <c r="E31" s="237">
        <v>10740000</v>
      </c>
      <c r="F31" s="238">
        <v>5.5372050092634879</v>
      </c>
    </row>
    <row r="32" spans="1:7" ht="15.6" customHeight="1" x14ac:dyDescent="0.25">
      <c r="A32" s="236" t="s">
        <v>181</v>
      </c>
      <c r="B32" s="237">
        <v>1410033</v>
      </c>
      <c r="C32" s="237">
        <v>1467600</v>
      </c>
      <c r="D32" s="237">
        <v>8584342</v>
      </c>
      <c r="E32" s="237">
        <v>9190911</v>
      </c>
      <c r="F32" s="238">
        <v>7.0659929438971574</v>
      </c>
    </row>
    <row r="33" spans="1:6" ht="15.6" customHeight="1" x14ac:dyDescent="0.25">
      <c r="A33" s="236" t="s">
        <v>182</v>
      </c>
      <c r="B33" s="237">
        <v>192061</v>
      </c>
      <c r="C33" s="237">
        <v>194814</v>
      </c>
      <c r="D33" s="237">
        <v>937223</v>
      </c>
      <c r="E33" s="237">
        <v>972850</v>
      </c>
      <c r="F33" s="238">
        <v>3.8013365015583251</v>
      </c>
    </row>
    <row r="34" spans="1:6" ht="15.6" customHeight="1" x14ac:dyDescent="0.25">
      <c r="A34" s="236" t="s">
        <v>183</v>
      </c>
      <c r="B34" s="237">
        <v>92733</v>
      </c>
      <c r="C34" s="237">
        <v>88461</v>
      </c>
      <c r="D34" s="237">
        <v>416315</v>
      </c>
      <c r="E34" s="237">
        <v>415937</v>
      </c>
      <c r="F34" s="238">
        <v>-9.0796632357708518E-2</v>
      </c>
    </row>
    <row r="35" spans="1:6" ht="15.6" customHeight="1" x14ac:dyDescent="0.25">
      <c r="A35" s="240" t="s">
        <v>153</v>
      </c>
      <c r="B35" s="241">
        <f>SUM(B7:B34)</f>
        <v>14869651</v>
      </c>
      <c r="C35" s="241">
        <f>SUM(C7:C34)</f>
        <v>15876662</v>
      </c>
      <c r="D35" s="241">
        <f>SUM(D7:D34)</f>
        <v>95387636</v>
      </c>
      <c r="E35" s="241">
        <f>SUM(E7:E34)</f>
        <v>97172354</v>
      </c>
      <c r="F35" s="242">
        <f>E35*100/D35-100</f>
        <v>1.8710160717265296</v>
      </c>
    </row>
    <row r="36" spans="1:6" ht="15.6" customHeight="1" x14ac:dyDescent="0.25">
      <c r="A36" s="60" t="s">
        <v>187</v>
      </c>
    </row>
  </sheetData>
  <mergeCells count="3">
    <mergeCell ref="A5:A6"/>
    <mergeCell ref="B5:C5"/>
    <mergeCell ref="D5:F5"/>
  </mergeCells>
  <conditionalFormatting sqref="A7:F34">
    <cfRule type="expression" dxfId="15" priority="2">
      <formula>MOD(ROW(),2)=0</formula>
    </cfRule>
  </conditionalFormatting>
  <conditionalFormatting sqref="F7:F35">
    <cfRule type="expression" dxfId="1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FE01D-2124-48CF-A048-7ECBD062B2F6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188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310553</v>
      </c>
      <c r="C7" s="237">
        <v>549903</v>
      </c>
      <c r="D7" s="237">
        <v>2723120</v>
      </c>
      <c r="E7" s="237">
        <v>2845320</v>
      </c>
      <c r="F7" s="238">
        <v>4.4874996327741741</v>
      </c>
      <c r="G7" s="20"/>
    </row>
    <row r="8" spans="1:14" s="47" customFormat="1" ht="15.6" customHeight="1" x14ac:dyDescent="0.2">
      <c r="A8" s="236" t="s">
        <v>11</v>
      </c>
      <c r="B8" s="237">
        <v>0</v>
      </c>
      <c r="C8" s="237">
        <v>0</v>
      </c>
      <c r="D8" s="237">
        <v>2000</v>
      </c>
      <c r="E8" s="237">
        <v>6200</v>
      </c>
      <c r="F8" s="238">
        <v>210</v>
      </c>
    </row>
    <row r="9" spans="1:14" ht="15.6" customHeight="1" x14ac:dyDescent="0.25">
      <c r="A9" s="236" t="s">
        <v>8</v>
      </c>
      <c r="B9" s="237">
        <v>6000</v>
      </c>
      <c r="C9" s="237">
        <v>6003</v>
      </c>
      <c r="D9" s="237">
        <v>23432</v>
      </c>
      <c r="E9" s="237">
        <v>35210</v>
      </c>
      <c r="F9" s="238">
        <v>50.264595425059753</v>
      </c>
      <c r="G9" s="20"/>
    </row>
    <row r="10" spans="1:14" ht="15.6" customHeight="1" x14ac:dyDescent="0.25">
      <c r="A10" s="236" t="s">
        <v>10</v>
      </c>
      <c r="B10" s="237">
        <v>27788</v>
      </c>
      <c r="C10" s="237">
        <v>14702</v>
      </c>
      <c r="D10" s="237">
        <v>143633</v>
      </c>
      <c r="E10" s="237">
        <v>99181</v>
      </c>
      <c r="F10" s="238">
        <v>-30.948319675840509</v>
      </c>
    </row>
    <row r="11" spans="1:14" ht="15.6" customHeight="1" x14ac:dyDescent="0.25">
      <c r="A11" s="236" t="s">
        <v>9</v>
      </c>
      <c r="B11" s="237">
        <v>838862</v>
      </c>
      <c r="C11" s="237">
        <v>914385</v>
      </c>
      <c r="D11" s="237">
        <v>5578538</v>
      </c>
      <c r="E11" s="237">
        <v>5798258</v>
      </c>
      <c r="F11" s="238">
        <v>3.9386663674245881</v>
      </c>
    </row>
    <row r="12" spans="1:14" ht="15.6" customHeight="1" x14ac:dyDescent="0.25">
      <c r="A12" s="236" t="s">
        <v>6</v>
      </c>
      <c r="B12" s="237">
        <v>0</v>
      </c>
      <c r="C12" s="237">
        <v>0</v>
      </c>
      <c r="D12" s="237">
        <v>28076</v>
      </c>
      <c r="E12" s="237">
        <v>4697</v>
      </c>
      <c r="F12" s="238">
        <v>-83.270408890155295</v>
      </c>
    </row>
    <row r="13" spans="1:14" ht="15.6" customHeight="1" x14ac:dyDescent="0.25">
      <c r="A13" s="236" t="s">
        <v>175</v>
      </c>
      <c r="B13" s="237">
        <v>35305</v>
      </c>
      <c r="C13" s="237">
        <v>8499</v>
      </c>
      <c r="D13" s="237">
        <v>117645</v>
      </c>
      <c r="E13" s="237">
        <v>99859</v>
      </c>
      <c r="F13" s="238">
        <v>-15.118364571380001</v>
      </c>
    </row>
    <row r="14" spans="1:14" ht="15.6" customHeight="1" x14ac:dyDescent="0.25">
      <c r="A14" s="236" t="s">
        <v>148</v>
      </c>
      <c r="B14" s="237">
        <v>581979</v>
      </c>
      <c r="C14" s="237">
        <v>501198</v>
      </c>
      <c r="D14" s="237">
        <v>3694152</v>
      </c>
      <c r="E14" s="237">
        <v>3555783</v>
      </c>
      <c r="F14" s="238">
        <v>-3.7456228114057089</v>
      </c>
    </row>
    <row r="15" spans="1:14" ht="15.6" customHeight="1" x14ac:dyDescent="0.25">
      <c r="A15" s="236" t="s">
        <v>145</v>
      </c>
      <c r="B15" s="237">
        <v>768654</v>
      </c>
      <c r="C15" s="237">
        <v>1432514</v>
      </c>
      <c r="D15" s="237">
        <v>7082365</v>
      </c>
      <c r="E15" s="237">
        <v>8599133</v>
      </c>
      <c r="F15" s="238">
        <v>21.416123004109512</v>
      </c>
    </row>
    <row r="16" spans="1:14" ht="15.6" customHeight="1" x14ac:dyDescent="0.5">
      <c r="A16" s="236" t="s">
        <v>144</v>
      </c>
      <c r="B16" s="237">
        <v>1339773</v>
      </c>
      <c r="C16" s="237">
        <v>1097278</v>
      </c>
      <c r="D16" s="237">
        <v>9273829</v>
      </c>
      <c r="E16" s="237">
        <v>8642901</v>
      </c>
      <c r="F16" s="238">
        <v>-6.8033171627382814</v>
      </c>
      <c r="G16" s="15"/>
    </row>
    <row r="17" spans="1:7" ht="15.6" customHeight="1" x14ac:dyDescent="0.35">
      <c r="A17" s="236" t="s">
        <v>150</v>
      </c>
      <c r="B17" s="237">
        <v>544490</v>
      </c>
      <c r="C17" s="237">
        <v>447136</v>
      </c>
      <c r="D17" s="237">
        <v>3205479</v>
      </c>
      <c r="E17" s="237">
        <v>3099337</v>
      </c>
      <c r="F17" s="238">
        <v>-3.3112679883412142</v>
      </c>
      <c r="G17" s="16"/>
    </row>
    <row r="18" spans="1:7" ht="15.6" customHeight="1" x14ac:dyDescent="0.25">
      <c r="A18" s="236" t="s">
        <v>147</v>
      </c>
      <c r="B18" s="237">
        <v>17986</v>
      </c>
      <c r="C18" s="237">
        <v>40186</v>
      </c>
      <c r="D18" s="237">
        <v>206412</v>
      </c>
      <c r="E18" s="237">
        <v>343483</v>
      </c>
      <c r="F18" s="238">
        <v>66.406507373602324</v>
      </c>
    </row>
    <row r="19" spans="1:7" ht="15.6" customHeight="1" x14ac:dyDescent="0.25">
      <c r="A19" s="236" t="s">
        <v>143</v>
      </c>
      <c r="B19" s="237">
        <v>236361</v>
      </c>
      <c r="C19" s="237">
        <v>161803</v>
      </c>
      <c r="D19" s="237">
        <v>1172486</v>
      </c>
      <c r="E19" s="237">
        <v>1256513</v>
      </c>
      <c r="F19" s="238">
        <v>7.1665674472872221</v>
      </c>
    </row>
    <row r="20" spans="1:7" ht="15.6" customHeight="1" x14ac:dyDescent="0.25">
      <c r="A20" s="236" t="s">
        <v>142</v>
      </c>
      <c r="B20" s="237">
        <v>68374</v>
      </c>
      <c r="C20" s="237">
        <v>77187</v>
      </c>
      <c r="D20" s="237">
        <v>534015</v>
      </c>
      <c r="E20" s="237">
        <v>525671</v>
      </c>
      <c r="F20" s="238">
        <v>-1.562502925947769</v>
      </c>
    </row>
    <row r="21" spans="1:7" ht="15.6" customHeight="1" x14ac:dyDescent="0.25">
      <c r="A21" s="236" t="s">
        <v>149</v>
      </c>
      <c r="B21" s="237">
        <v>842384</v>
      </c>
      <c r="C21" s="237">
        <v>947334</v>
      </c>
      <c r="D21" s="237">
        <v>5858332</v>
      </c>
      <c r="E21" s="237">
        <v>5893039</v>
      </c>
      <c r="F21" s="238">
        <v>0.59243825716944798</v>
      </c>
    </row>
    <row r="22" spans="1:7" ht="15.6" customHeight="1" x14ac:dyDescent="0.25">
      <c r="A22" s="236" t="s">
        <v>146</v>
      </c>
      <c r="B22" s="237">
        <v>91682</v>
      </c>
      <c r="C22" s="237">
        <v>91816</v>
      </c>
      <c r="D22" s="237">
        <v>564381</v>
      </c>
      <c r="E22" s="237">
        <v>618540</v>
      </c>
      <c r="F22" s="238">
        <v>9.5961770506094268</v>
      </c>
    </row>
    <row r="23" spans="1:7" ht="15.6" customHeight="1" x14ac:dyDescent="0.25">
      <c r="A23" s="236" t="s">
        <v>165</v>
      </c>
      <c r="B23" s="237">
        <v>1450</v>
      </c>
      <c r="C23" s="237">
        <v>4980</v>
      </c>
      <c r="D23" s="237">
        <v>14109</v>
      </c>
      <c r="E23" s="237">
        <v>39985</v>
      </c>
      <c r="F23" s="238">
        <v>183.40066624140621</v>
      </c>
    </row>
    <row r="24" spans="1:7" ht="15.6" customHeight="1" x14ac:dyDescent="0.25">
      <c r="A24" s="236" t="s">
        <v>141</v>
      </c>
      <c r="B24" s="237">
        <v>0</v>
      </c>
      <c r="C24" s="237">
        <v>0</v>
      </c>
      <c r="D24" s="237">
        <v>0</v>
      </c>
      <c r="E24" s="237">
        <v>0</v>
      </c>
      <c r="F24" s="238"/>
    </row>
    <row r="25" spans="1:7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 x14ac:dyDescent="0.25">
      <c r="A26" s="236" t="s">
        <v>152</v>
      </c>
      <c r="B26" s="237">
        <v>74810</v>
      </c>
      <c r="C26" s="237">
        <v>42551</v>
      </c>
      <c r="D26" s="237">
        <v>411074</v>
      </c>
      <c r="E26" s="237">
        <v>284725</v>
      </c>
      <c r="F26" s="238">
        <v>-30.73631511601317</v>
      </c>
    </row>
    <row r="27" spans="1:7" ht="15.6" customHeight="1" x14ac:dyDescent="0.25">
      <c r="A27" s="236" t="s">
        <v>173</v>
      </c>
      <c r="B27" s="237">
        <v>0</v>
      </c>
      <c r="C27" s="237">
        <v>0</v>
      </c>
      <c r="D27" s="237">
        <v>0</v>
      </c>
      <c r="E27" s="237">
        <v>0</v>
      </c>
      <c r="F27" s="238"/>
    </row>
    <row r="28" spans="1:7" ht="15.6" customHeight="1" x14ac:dyDescent="0.25">
      <c r="A28" s="236" t="s">
        <v>177</v>
      </c>
      <c r="B28" s="237">
        <v>54993</v>
      </c>
      <c r="C28" s="237">
        <v>30276</v>
      </c>
      <c r="D28" s="237">
        <v>382303</v>
      </c>
      <c r="E28" s="237">
        <v>434645</v>
      </c>
      <c r="F28" s="238">
        <v>13.69123443969835</v>
      </c>
    </row>
    <row r="29" spans="1:7" ht="15.6" customHeight="1" x14ac:dyDescent="0.25">
      <c r="A29" s="236" t="s">
        <v>178</v>
      </c>
      <c r="B29" s="237">
        <v>16517</v>
      </c>
      <c r="C29" s="237">
        <v>16835</v>
      </c>
      <c r="D29" s="237">
        <v>76450</v>
      </c>
      <c r="E29" s="237">
        <v>87619</v>
      </c>
      <c r="F29" s="238">
        <v>14.60954872465663</v>
      </c>
    </row>
    <row r="30" spans="1:7" ht="15.6" customHeight="1" x14ac:dyDescent="0.25">
      <c r="A30" s="236" t="s">
        <v>179</v>
      </c>
      <c r="B30" s="237">
        <v>28049</v>
      </c>
      <c r="C30" s="237">
        <v>43860</v>
      </c>
      <c r="D30" s="237">
        <v>206400</v>
      </c>
      <c r="E30" s="237">
        <v>306514</v>
      </c>
      <c r="F30" s="238">
        <v>48.504844961240309</v>
      </c>
    </row>
    <row r="31" spans="1:7" ht="15.6" customHeight="1" x14ac:dyDescent="0.25">
      <c r="A31" s="236" t="s">
        <v>180</v>
      </c>
      <c r="B31" s="237">
        <v>1018956</v>
      </c>
      <c r="C31" s="237">
        <v>1121309</v>
      </c>
      <c r="D31" s="237">
        <v>6643741</v>
      </c>
      <c r="E31" s="237">
        <v>7065444</v>
      </c>
      <c r="F31" s="238">
        <v>6.3473726624803666</v>
      </c>
    </row>
    <row r="32" spans="1:7" ht="15.6" customHeight="1" x14ac:dyDescent="0.25">
      <c r="A32" s="236" t="s">
        <v>181</v>
      </c>
      <c r="B32" s="237">
        <v>251455</v>
      </c>
      <c r="C32" s="237">
        <v>101069</v>
      </c>
      <c r="D32" s="237">
        <v>1489705</v>
      </c>
      <c r="E32" s="237">
        <v>1462418</v>
      </c>
      <c r="F32" s="238">
        <v>-1.831704934869649</v>
      </c>
    </row>
    <row r="33" spans="1:6" ht="15.6" customHeight="1" x14ac:dyDescent="0.25">
      <c r="A33" s="236" t="s">
        <v>182</v>
      </c>
      <c r="B33" s="237">
        <v>4197</v>
      </c>
      <c r="C33" s="237">
        <v>0</v>
      </c>
      <c r="D33" s="237">
        <v>10632</v>
      </c>
      <c r="E33" s="237">
        <v>19477</v>
      </c>
      <c r="F33" s="238">
        <v>83.192249811888644</v>
      </c>
    </row>
    <row r="34" spans="1:6" ht="15.6" customHeight="1" x14ac:dyDescent="0.25">
      <c r="A34" s="236" t="s">
        <v>183</v>
      </c>
      <c r="B34" s="237">
        <v>42285</v>
      </c>
      <c r="C34" s="237">
        <v>24000</v>
      </c>
      <c r="D34" s="237">
        <v>181923</v>
      </c>
      <c r="E34" s="237">
        <v>129553</v>
      </c>
      <c r="F34" s="238">
        <v>-28.78690434964243</v>
      </c>
    </row>
    <row r="35" spans="1:6" ht="15.6" customHeight="1" x14ac:dyDescent="0.25">
      <c r="A35" s="240" t="s">
        <v>153</v>
      </c>
      <c r="B35" s="241">
        <f>SUM(B7:B34)</f>
        <v>7202903</v>
      </c>
      <c r="C35" s="241">
        <f>SUM(C7:C34)</f>
        <v>7674824</v>
      </c>
      <c r="D35" s="241">
        <f>SUM(D7:D34)</f>
        <v>49624232</v>
      </c>
      <c r="E35" s="241">
        <f>SUM(E7:E34)</f>
        <v>51253505</v>
      </c>
      <c r="F35" s="242">
        <f>E35*100/D35-100</f>
        <v>3.2832205846530798</v>
      </c>
    </row>
    <row r="36" spans="1:6" ht="15.6" customHeight="1" x14ac:dyDescent="0.25">
      <c r="A36" s="60" t="s">
        <v>187</v>
      </c>
    </row>
  </sheetData>
  <mergeCells count="3">
    <mergeCell ref="A5:A6"/>
    <mergeCell ref="B5:C5"/>
    <mergeCell ref="D5:F5"/>
  </mergeCells>
  <conditionalFormatting sqref="A7:F34">
    <cfRule type="expression" dxfId="13" priority="2">
      <formula>MOD(ROW(),2)=0</formula>
    </cfRule>
  </conditionalFormatting>
  <conditionalFormatting sqref="F7:F35">
    <cfRule type="expression" dxfId="1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65C7F-CF13-4B8A-9A5C-6D7451A95796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189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87163</v>
      </c>
      <c r="C7" s="237">
        <v>175190</v>
      </c>
      <c r="D7" s="237">
        <v>1184570</v>
      </c>
      <c r="E7" s="237">
        <v>1224308</v>
      </c>
      <c r="F7" s="238">
        <v>3.3546350152375908</v>
      </c>
      <c r="G7" s="20"/>
    </row>
    <row r="8" spans="1:14" ht="15.6" customHeight="1" x14ac:dyDescent="0.25">
      <c r="A8" s="236" t="s">
        <v>11</v>
      </c>
      <c r="B8" s="237">
        <v>12834</v>
      </c>
      <c r="C8" s="237">
        <v>17454</v>
      </c>
      <c r="D8" s="237">
        <v>250625</v>
      </c>
      <c r="E8" s="237">
        <v>206752</v>
      </c>
      <c r="F8" s="238">
        <v>-17.505436408977559</v>
      </c>
    </row>
    <row r="9" spans="1:14" ht="15.6" customHeight="1" x14ac:dyDescent="0.25">
      <c r="A9" s="236" t="s">
        <v>8</v>
      </c>
      <c r="B9" s="237">
        <v>36810</v>
      </c>
      <c r="C9" s="237">
        <v>15960</v>
      </c>
      <c r="D9" s="237">
        <v>139399</v>
      </c>
      <c r="E9" s="237">
        <v>98144</v>
      </c>
      <c r="F9" s="238">
        <v>-29.594903837186781</v>
      </c>
    </row>
    <row r="10" spans="1:14" ht="15.6" customHeight="1" x14ac:dyDescent="0.25">
      <c r="A10" s="236" t="s">
        <v>10</v>
      </c>
      <c r="B10" s="237">
        <v>128817</v>
      </c>
      <c r="C10" s="237">
        <v>137917</v>
      </c>
      <c r="D10" s="237">
        <v>715030</v>
      </c>
      <c r="E10" s="237">
        <v>674670</v>
      </c>
      <c r="F10" s="238">
        <v>-5.6445184118148859</v>
      </c>
    </row>
    <row r="11" spans="1:14" ht="15.6" customHeight="1" x14ac:dyDescent="0.25">
      <c r="A11" s="236" t="s">
        <v>9</v>
      </c>
      <c r="B11" s="237">
        <v>10170</v>
      </c>
      <c r="C11" s="237">
        <v>19083</v>
      </c>
      <c r="D11" s="237">
        <v>101217</v>
      </c>
      <c r="E11" s="237">
        <v>102673</v>
      </c>
      <c r="F11" s="238">
        <v>1.438493533694938</v>
      </c>
    </row>
    <row r="12" spans="1:14" ht="15.6" customHeight="1" x14ac:dyDescent="0.25">
      <c r="A12" s="236" t="s">
        <v>6</v>
      </c>
      <c r="B12" s="237">
        <v>93250</v>
      </c>
      <c r="C12" s="237">
        <v>248831</v>
      </c>
      <c r="D12" s="237">
        <v>429744</v>
      </c>
      <c r="E12" s="237">
        <v>780799</v>
      </c>
      <c r="F12" s="238">
        <v>81.68933132283405</v>
      </c>
    </row>
    <row r="13" spans="1:14" ht="15.6" customHeight="1" x14ac:dyDescent="0.25">
      <c r="A13" s="236" t="s">
        <v>175</v>
      </c>
      <c r="B13" s="237">
        <v>11604</v>
      </c>
      <c r="C13" s="237">
        <v>8716</v>
      </c>
      <c r="D13" s="237">
        <v>42744</v>
      </c>
      <c r="E13" s="237">
        <v>42685</v>
      </c>
      <c r="F13" s="238">
        <v>-0.13803106868800799</v>
      </c>
    </row>
    <row r="14" spans="1:14" ht="15.6" customHeight="1" x14ac:dyDescent="0.25">
      <c r="A14" s="236" t="s">
        <v>148</v>
      </c>
      <c r="B14" s="237">
        <v>194600</v>
      </c>
      <c r="C14" s="237">
        <v>83534</v>
      </c>
      <c r="D14" s="237">
        <v>1128247</v>
      </c>
      <c r="E14" s="237">
        <v>1074383</v>
      </c>
      <c r="F14" s="238">
        <v>-4.7741319055135989</v>
      </c>
    </row>
    <row r="15" spans="1:14" ht="15.6" customHeight="1" x14ac:dyDescent="0.25">
      <c r="A15" s="236" t="s">
        <v>145</v>
      </c>
      <c r="B15" s="237">
        <v>170871</v>
      </c>
      <c r="C15" s="237">
        <v>203886</v>
      </c>
      <c r="D15" s="237">
        <v>1045471</v>
      </c>
      <c r="E15" s="237">
        <v>1093282</v>
      </c>
      <c r="F15" s="238">
        <v>4.5731541094874899</v>
      </c>
    </row>
    <row r="16" spans="1:14" ht="15.6" customHeight="1" x14ac:dyDescent="0.5">
      <c r="A16" s="236" t="s">
        <v>144</v>
      </c>
      <c r="B16" s="237">
        <v>137831</v>
      </c>
      <c r="C16" s="237">
        <v>484630</v>
      </c>
      <c r="D16" s="237">
        <v>1990199</v>
      </c>
      <c r="E16" s="237">
        <v>2440839</v>
      </c>
      <c r="F16" s="238">
        <v>22.642961834469819</v>
      </c>
      <c r="G16" s="15"/>
    </row>
    <row r="17" spans="1:7" ht="15.6" customHeight="1" x14ac:dyDescent="0.35">
      <c r="A17" s="236" t="s">
        <v>150</v>
      </c>
      <c r="B17" s="237">
        <v>762354</v>
      </c>
      <c r="C17" s="237">
        <v>676532</v>
      </c>
      <c r="D17" s="237">
        <v>3326874</v>
      </c>
      <c r="E17" s="237">
        <v>3640559</v>
      </c>
      <c r="F17" s="238">
        <v>9.4288211696625694</v>
      </c>
      <c r="G17" s="16"/>
    </row>
    <row r="18" spans="1:7" ht="15.6" customHeight="1" x14ac:dyDescent="0.25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7" ht="15.6" customHeight="1" x14ac:dyDescent="0.25">
      <c r="A19" s="236" t="s">
        <v>143</v>
      </c>
      <c r="B19" s="237">
        <v>222375</v>
      </c>
      <c r="C19" s="237">
        <v>219394</v>
      </c>
      <c r="D19" s="237">
        <v>1129496</v>
      </c>
      <c r="E19" s="237">
        <v>1255545</v>
      </c>
      <c r="F19" s="238">
        <v>11.15975620984935</v>
      </c>
    </row>
    <row r="20" spans="1:7" ht="15.6" customHeight="1" x14ac:dyDescent="0.25">
      <c r="A20" s="236" t="s">
        <v>142</v>
      </c>
      <c r="B20" s="237">
        <v>858539</v>
      </c>
      <c r="C20" s="237">
        <v>485314</v>
      </c>
      <c r="D20" s="237">
        <v>5142329</v>
      </c>
      <c r="E20" s="237">
        <v>2754744</v>
      </c>
      <c r="F20" s="238">
        <v>-46.430031995230173</v>
      </c>
    </row>
    <row r="21" spans="1:7" ht="15.6" customHeight="1" x14ac:dyDescent="0.25">
      <c r="A21" s="236" t="s">
        <v>149</v>
      </c>
      <c r="B21" s="237">
        <v>307121</v>
      </c>
      <c r="C21" s="237">
        <v>285383</v>
      </c>
      <c r="D21" s="237">
        <v>1456504</v>
      </c>
      <c r="E21" s="237">
        <v>1301018</v>
      </c>
      <c r="F21" s="238">
        <v>-10.675288224405829</v>
      </c>
    </row>
    <row r="22" spans="1:7" ht="15.6" customHeight="1" x14ac:dyDescent="0.25">
      <c r="A22" s="236" t="s">
        <v>146</v>
      </c>
      <c r="B22" s="237">
        <v>29937</v>
      </c>
      <c r="C22" s="237">
        <v>28401</v>
      </c>
      <c r="D22" s="237">
        <v>170320</v>
      </c>
      <c r="E22" s="237">
        <v>158240</v>
      </c>
      <c r="F22" s="238">
        <v>-7.0925317050258343</v>
      </c>
    </row>
    <row r="23" spans="1:7" ht="15.6" customHeight="1" x14ac:dyDescent="0.25">
      <c r="A23" s="236" t="s">
        <v>165</v>
      </c>
      <c r="B23" s="237">
        <v>49918</v>
      </c>
      <c r="C23" s="237">
        <v>95385</v>
      </c>
      <c r="D23" s="237">
        <v>322328</v>
      </c>
      <c r="E23" s="237">
        <v>336526</v>
      </c>
      <c r="F23" s="238">
        <v>4.4048298627484996</v>
      </c>
    </row>
    <row r="24" spans="1:7" ht="15.6" customHeight="1" x14ac:dyDescent="0.25">
      <c r="A24" s="236" t="s">
        <v>141</v>
      </c>
      <c r="B24" s="237">
        <v>85193</v>
      </c>
      <c r="C24" s="237">
        <v>9261</v>
      </c>
      <c r="D24" s="237">
        <v>569721</v>
      </c>
      <c r="E24" s="237">
        <v>401444</v>
      </c>
      <c r="F24" s="238">
        <v>-29.536738157800041</v>
      </c>
    </row>
    <row r="25" spans="1:7" ht="15.6" customHeight="1" x14ac:dyDescent="0.25">
      <c r="A25" s="236" t="s">
        <v>140</v>
      </c>
      <c r="B25" s="237">
        <v>0</v>
      </c>
      <c r="C25" s="237">
        <v>0</v>
      </c>
      <c r="D25" s="237">
        <v>180</v>
      </c>
      <c r="E25" s="237">
        <v>0</v>
      </c>
      <c r="F25" s="238">
        <v>-100</v>
      </c>
    </row>
    <row r="26" spans="1:7" ht="15.6" customHeight="1" x14ac:dyDescent="0.25">
      <c r="A26" s="236" t="s">
        <v>152</v>
      </c>
      <c r="B26" s="237">
        <v>6360</v>
      </c>
      <c r="C26" s="237">
        <v>19875</v>
      </c>
      <c r="D26" s="237">
        <v>80390</v>
      </c>
      <c r="E26" s="237">
        <v>102913</v>
      </c>
      <c r="F26" s="238">
        <v>28.017166314218169</v>
      </c>
    </row>
    <row r="27" spans="1:7" ht="15.6" customHeight="1" x14ac:dyDescent="0.25">
      <c r="A27" s="236" t="s">
        <v>173</v>
      </c>
      <c r="B27" s="237">
        <v>72021</v>
      </c>
      <c r="C27" s="237">
        <v>39747</v>
      </c>
      <c r="D27" s="237">
        <v>449096</v>
      </c>
      <c r="E27" s="237">
        <v>328624</v>
      </c>
      <c r="F27" s="238">
        <v>-26.825444893742102</v>
      </c>
    </row>
    <row r="28" spans="1:7" ht="15.6" customHeight="1" x14ac:dyDescent="0.25">
      <c r="A28" s="236" t="s">
        <v>177</v>
      </c>
      <c r="B28" s="237">
        <v>8957</v>
      </c>
      <c r="C28" s="237">
        <v>8230</v>
      </c>
      <c r="D28" s="237">
        <v>76476</v>
      </c>
      <c r="E28" s="237">
        <v>75404</v>
      </c>
      <c r="F28" s="238">
        <v>-1.40174695329253</v>
      </c>
    </row>
    <row r="29" spans="1:7" ht="15.6" customHeight="1" x14ac:dyDescent="0.25">
      <c r="A29" s="236" t="s">
        <v>178</v>
      </c>
      <c r="B29" s="237">
        <v>158429</v>
      </c>
      <c r="C29" s="237">
        <v>252184</v>
      </c>
      <c r="D29" s="237">
        <v>857155</v>
      </c>
      <c r="E29" s="237">
        <v>954149</v>
      </c>
      <c r="F29" s="238">
        <v>11.315806359409899</v>
      </c>
    </row>
    <row r="30" spans="1:7" ht="15.6" customHeight="1" x14ac:dyDescent="0.25">
      <c r="A30" s="236" t="s">
        <v>179</v>
      </c>
      <c r="B30" s="237">
        <v>77601</v>
      </c>
      <c r="C30" s="237">
        <v>84019</v>
      </c>
      <c r="D30" s="237">
        <v>732382</v>
      </c>
      <c r="E30" s="237">
        <v>593905</v>
      </c>
      <c r="F30" s="238">
        <v>-18.907755788645819</v>
      </c>
    </row>
    <row r="31" spans="1:7" ht="15.6" customHeight="1" x14ac:dyDescent="0.25">
      <c r="A31" s="236" t="s">
        <v>180</v>
      </c>
      <c r="B31" s="237">
        <v>412698</v>
      </c>
      <c r="C31" s="237">
        <v>527356</v>
      </c>
      <c r="D31" s="237">
        <v>2958836</v>
      </c>
      <c r="E31" s="237">
        <v>3102420</v>
      </c>
      <c r="F31" s="238">
        <v>4.8527191098120994</v>
      </c>
    </row>
    <row r="32" spans="1:7" ht="15.6" customHeight="1" x14ac:dyDescent="0.25">
      <c r="A32" s="236" t="s">
        <v>181</v>
      </c>
      <c r="B32" s="237">
        <v>81620</v>
      </c>
      <c r="C32" s="237">
        <v>35163</v>
      </c>
      <c r="D32" s="237">
        <v>906028</v>
      </c>
      <c r="E32" s="237">
        <v>849748</v>
      </c>
      <c r="F32" s="238">
        <v>-6.211728555850371</v>
      </c>
    </row>
    <row r="33" spans="1:7" ht="15.6" customHeight="1" x14ac:dyDescent="0.25">
      <c r="A33" s="236" t="s">
        <v>182</v>
      </c>
      <c r="B33" s="237">
        <v>10466</v>
      </c>
      <c r="C33" s="237">
        <v>10180</v>
      </c>
      <c r="D33" s="237">
        <v>36485</v>
      </c>
      <c r="E33" s="237">
        <v>34929</v>
      </c>
      <c r="F33" s="238">
        <v>-4.2647663423324644</v>
      </c>
    </row>
    <row r="34" spans="1:7" ht="15.6" customHeight="1" x14ac:dyDescent="0.25">
      <c r="A34" s="236" t="s">
        <v>183</v>
      </c>
      <c r="B34" s="237">
        <v>27193</v>
      </c>
      <c r="C34" s="237">
        <v>26375</v>
      </c>
      <c r="D34" s="237">
        <v>94718</v>
      </c>
      <c r="E34" s="237">
        <v>130668</v>
      </c>
      <c r="F34" s="238">
        <v>37.954771004455317</v>
      </c>
    </row>
    <row r="35" spans="1:7" s="47" customFormat="1" ht="15.6" customHeight="1" x14ac:dyDescent="0.2">
      <c r="A35" s="240" t="s">
        <v>153</v>
      </c>
      <c r="B35" s="241">
        <f>SUM(B7:B34)</f>
        <v>4054732</v>
      </c>
      <c r="C35" s="241">
        <f>SUM(C7:C34)</f>
        <v>4198000</v>
      </c>
      <c r="D35" s="241">
        <f>SUM(D7:D34)</f>
        <v>25336564</v>
      </c>
      <c r="E35" s="241">
        <f>SUM(E7:E34)</f>
        <v>23759371</v>
      </c>
      <c r="F35" s="242">
        <f>E35*100/D35-100</f>
        <v>-6.2249679948709655</v>
      </c>
      <c r="G35" s="239"/>
    </row>
    <row r="36" spans="1:7" ht="15.6" customHeight="1" x14ac:dyDescent="0.25">
      <c r="A36" s="60" t="s">
        <v>187</v>
      </c>
      <c r="B36" s="165"/>
      <c r="C36" s="165"/>
      <c r="D36" s="165"/>
      <c r="E36" s="165"/>
      <c r="F36" s="165"/>
      <c r="G36" s="20"/>
    </row>
  </sheetData>
  <mergeCells count="3">
    <mergeCell ref="A5:A6"/>
    <mergeCell ref="B5:C5"/>
    <mergeCell ref="D5:F5"/>
  </mergeCells>
  <conditionalFormatting sqref="A7:F34">
    <cfRule type="expression" dxfId="11" priority="2">
      <formula>MOD(ROW(),2)=0</formula>
    </cfRule>
  </conditionalFormatting>
  <conditionalFormatting sqref="F7:F35">
    <cfRule type="expression" dxfId="1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3E57A-E872-45A7-9323-EBE7F5BB953A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190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26450</v>
      </c>
      <c r="C7" s="237">
        <v>29277</v>
      </c>
      <c r="D7" s="237">
        <v>139017</v>
      </c>
      <c r="E7" s="237">
        <v>222731</v>
      </c>
      <c r="F7" s="238">
        <v>60.218534423847451</v>
      </c>
      <c r="G7" s="20"/>
    </row>
    <row r="8" spans="1:14" s="47" customFormat="1" ht="15.6" customHeight="1" x14ac:dyDescent="0.2">
      <c r="A8" s="236" t="s">
        <v>11</v>
      </c>
      <c r="B8" s="237">
        <v>11886</v>
      </c>
      <c r="C8" s="237">
        <v>16361</v>
      </c>
      <c r="D8" s="237">
        <v>100110</v>
      </c>
      <c r="E8" s="237">
        <v>102544</v>
      </c>
      <c r="F8" s="238">
        <v>2.4313255419039019</v>
      </c>
      <c r="G8" s="239"/>
    </row>
    <row r="9" spans="1:14" ht="15.6" customHeight="1" x14ac:dyDescent="0.25">
      <c r="A9" s="236" t="s">
        <v>8</v>
      </c>
      <c r="B9" s="237">
        <v>72899</v>
      </c>
      <c r="C9" s="237">
        <v>85727</v>
      </c>
      <c r="D9" s="237">
        <v>351895</v>
      </c>
      <c r="E9" s="237">
        <v>323935</v>
      </c>
      <c r="F9" s="238">
        <v>-7.945551940209441</v>
      </c>
      <c r="G9" s="243"/>
    </row>
    <row r="10" spans="1:14" ht="15.6" customHeight="1" x14ac:dyDescent="0.25">
      <c r="A10" s="236" t="s">
        <v>10</v>
      </c>
      <c r="B10" s="237">
        <v>22473</v>
      </c>
      <c r="C10" s="237">
        <v>73478</v>
      </c>
      <c r="D10" s="237">
        <v>56324</v>
      </c>
      <c r="E10" s="237">
        <v>415262</v>
      </c>
      <c r="F10" s="238">
        <v>637.27363113415242</v>
      </c>
      <c r="G10" s="244"/>
    </row>
    <row r="11" spans="1:14" ht="15.6" customHeight="1" x14ac:dyDescent="0.25">
      <c r="A11" s="236" t="s">
        <v>9</v>
      </c>
      <c r="B11" s="237">
        <v>465643</v>
      </c>
      <c r="C11" s="237">
        <v>507137</v>
      </c>
      <c r="D11" s="237">
        <v>2976913</v>
      </c>
      <c r="E11" s="237">
        <v>3062802</v>
      </c>
      <c r="F11" s="238">
        <v>2.8851699730559801</v>
      </c>
    </row>
    <row r="12" spans="1:14" ht="15.6" customHeight="1" x14ac:dyDescent="0.25">
      <c r="A12" s="236" t="s">
        <v>6</v>
      </c>
      <c r="B12" s="237">
        <v>10646</v>
      </c>
      <c r="C12" s="237">
        <v>6460</v>
      </c>
      <c r="D12" s="237">
        <v>37867</v>
      </c>
      <c r="E12" s="237">
        <v>43792</v>
      </c>
      <c r="F12" s="238">
        <v>15.64686930572794</v>
      </c>
    </row>
    <row r="13" spans="1:14" ht="15.6" customHeight="1" x14ac:dyDescent="0.25">
      <c r="A13" s="236" t="s">
        <v>175</v>
      </c>
      <c r="B13" s="237">
        <v>2373</v>
      </c>
      <c r="C13" s="237">
        <v>3842</v>
      </c>
      <c r="D13" s="237">
        <v>7676</v>
      </c>
      <c r="E13" s="237">
        <v>12402</v>
      </c>
      <c r="F13" s="238">
        <v>61.568525273579979</v>
      </c>
    </row>
    <row r="14" spans="1:14" ht="15.6" customHeight="1" x14ac:dyDescent="0.25">
      <c r="A14" s="236" t="s">
        <v>148</v>
      </c>
      <c r="B14" s="237">
        <v>731176</v>
      </c>
      <c r="C14" s="237">
        <v>762723</v>
      </c>
      <c r="D14" s="237">
        <v>4231329</v>
      </c>
      <c r="E14" s="237">
        <v>4301933</v>
      </c>
      <c r="F14" s="238">
        <v>1.668601047094185</v>
      </c>
    </row>
    <row r="15" spans="1:14" ht="15.6" customHeight="1" x14ac:dyDescent="0.25">
      <c r="A15" s="236" t="s">
        <v>145</v>
      </c>
      <c r="B15" s="237">
        <v>401713</v>
      </c>
      <c r="C15" s="237">
        <v>328615</v>
      </c>
      <c r="D15" s="237">
        <v>1952480</v>
      </c>
      <c r="E15" s="237">
        <v>1968812</v>
      </c>
      <c r="F15" s="238">
        <v>0.83647463738425643</v>
      </c>
    </row>
    <row r="16" spans="1:14" ht="15.6" customHeight="1" x14ac:dyDescent="0.5">
      <c r="A16" s="236" t="s">
        <v>144</v>
      </c>
      <c r="B16" s="237">
        <v>23058</v>
      </c>
      <c r="C16" s="237">
        <v>82651</v>
      </c>
      <c r="D16" s="237">
        <v>234359</v>
      </c>
      <c r="E16" s="237">
        <v>264817</v>
      </c>
      <c r="F16" s="238">
        <v>12.9963005474507</v>
      </c>
      <c r="G16" s="15"/>
    </row>
    <row r="17" spans="1:7" ht="15.6" customHeight="1" x14ac:dyDescent="0.35">
      <c r="A17" s="236" t="s">
        <v>150</v>
      </c>
      <c r="B17" s="237">
        <v>9514</v>
      </c>
      <c r="C17" s="237">
        <v>14841</v>
      </c>
      <c r="D17" s="237">
        <v>53273</v>
      </c>
      <c r="E17" s="237">
        <v>86301</v>
      </c>
      <c r="F17" s="238">
        <v>61.997634824395107</v>
      </c>
      <c r="G17" s="16"/>
    </row>
    <row r="18" spans="1:7" ht="15.6" customHeight="1" x14ac:dyDescent="0.25">
      <c r="A18" s="236" t="s">
        <v>147</v>
      </c>
      <c r="B18" s="237">
        <v>191</v>
      </c>
      <c r="C18" s="237">
        <v>235</v>
      </c>
      <c r="D18" s="237">
        <v>860</v>
      </c>
      <c r="E18" s="237">
        <v>774</v>
      </c>
      <c r="F18" s="238">
        <v>-10</v>
      </c>
    </row>
    <row r="19" spans="1:7" ht="15.6" customHeight="1" x14ac:dyDescent="0.25">
      <c r="A19" s="236" t="s">
        <v>143</v>
      </c>
      <c r="B19" s="237">
        <v>14811</v>
      </c>
      <c r="C19" s="237">
        <v>14171</v>
      </c>
      <c r="D19" s="237">
        <v>52094</v>
      </c>
      <c r="E19" s="237">
        <v>73940</v>
      </c>
      <c r="F19" s="238">
        <v>41.935731562176073</v>
      </c>
    </row>
    <row r="20" spans="1:7" ht="15.6" customHeight="1" x14ac:dyDescent="0.25">
      <c r="A20" s="236" t="s">
        <v>142</v>
      </c>
      <c r="B20" s="237">
        <v>57536</v>
      </c>
      <c r="C20" s="237">
        <v>60371</v>
      </c>
      <c r="D20" s="237">
        <v>315032</v>
      </c>
      <c r="E20" s="237">
        <v>457163</v>
      </c>
      <c r="F20" s="238">
        <v>45.116369130754983</v>
      </c>
    </row>
    <row r="21" spans="1:7" ht="15.6" customHeight="1" x14ac:dyDescent="0.25">
      <c r="A21" s="236" t="s">
        <v>149</v>
      </c>
      <c r="B21" s="237">
        <v>5588</v>
      </c>
      <c r="C21" s="237">
        <v>6002</v>
      </c>
      <c r="D21" s="237">
        <v>47396</v>
      </c>
      <c r="E21" s="237">
        <v>117683</v>
      </c>
      <c r="F21" s="238">
        <v>148.29732466874839</v>
      </c>
    </row>
    <row r="22" spans="1:7" ht="15.6" customHeight="1" x14ac:dyDescent="0.25">
      <c r="A22" s="236" t="s">
        <v>146</v>
      </c>
      <c r="B22" s="237">
        <v>34162</v>
      </c>
      <c r="C22" s="237">
        <v>33771</v>
      </c>
      <c r="D22" s="237">
        <v>217884</v>
      </c>
      <c r="E22" s="237">
        <v>251171</v>
      </c>
      <c r="F22" s="238">
        <v>15.27739531126654</v>
      </c>
    </row>
    <row r="23" spans="1:7" ht="15.6" customHeight="1" x14ac:dyDescent="0.25">
      <c r="A23" s="236" t="s">
        <v>165</v>
      </c>
      <c r="B23" s="237">
        <v>19184</v>
      </c>
      <c r="C23" s="237">
        <v>28371</v>
      </c>
      <c r="D23" s="237">
        <v>93732</v>
      </c>
      <c r="E23" s="237">
        <v>130267</v>
      </c>
      <c r="F23" s="238">
        <v>38.9781504715572</v>
      </c>
    </row>
    <row r="24" spans="1:7" ht="15.6" customHeight="1" x14ac:dyDescent="0.25">
      <c r="A24" s="236" t="s">
        <v>141</v>
      </c>
      <c r="B24" s="237">
        <v>40233</v>
      </c>
      <c r="C24" s="237">
        <v>48270</v>
      </c>
      <c r="D24" s="237">
        <v>225986</v>
      </c>
      <c r="E24" s="237">
        <v>263146</v>
      </c>
      <c r="F24" s="238">
        <v>16.443496499783169</v>
      </c>
    </row>
    <row r="25" spans="1:7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 t="s">
        <v>191</v>
      </c>
    </row>
    <row r="26" spans="1:7" ht="15.6" customHeight="1" x14ac:dyDescent="0.25">
      <c r="A26" s="236" t="s">
        <v>152</v>
      </c>
      <c r="B26" s="237">
        <v>25874</v>
      </c>
      <c r="C26" s="237">
        <v>13587</v>
      </c>
      <c r="D26" s="237">
        <v>175557</v>
      </c>
      <c r="E26" s="237">
        <v>43465</v>
      </c>
      <c r="F26" s="238">
        <v>-75.241659404068201</v>
      </c>
    </row>
    <row r="27" spans="1:7" ht="15.6" customHeight="1" x14ac:dyDescent="0.25">
      <c r="A27" s="236" t="s">
        <v>173</v>
      </c>
      <c r="B27" s="237">
        <v>117393</v>
      </c>
      <c r="C27" s="237">
        <v>132488</v>
      </c>
      <c r="D27" s="237">
        <v>680035</v>
      </c>
      <c r="E27" s="237">
        <v>833812</v>
      </c>
      <c r="F27" s="238">
        <v>22.613100796282541</v>
      </c>
    </row>
    <row r="28" spans="1:7" ht="15.6" customHeight="1" x14ac:dyDescent="0.25">
      <c r="A28" s="236" t="s">
        <v>177</v>
      </c>
      <c r="B28" s="237">
        <v>21268</v>
      </c>
      <c r="C28" s="237">
        <v>24169</v>
      </c>
      <c r="D28" s="237">
        <v>154380</v>
      </c>
      <c r="E28" s="237">
        <v>169413</v>
      </c>
      <c r="F28" s="238">
        <v>9.7376603186941253</v>
      </c>
    </row>
    <row r="29" spans="1:7" ht="15.6" customHeight="1" x14ac:dyDescent="0.25">
      <c r="A29" s="236" t="s">
        <v>178</v>
      </c>
      <c r="B29" s="237">
        <v>71403</v>
      </c>
      <c r="C29" s="237">
        <v>77839</v>
      </c>
      <c r="D29" s="237">
        <v>446500</v>
      </c>
      <c r="E29" s="237">
        <v>441738</v>
      </c>
      <c r="F29" s="238">
        <v>-1.0665173572228499</v>
      </c>
    </row>
    <row r="30" spans="1:7" ht="15.6" customHeight="1" x14ac:dyDescent="0.25">
      <c r="A30" s="236" t="s">
        <v>179</v>
      </c>
      <c r="B30" s="237">
        <v>14941</v>
      </c>
      <c r="C30" s="237">
        <v>18664</v>
      </c>
      <c r="D30" s="237">
        <v>83823</v>
      </c>
      <c r="E30" s="237">
        <v>46534</v>
      </c>
      <c r="F30" s="238">
        <v>-44.485403767462387</v>
      </c>
    </row>
    <row r="31" spans="1:7" ht="15.6" customHeight="1" x14ac:dyDescent="0.25">
      <c r="A31" s="236" t="s">
        <v>180</v>
      </c>
      <c r="B31" s="237">
        <v>133990</v>
      </c>
      <c r="C31" s="237">
        <v>80700</v>
      </c>
      <c r="D31" s="237">
        <v>573929</v>
      </c>
      <c r="E31" s="237">
        <v>572136</v>
      </c>
      <c r="F31" s="238">
        <v>-0.31240798077810439</v>
      </c>
    </row>
    <row r="32" spans="1:7" ht="15.6" customHeight="1" x14ac:dyDescent="0.25">
      <c r="A32" s="236" t="s">
        <v>181</v>
      </c>
      <c r="B32" s="237">
        <v>1076958</v>
      </c>
      <c r="C32" s="237">
        <v>1331368</v>
      </c>
      <c r="D32" s="237">
        <v>6188609</v>
      </c>
      <c r="E32" s="237">
        <v>6878745</v>
      </c>
      <c r="F32" s="238">
        <v>11.151714383636129</v>
      </c>
    </row>
    <row r="33" spans="1:6" ht="15.6" customHeight="1" x14ac:dyDescent="0.25">
      <c r="A33" s="236" t="s">
        <v>182</v>
      </c>
      <c r="B33" s="237">
        <v>177398</v>
      </c>
      <c r="C33" s="237">
        <v>184634</v>
      </c>
      <c r="D33" s="237">
        <v>890106</v>
      </c>
      <c r="E33" s="237">
        <v>918444</v>
      </c>
      <c r="F33" s="238">
        <v>3.1836657656503888</v>
      </c>
    </row>
    <row r="34" spans="1:6" ht="15.6" customHeight="1" x14ac:dyDescent="0.25">
      <c r="A34" s="236" t="s">
        <v>183</v>
      </c>
      <c r="B34" s="237">
        <v>23255</v>
      </c>
      <c r="C34" s="237">
        <v>38086</v>
      </c>
      <c r="D34" s="237">
        <v>139674</v>
      </c>
      <c r="E34" s="237">
        <v>155716</v>
      </c>
      <c r="F34" s="238">
        <v>11.48531580680728</v>
      </c>
    </row>
    <row r="35" spans="1:6" ht="15.6" customHeight="1" x14ac:dyDescent="0.25">
      <c r="A35" s="240" t="s">
        <v>153</v>
      </c>
      <c r="B35" s="241">
        <f>SUM(B7:B34)</f>
        <v>3612016</v>
      </c>
      <c r="C35" s="241">
        <f>SUM(C7:C34)</f>
        <v>4003838</v>
      </c>
      <c r="D35" s="241">
        <f>SUM(D7:D34)</f>
        <v>20426840</v>
      </c>
      <c r="E35" s="241">
        <f>SUM(E7:E34)</f>
        <v>22159478</v>
      </c>
      <c r="F35" s="242">
        <f>E35*100/D35-100</f>
        <v>8.4821636631020709</v>
      </c>
    </row>
    <row r="36" spans="1:6" ht="15.6" customHeight="1" x14ac:dyDescent="0.25">
      <c r="A36" s="60" t="s">
        <v>187</v>
      </c>
    </row>
  </sheetData>
  <mergeCells count="3">
    <mergeCell ref="A5:A6"/>
    <mergeCell ref="B5:C5"/>
    <mergeCell ref="D5:F5"/>
  </mergeCells>
  <conditionalFormatting sqref="A7:F34">
    <cfRule type="expression" dxfId="9" priority="2">
      <formula>MOD(ROW(),2)=0</formula>
    </cfRule>
  </conditionalFormatting>
  <conditionalFormatting sqref="F7:F35">
    <cfRule type="expression" dxfId="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82075-CDA9-4B8C-B265-71CF904F0849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192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226104</v>
      </c>
      <c r="C7" s="237">
        <v>138571</v>
      </c>
      <c r="D7" s="237">
        <v>1219259</v>
      </c>
      <c r="E7" s="237">
        <v>937608</v>
      </c>
      <c r="F7" s="238">
        <v>-23.100178058968609</v>
      </c>
      <c r="G7" s="20"/>
    </row>
    <row r="8" spans="1:14" s="47" customFormat="1" ht="15.6" customHeight="1" x14ac:dyDescent="0.2">
      <c r="A8" s="236" t="s">
        <v>11</v>
      </c>
      <c r="B8" s="237">
        <v>24502</v>
      </c>
      <c r="C8" s="237">
        <v>76403</v>
      </c>
      <c r="D8" s="237">
        <v>256227</v>
      </c>
      <c r="E8" s="237">
        <v>455639</v>
      </c>
      <c r="F8" s="238">
        <v>77.826302458366996</v>
      </c>
      <c r="G8" s="239"/>
    </row>
    <row r="9" spans="1:14" ht="15.6" customHeight="1" x14ac:dyDescent="0.25">
      <c r="A9" s="236" t="s">
        <v>8</v>
      </c>
      <c r="B9" s="237">
        <v>137254</v>
      </c>
      <c r="C9" s="237">
        <v>412886</v>
      </c>
      <c r="D9" s="237">
        <v>1772725</v>
      </c>
      <c r="E9" s="237">
        <v>2068386</v>
      </c>
      <c r="F9" s="238">
        <v>16.67833420299257</v>
      </c>
      <c r="G9" s="20"/>
    </row>
    <row r="10" spans="1:14" ht="15.6" customHeight="1" x14ac:dyDescent="0.25">
      <c r="A10" s="236" t="s">
        <v>10</v>
      </c>
      <c r="B10" s="237">
        <v>207538</v>
      </c>
      <c r="C10" s="237">
        <v>104517</v>
      </c>
      <c r="D10" s="237">
        <v>1201412</v>
      </c>
      <c r="E10" s="237">
        <v>742544</v>
      </c>
      <c r="F10" s="238">
        <v>-38.194058324704599</v>
      </c>
    </row>
    <row r="11" spans="1:14" ht="15.6" customHeight="1" x14ac:dyDescent="0.25">
      <c r="A11" s="236" t="s">
        <v>9</v>
      </c>
      <c r="B11" s="237">
        <v>751834</v>
      </c>
      <c r="C11" s="237">
        <v>766912</v>
      </c>
      <c r="D11" s="237">
        <v>4375163</v>
      </c>
      <c r="E11" s="237">
        <v>4330668</v>
      </c>
      <c r="F11" s="238">
        <v>-1.016990681261476</v>
      </c>
    </row>
    <row r="12" spans="1:14" ht="15.6" customHeight="1" x14ac:dyDescent="0.25">
      <c r="A12" s="236" t="s">
        <v>6</v>
      </c>
      <c r="B12" s="237">
        <v>65432</v>
      </c>
      <c r="C12" s="237">
        <v>78601</v>
      </c>
      <c r="D12" s="237">
        <v>416538</v>
      </c>
      <c r="E12" s="237">
        <v>441480</v>
      </c>
      <c r="F12" s="238">
        <v>5.987929072497594</v>
      </c>
    </row>
    <row r="13" spans="1:14" ht="15.6" customHeight="1" x14ac:dyDescent="0.25">
      <c r="A13" s="236" t="s">
        <v>175</v>
      </c>
      <c r="B13" s="237">
        <v>195</v>
      </c>
      <c r="C13" s="237">
        <v>138</v>
      </c>
      <c r="D13" s="237">
        <v>2678</v>
      </c>
      <c r="E13" s="237">
        <v>1079</v>
      </c>
      <c r="F13" s="238">
        <v>-59.708737864077669</v>
      </c>
    </row>
    <row r="14" spans="1:14" ht="15.6" customHeight="1" x14ac:dyDescent="0.25">
      <c r="A14" s="236" t="s">
        <v>148</v>
      </c>
      <c r="B14" s="237">
        <v>1021264</v>
      </c>
      <c r="C14" s="237">
        <v>1004972</v>
      </c>
      <c r="D14" s="237">
        <v>5824166</v>
      </c>
      <c r="E14" s="237">
        <v>5686207</v>
      </c>
      <c r="F14" s="238">
        <v>-2.368733995562621</v>
      </c>
    </row>
    <row r="15" spans="1:14" ht="15.6" customHeight="1" x14ac:dyDescent="0.25">
      <c r="A15" s="236" t="s">
        <v>145</v>
      </c>
      <c r="B15" s="237">
        <v>588145</v>
      </c>
      <c r="C15" s="237">
        <v>594978</v>
      </c>
      <c r="D15" s="237">
        <v>3961825</v>
      </c>
      <c r="E15" s="237">
        <v>3581139</v>
      </c>
      <c r="F15" s="238">
        <v>-9.6088545051838423</v>
      </c>
    </row>
    <row r="16" spans="1:14" ht="15.6" customHeight="1" x14ac:dyDescent="0.5">
      <c r="A16" s="236" t="s">
        <v>144</v>
      </c>
      <c r="B16" s="237">
        <v>541032</v>
      </c>
      <c r="C16" s="237">
        <v>365111</v>
      </c>
      <c r="D16" s="237">
        <v>3275297</v>
      </c>
      <c r="E16" s="237">
        <v>3457395</v>
      </c>
      <c r="F16" s="238">
        <v>5.5597400785333377</v>
      </c>
      <c r="G16" s="15"/>
    </row>
    <row r="17" spans="1:7" ht="15.6" customHeight="1" x14ac:dyDescent="0.35">
      <c r="A17" s="236" t="s">
        <v>150</v>
      </c>
      <c r="B17" s="237">
        <v>163253</v>
      </c>
      <c r="C17" s="237">
        <v>176019</v>
      </c>
      <c r="D17" s="237">
        <v>1344050</v>
      </c>
      <c r="E17" s="237">
        <v>1542181</v>
      </c>
      <c r="F17" s="238">
        <v>14.74134146795134</v>
      </c>
      <c r="G17" s="16"/>
    </row>
    <row r="18" spans="1:7" ht="15.6" customHeight="1" x14ac:dyDescent="0.25">
      <c r="A18" s="236" t="s">
        <v>147</v>
      </c>
      <c r="B18" s="237">
        <v>2710</v>
      </c>
      <c r="C18" s="237">
        <v>1984</v>
      </c>
      <c r="D18" s="237">
        <v>7247</v>
      </c>
      <c r="E18" s="237">
        <v>12592</v>
      </c>
      <c r="F18" s="238">
        <v>73.754657099489435</v>
      </c>
    </row>
    <row r="19" spans="1:7" ht="15.6" customHeight="1" x14ac:dyDescent="0.25">
      <c r="A19" s="236" t="s">
        <v>143</v>
      </c>
      <c r="B19" s="237">
        <v>122633</v>
      </c>
      <c r="C19" s="237">
        <v>108847</v>
      </c>
      <c r="D19" s="237">
        <v>801242</v>
      </c>
      <c r="E19" s="237">
        <v>858377</v>
      </c>
      <c r="F19" s="238">
        <v>7.1308044261284351</v>
      </c>
    </row>
    <row r="20" spans="1:7" ht="15.6" customHeight="1" x14ac:dyDescent="0.25">
      <c r="A20" s="236" t="s">
        <v>142</v>
      </c>
      <c r="B20" s="237">
        <v>315481</v>
      </c>
      <c r="C20" s="237">
        <v>259848</v>
      </c>
      <c r="D20" s="237">
        <v>1766469</v>
      </c>
      <c r="E20" s="237">
        <v>1583482</v>
      </c>
      <c r="F20" s="238">
        <v>-10.35891374261308</v>
      </c>
    </row>
    <row r="21" spans="1:7" ht="15.6" customHeight="1" x14ac:dyDescent="0.25">
      <c r="A21" s="236" t="s">
        <v>149</v>
      </c>
      <c r="B21" s="237">
        <v>557722</v>
      </c>
      <c r="C21" s="237">
        <v>537594</v>
      </c>
      <c r="D21" s="237">
        <v>2767935</v>
      </c>
      <c r="E21" s="237">
        <v>2428258</v>
      </c>
      <c r="F21" s="238">
        <v>-12.271856094886621</v>
      </c>
    </row>
    <row r="22" spans="1:7" ht="15.6" customHeight="1" x14ac:dyDescent="0.25">
      <c r="A22" s="236" t="s">
        <v>146</v>
      </c>
      <c r="B22" s="237">
        <v>36947</v>
      </c>
      <c r="C22" s="237">
        <v>48656</v>
      </c>
      <c r="D22" s="237">
        <v>198665</v>
      </c>
      <c r="E22" s="237">
        <v>213205</v>
      </c>
      <c r="F22" s="238">
        <v>7.3188533460851204</v>
      </c>
    </row>
    <row r="23" spans="1:7" ht="15.6" customHeight="1" x14ac:dyDescent="0.25">
      <c r="A23" s="236" t="s">
        <v>165</v>
      </c>
      <c r="B23" s="237">
        <v>58204</v>
      </c>
      <c r="C23" s="237">
        <v>58007</v>
      </c>
      <c r="D23" s="237">
        <v>262526</v>
      </c>
      <c r="E23" s="237">
        <v>367917</v>
      </c>
      <c r="F23" s="238">
        <v>40.144976116651293</v>
      </c>
    </row>
    <row r="24" spans="1:7" ht="15.6" customHeight="1" x14ac:dyDescent="0.25">
      <c r="A24" s="236" t="s">
        <v>141</v>
      </c>
      <c r="B24" s="237">
        <v>46944</v>
      </c>
      <c r="C24" s="237">
        <v>52043</v>
      </c>
      <c r="D24" s="237">
        <v>305236</v>
      </c>
      <c r="E24" s="237">
        <v>306005</v>
      </c>
      <c r="F24" s="238">
        <v>0.25193620673839229</v>
      </c>
    </row>
    <row r="25" spans="1:7" ht="15.6" customHeight="1" x14ac:dyDescent="0.25">
      <c r="A25" s="236" t="s">
        <v>140</v>
      </c>
      <c r="B25" s="237">
        <v>7</v>
      </c>
      <c r="C25" s="237">
        <v>0</v>
      </c>
      <c r="D25" s="237">
        <v>72</v>
      </c>
      <c r="E25" s="237">
        <v>15</v>
      </c>
      <c r="F25" s="238">
        <v>-79.166666666666671</v>
      </c>
    </row>
    <row r="26" spans="1:7" ht="15.6" customHeight="1" x14ac:dyDescent="0.25">
      <c r="A26" s="236" t="s">
        <v>152</v>
      </c>
      <c r="B26" s="237">
        <v>90381</v>
      </c>
      <c r="C26" s="237">
        <v>21120</v>
      </c>
      <c r="D26" s="237">
        <v>348599</v>
      </c>
      <c r="E26" s="237">
        <v>324922</v>
      </c>
      <c r="F26" s="238">
        <v>-6.7920447276096638</v>
      </c>
    </row>
    <row r="27" spans="1:7" ht="15.6" customHeight="1" x14ac:dyDescent="0.25">
      <c r="A27" s="236" t="s">
        <v>173</v>
      </c>
      <c r="B27" s="237">
        <v>109904</v>
      </c>
      <c r="C27" s="237">
        <v>95595</v>
      </c>
      <c r="D27" s="237">
        <v>546198</v>
      </c>
      <c r="E27" s="237">
        <v>537095</v>
      </c>
      <c r="F27" s="238">
        <v>-1.666611741529636</v>
      </c>
    </row>
    <row r="28" spans="1:7" ht="15.6" customHeight="1" x14ac:dyDescent="0.25">
      <c r="A28" s="236" t="s">
        <v>177</v>
      </c>
      <c r="B28" s="237">
        <v>8318</v>
      </c>
      <c r="C28" s="237">
        <v>3819</v>
      </c>
      <c r="D28" s="237">
        <v>102647</v>
      </c>
      <c r="E28" s="237">
        <v>73257</v>
      </c>
      <c r="F28" s="238">
        <v>-28.632108098629288</v>
      </c>
    </row>
    <row r="29" spans="1:7" ht="15.6" customHeight="1" x14ac:dyDescent="0.25">
      <c r="A29" s="236" t="s">
        <v>178</v>
      </c>
      <c r="B29" s="237">
        <v>208101</v>
      </c>
      <c r="C29" s="237">
        <v>173298</v>
      </c>
      <c r="D29" s="237">
        <v>1452915</v>
      </c>
      <c r="E29" s="237">
        <v>1318502</v>
      </c>
      <c r="F29" s="238">
        <v>-9.2512638385590407</v>
      </c>
    </row>
    <row r="30" spans="1:7" ht="15.6" customHeight="1" x14ac:dyDescent="0.25">
      <c r="A30" s="236" t="s">
        <v>179</v>
      </c>
      <c r="B30" s="237">
        <v>44078</v>
      </c>
      <c r="C30" s="237">
        <v>39197</v>
      </c>
      <c r="D30" s="237">
        <v>347213</v>
      </c>
      <c r="E30" s="237">
        <v>304401</v>
      </c>
      <c r="F30" s="238">
        <v>-12.330183489673489</v>
      </c>
    </row>
    <row r="31" spans="1:7" ht="15.6" customHeight="1" x14ac:dyDescent="0.25">
      <c r="A31" s="236" t="s">
        <v>180</v>
      </c>
      <c r="B31" s="237">
        <v>282154</v>
      </c>
      <c r="C31" s="237">
        <v>352743</v>
      </c>
      <c r="D31" s="237">
        <v>1697276</v>
      </c>
      <c r="E31" s="237">
        <v>1664467</v>
      </c>
      <c r="F31" s="238">
        <v>-1.9330385865351329</v>
      </c>
    </row>
    <row r="32" spans="1:7" ht="15.6" customHeight="1" x14ac:dyDescent="0.25">
      <c r="A32" s="236" t="s">
        <v>181</v>
      </c>
      <c r="B32" s="237">
        <v>1354072</v>
      </c>
      <c r="C32" s="237">
        <v>1351453</v>
      </c>
      <c r="D32" s="237">
        <v>7622231</v>
      </c>
      <c r="E32" s="237">
        <v>7117334</v>
      </c>
      <c r="F32" s="238">
        <v>-6.6240054913056241</v>
      </c>
    </row>
    <row r="33" spans="1:6" ht="15.6" customHeight="1" x14ac:dyDescent="0.25">
      <c r="A33" s="236" t="s">
        <v>182</v>
      </c>
      <c r="B33" s="237">
        <v>193692</v>
      </c>
      <c r="C33" s="237">
        <v>165936</v>
      </c>
      <c r="D33" s="237">
        <v>996208</v>
      </c>
      <c r="E33" s="237">
        <v>950828</v>
      </c>
      <c r="F33" s="238">
        <v>-4.5552735974816443</v>
      </c>
    </row>
    <row r="34" spans="1:6" ht="15.6" customHeight="1" x14ac:dyDescent="0.25">
      <c r="A34" s="236" t="s">
        <v>183</v>
      </c>
      <c r="B34" s="237">
        <v>28569</v>
      </c>
      <c r="C34" s="237">
        <v>25793</v>
      </c>
      <c r="D34" s="237">
        <v>161535</v>
      </c>
      <c r="E34" s="237">
        <v>185193</v>
      </c>
      <c r="F34" s="238">
        <v>14.6457424087659</v>
      </c>
    </row>
    <row r="35" spans="1:6" ht="15.6" customHeight="1" x14ac:dyDescent="0.25">
      <c r="A35" s="240" t="s">
        <v>153</v>
      </c>
      <c r="B35" s="241">
        <f>SUM(B7:B34)</f>
        <v>7186470</v>
      </c>
      <c r="C35" s="241">
        <f>SUM(C7:C34)</f>
        <v>7015041</v>
      </c>
      <c r="D35" s="241">
        <f>SUM(D7:D34)</f>
        <v>43033554</v>
      </c>
      <c r="E35" s="241">
        <f>SUM(E7:E34)</f>
        <v>41490176</v>
      </c>
      <c r="F35" s="242">
        <f>E35*100/D35-100</f>
        <v>-3.5864525621100256</v>
      </c>
    </row>
    <row r="36" spans="1:6" ht="15.6" customHeight="1" x14ac:dyDescent="0.25">
      <c r="A36" s="60" t="s">
        <v>193</v>
      </c>
    </row>
  </sheetData>
  <mergeCells count="3">
    <mergeCell ref="A5:A6"/>
    <mergeCell ref="B5:C5"/>
    <mergeCell ref="D5:F5"/>
  </mergeCells>
  <conditionalFormatting sqref="A7:F34">
    <cfRule type="expression" dxfId="7" priority="2">
      <formula>MOD(ROW(),2)=0</formula>
    </cfRule>
  </conditionalFormatting>
  <conditionalFormatting sqref="F7:F35">
    <cfRule type="expression" dxfId="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129B3-16AB-4D8C-A729-1543D2FA59C5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194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165130</v>
      </c>
      <c r="C7" s="237">
        <v>88820</v>
      </c>
      <c r="D7" s="237">
        <v>860034</v>
      </c>
      <c r="E7" s="237">
        <v>625247</v>
      </c>
      <c r="F7" s="238">
        <v>-27.299734661652909</v>
      </c>
      <c r="G7" s="20"/>
    </row>
    <row r="8" spans="1:14" s="47" customFormat="1" ht="15.6" customHeight="1" x14ac:dyDescent="0.2">
      <c r="A8" s="236" t="s">
        <v>11</v>
      </c>
      <c r="B8" s="237">
        <v>0</v>
      </c>
      <c r="C8" s="237">
        <v>70</v>
      </c>
      <c r="D8" s="237">
        <v>6</v>
      </c>
      <c r="E8" s="237">
        <v>438</v>
      </c>
      <c r="F8" s="238">
        <v>7200</v>
      </c>
      <c r="G8" s="245"/>
    </row>
    <row r="9" spans="1:14" ht="15.6" customHeight="1" x14ac:dyDescent="0.25">
      <c r="A9" s="236" t="s">
        <v>8</v>
      </c>
      <c r="B9" s="237">
        <v>10003</v>
      </c>
      <c r="C9" s="237">
        <v>9181</v>
      </c>
      <c r="D9" s="237">
        <v>24234</v>
      </c>
      <c r="E9" s="237">
        <v>49192</v>
      </c>
      <c r="F9" s="238">
        <v>102.9875381695139</v>
      </c>
      <c r="G9" s="246"/>
    </row>
    <row r="10" spans="1:14" ht="15.6" customHeight="1" x14ac:dyDescent="0.25">
      <c r="A10" s="236" t="s">
        <v>10</v>
      </c>
      <c r="B10" s="237">
        <v>8682</v>
      </c>
      <c r="C10" s="237">
        <v>20168</v>
      </c>
      <c r="D10" s="237">
        <v>107338</v>
      </c>
      <c r="E10" s="237">
        <v>126989</v>
      </c>
      <c r="F10" s="238">
        <v>18.307589111032438</v>
      </c>
    </row>
    <row r="11" spans="1:14" ht="15.6" customHeight="1" x14ac:dyDescent="0.25">
      <c r="A11" s="236" t="s">
        <v>9</v>
      </c>
      <c r="B11" s="237">
        <v>304367</v>
      </c>
      <c r="C11" s="237">
        <v>298370</v>
      </c>
      <c r="D11" s="237">
        <v>1529309</v>
      </c>
      <c r="E11" s="237">
        <v>1552403</v>
      </c>
      <c r="F11" s="238">
        <v>1.510093774377836</v>
      </c>
    </row>
    <row r="12" spans="1:14" ht="15.6" customHeight="1" x14ac:dyDescent="0.25">
      <c r="A12" s="236" t="s">
        <v>6</v>
      </c>
      <c r="B12" s="237">
        <v>0</v>
      </c>
      <c r="C12" s="237">
        <v>0</v>
      </c>
      <c r="D12" s="237">
        <v>4009</v>
      </c>
      <c r="E12" s="237">
        <v>428</v>
      </c>
      <c r="F12" s="238">
        <v>-89.324020952856074</v>
      </c>
    </row>
    <row r="13" spans="1:14" ht="15.6" customHeight="1" x14ac:dyDescent="0.25">
      <c r="A13" s="236" t="s">
        <v>175</v>
      </c>
      <c r="B13" s="237">
        <v>0</v>
      </c>
      <c r="C13" s="237">
        <v>0</v>
      </c>
      <c r="D13" s="237">
        <v>0</v>
      </c>
      <c r="E13" s="237">
        <v>0</v>
      </c>
      <c r="F13" s="238"/>
    </row>
    <row r="14" spans="1:14" ht="15.6" customHeight="1" x14ac:dyDescent="0.25">
      <c r="A14" s="236" t="s">
        <v>148</v>
      </c>
      <c r="B14" s="237">
        <v>53864</v>
      </c>
      <c r="C14" s="237">
        <v>33450</v>
      </c>
      <c r="D14" s="237">
        <v>202538</v>
      </c>
      <c r="E14" s="237">
        <v>312365</v>
      </c>
      <c r="F14" s="238">
        <v>54.22537992870474</v>
      </c>
    </row>
    <row r="15" spans="1:14" ht="15.6" customHeight="1" x14ac:dyDescent="0.25">
      <c r="A15" s="236" t="s">
        <v>145</v>
      </c>
      <c r="B15" s="237">
        <v>120689</v>
      </c>
      <c r="C15" s="237">
        <v>204790</v>
      </c>
      <c r="D15" s="237">
        <v>1272349</v>
      </c>
      <c r="E15" s="237">
        <v>1317589</v>
      </c>
      <c r="F15" s="238">
        <v>3.5556282120707441</v>
      </c>
    </row>
    <row r="16" spans="1:14" ht="15.6" customHeight="1" x14ac:dyDescent="0.5">
      <c r="A16" s="236" t="s">
        <v>144</v>
      </c>
      <c r="B16" s="237">
        <v>310779</v>
      </c>
      <c r="C16" s="237">
        <v>268551</v>
      </c>
      <c r="D16" s="237">
        <v>2107425</v>
      </c>
      <c r="E16" s="237">
        <v>2043151</v>
      </c>
      <c r="F16" s="238">
        <v>-3.0498831512390718</v>
      </c>
      <c r="G16" s="15"/>
    </row>
    <row r="17" spans="1:10" ht="15.6" customHeight="1" x14ac:dyDescent="0.35">
      <c r="A17" s="236" t="s">
        <v>150</v>
      </c>
      <c r="B17" s="237">
        <v>40774</v>
      </c>
      <c r="C17" s="237">
        <v>19363</v>
      </c>
      <c r="D17" s="237">
        <v>491281</v>
      </c>
      <c r="E17" s="237">
        <v>680538</v>
      </c>
      <c r="F17" s="238">
        <v>38.523166985900133</v>
      </c>
      <c r="G17" s="16"/>
    </row>
    <row r="18" spans="1:10" ht="15.6" customHeight="1" x14ac:dyDescent="0.25">
      <c r="A18" s="236" t="s">
        <v>147</v>
      </c>
      <c r="B18" s="237">
        <v>2710</v>
      </c>
      <c r="C18" s="237">
        <v>1984</v>
      </c>
      <c r="D18" s="237">
        <v>7247</v>
      </c>
      <c r="E18" s="237">
        <v>12592</v>
      </c>
      <c r="F18" s="238">
        <v>73.754657099489435</v>
      </c>
    </row>
    <row r="19" spans="1:10" ht="15.6" customHeight="1" x14ac:dyDescent="0.25">
      <c r="A19" s="236" t="s">
        <v>143</v>
      </c>
      <c r="B19" s="237">
        <v>2666</v>
      </c>
      <c r="C19" s="237">
        <v>38337</v>
      </c>
      <c r="D19" s="237">
        <v>50909</v>
      </c>
      <c r="E19" s="237">
        <v>275960</v>
      </c>
      <c r="F19" s="238">
        <v>442.06525368795297</v>
      </c>
    </row>
    <row r="20" spans="1:10" ht="15.6" customHeight="1" x14ac:dyDescent="0.25">
      <c r="A20" s="236" t="s">
        <v>142</v>
      </c>
      <c r="B20" s="237">
        <v>3381</v>
      </c>
      <c r="C20" s="237">
        <v>7840</v>
      </c>
      <c r="D20" s="237">
        <v>27921</v>
      </c>
      <c r="E20" s="237">
        <v>49282</v>
      </c>
      <c r="F20" s="238">
        <v>76.505139500734202</v>
      </c>
      <c r="J20" s="247"/>
    </row>
    <row r="21" spans="1:10" ht="15.6" customHeight="1" x14ac:dyDescent="0.25">
      <c r="A21" s="236" t="s">
        <v>149</v>
      </c>
      <c r="B21" s="237">
        <v>335519</v>
      </c>
      <c r="C21" s="237">
        <v>403775</v>
      </c>
      <c r="D21" s="237">
        <v>1705641</v>
      </c>
      <c r="E21" s="237">
        <v>1601250</v>
      </c>
      <c r="F21" s="238">
        <v>-6.1203383361445987</v>
      </c>
    </row>
    <row r="22" spans="1:10" ht="15.6" customHeight="1" x14ac:dyDescent="0.25">
      <c r="A22" s="236" t="s">
        <v>146</v>
      </c>
      <c r="B22" s="237">
        <v>15355</v>
      </c>
      <c r="C22" s="237">
        <v>29712</v>
      </c>
      <c r="D22" s="237">
        <v>96870</v>
      </c>
      <c r="E22" s="237">
        <v>99636</v>
      </c>
      <c r="F22" s="238">
        <v>2.8553731805512541</v>
      </c>
    </row>
    <row r="23" spans="1:10" ht="15.6" customHeight="1" x14ac:dyDescent="0.25">
      <c r="A23" s="236" t="s">
        <v>165</v>
      </c>
      <c r="B23" s="237">
        <v>0</v>
      </c>
      <c r="C23" s="237">
        <v>1815</v>
      </c>
      <c r="D23" s="237">
        <v>15120</v>
      </c>
      <c r="E23" s="237">
        <v>14103</v>
      </c>
      <c r="F23" s="238">
        <v>-6.7261904761904816</v>
      </c>
    </row>
    <row r="24" spans="1:10" ht="15.6" customHeight="1" x14ac:dyDescent="0.25">
      <c r="A24" s="236" t="s">
        <v>141</v>
      </c>
      <c r="B24" s="237">
        <v>0</v>
      </c>
      <c r="C24" s="237">
        <v>0</v>
      </c>
      <c r="D24" s="237">
        <v>0</v>
      </c>
      <c r="E24" s="237">
        <v>0</v>
      </c>
      <c r="F24" s="238"/>
    </row>
    <row r="25" spans="1:10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10" ht="15.6" customHeight="1" x14ac:dyDescent="0.25">
      <c r="A26" s="236" t="s">
        <v>152</v>
      </c>
      <c r="B26" s="237">
        <v>0</v>
      </c>
      <c r="C26" s="237">
        <v>5313</v>
      </c>
      <c r="D26" s="237">
        <v>3577</v>
      </c>
      <c r="E26" s="237">
        <v>5313</v>
      </c>
      <c r="F26" s="238">
        <v>48.532289628180052</v>
      </c>
    </row>
    <row r="27" spans="1:10" ht="15.6" customHeight="1" x14ac:dyDescent="0.25">
      <c r="A27" s="236" t="s">
        <v>173</v>
      </c>
      <c r="B27" s="237">
        <v>0</v>
      </c>
      <c r="C27" s="237">
        <v>0</v>
      </c>
      <c r="D27" s="237">
        <v>0</v>
      </c>
      <c r="E27" s="237">
        <v>0</v>
      </c>
      <c r="F27" s="238"/>
    </row>
    <row r="28" spans="1:10" ht="15.6" customHeight="1" x14ac:dyDescent="0.25">
      <c r="A28" s="236" t="s">
        <v>177</v>
      </c>
      <c r="B28" s="237">
        <v>6012</v>
      </c>
      <c r="C28" s="237">
        <v>32</v>
      </c>
      <c r="D28" s="237">
        <v>66881</v>
      </c>
      <c r="E28" s="237">
        <v>31299</v>
      </c>
      <c r="F28" s="238">
        <v>-53.201955712384681</v>
      </c>
    </row>
    <row r="29" spans="1:10" ht="15.6" customHeight="1" x14ac:dyDescent="0.25">
      <c r="A29" s="236" t="s">
        <v>178</v>
      </c>
      <c r="B29" s="237">
        <v>0</v>
      </c>
      <c r="C29" s="237">
        <v>0</v>
      </c>
      <c r="D29" s="237">
        <v>7012</v>
      </c>
      <c r="E29" s="237">
        <v>0</v>
      </c>
      <c r="F29" s="238">
        <v>-100</v>
      </c>
    </row>
    <row r="30" spans="1:10" ht="15.6" customHeight="1" x14ac:dyDescent="0.25">
      <c r="A30" s="236" t="s">
        <v>179</v>
      </c>
      <c r="B30" s="237">
        <v>0</v>
      </c>
      <c r="C30" s="237">
        <v>0</v>
      </c>
      <c r="D30" s="237">
        <v>0</v>
      </c>
      <c r="E30" s="237">
        <v>3142</v>
      </c>
      <c r="F30" s="238"/>
    </row>
    <row r="31" spans="1:10" ht="15.6" customHeight="1" x14ac:dyDescent="0.25">
      <c r="A31" s="236" t="s">
        <v>180</v>
      </c>
      <c r="B31" s="237">
        <v>212422</v>
      </c>
      <c r="C31" s="237">
        <v>288454</v>
      </c>
      <c r="D31" s="237">
        <v>1315866</v>
      </c>
      <c r="E31" s="237">
        <v>1252392</v>
      </c>
      <c r="F31" s="238">
        <v>-4.8237434510808868</v>
      </c>
    </row>
    <row r="32" spans="1:10" ht="15.6" customHeight="1" x14ac:dyDescent="0.25">
      <c r="A32" s="236" t="s">
        <v>181</v>
      </c>
      <c r="B32" s="237">
        <v>30537</v>
      </c>
      <c r="C32" s="237">
        <v>14316</v>
      </c>
      <c r="D32" s="237">
        <v>119671</v>
      </c>
      <c r="E32" s="237">
        <v>118385</v>
      </c>
      <c r="F32" s="238">
        <v>-1.074612897026014</v>
      </c>
    </row>
    <row r="33" spans="1:6" ht="15.6" customHeight="1" x14ac:dyDescent="0.25">
      <c r="A33" s="236" t="s">
        <v>182</v>
      </c>
      <c r="B33" s="237">
        <v>0</v>
      </c>
      <c r="C33" s="237">
        <v>0</v>
      </c>
      <c r="D33" s="237">
        <v>23</v>
      </c>
      <c r="E33" s="237">
        <v>3</v>
      </c>
      <c r="F33" s="238">
        <v>-86.956521739130437</v>
      </c>
    </row>
    <row r="34" spans="1:6" ht="15.6" customHeight="1" x14ac:dyDescent="0.25">
      <c r="A34" s="236" t="s">
        <v>183</v>
      </c>
      <c r="B34" s="237">
        <v>0</v>
      </c>
      <c r="C34" s="237">
        <v>50</v>
      </c>
      <c r="D34" s="237">
        <v>0</v>
      </c>
      <c r="E34" s="237">
        <v>89</v>
      </c>
    </row>
    <row r="35" spans="1:6" ht="15.6" customHeight="1" x14ac:dyDescent="0.25">
      <c r="A35" s="240" t="s">
        <v>153</v>
      </c>
      <c r="B35" s="241">
        <f>SUM(B7:B34)</f>
        <v>1622890</v>
      </c>
      <c r="C35" s="241">
        <f>SUM(C7:C34)</f>
        <v>1734391</v>
      </c>
      <c r="D35" s="241">
        <f>SUM(D7:D34)</f>
        <v>10015261</v>
      </c>
      <c r="E35" s="241">
        <f>SUM(E7:E34)</f>
        <v>10171786</v>
      </c>
      <c r="F35" s="242">
        <f>E35*100/D35-100</f>
        <v>1.5628649118580142</v>
      </c>
    </row>
    <row r="36" spans="1:6" ht="15.6" customHeight="1" x14ac:dyDescent="0.25">
      <c r="A36" s="60" t="s">
        <v>193</v>
      </c>
    </row>
  </sheetData>
  <mergeCells count="3">
    <mergeCell ref="A5:A6"/>
    <mergeCell ref="B5:C5"/>
    <mergeCell ref="D5:F5"/>
  </mergeCells>
  <conditionalFormatting sqref="A7:F34">
    <cfRule type="expression" dxfId="5" priority="1">
      <formula>MOD(ROW(),2)=0</formula>
    </cfRule>
  </conditionalFormatting>
  <conditionalFormatting sqref="F7:F35">
    <cfRule type="expression" dxfId="4" priority="2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8EEED-B63D-4879-8F20-31D5B7A7ABAA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195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48270</v>
      </c>
      <c r="C7" s="237">
        <v>40622</v>
      </c>
      <c r="D7" s="237">
        <v>309426</v>
      </c>
      <c r="E7" s="237">
        <v>255565</v>
      </c>
      <c r="F7" s="238">
        <v>-17.406746685798861</v>
      </c>
      <c r="G7" s="20"/>
    </row>
    <row r="8" spans="1:14" s="47" customFormat="1" ht="15.6" customHeight="1" x14ac:dyDescent="0.2">
      <c r="A8" s="236" t="s">
        <v>11</v>
      </c>
      <c r="B8" s="237">
        <v>14157</v>
      </c>
      <c r="C8" s="237">
        <v>58264</v>
      </c>
      <c r="D8" s="237">
        <v>198800</v>
      </c>
      <c r="E8" s="237">
        <v>389786</v>
      </c>
      <c r="F8" s="238">
        <v>96.069416498993974</v>
      </c>
      <c r="G8" s="239"/>
    </row>
    <row r="9" spans="1:14" ht="15.6" customHeight="1" x14ac:dyDescent="0.25">
      <c r="A9" s="236" t="s">
        <v>8</v>
      </c>
      <c r="B9" s="237">
        <v>90134</v>
      </c>
      <c r="C9" s="237">
        <v>365457</v>
      </c>
      <c r="D9" s="237">
        <v>1509324</v>
      </c>
      <c r="E9" s="237">
        <v>1815762</v>
      </c>
      <c r="F9" s="238">
        <v>20.302996573300359</v>
      </c>
      <c r="G9" s="20"/>
    </row>
    <row r="10" spans="1:14" ht="15.6" customHeight="1" x14ac:dyDescent="0.25">
      <c r="A10" s="236" t="s">
        <v>10</v>
      </c>
      <c r="B10" s="237">
        <v>90003</v>
      </c>
      <c r="C10" s="237">
        <v>33227</v>
      </c>
      <c r="D10" s="237">
        <v>486904</v>
      </c>
      <c r="E10" s="237">
        <v>392582</v>
      </c>
      <c r="F10" s="238">
        <v>-19.37178581404137</v>
      </c>
    </row>
    <row r="11" spans="1:14" ht="15.6" customHeight="1" x14ac:dyDescent="0.25">
      <c r="A11" s="236" t="s">
        <v>9</v>
      </c>
      <c r="B11" s="237">
        <v>0</v>
      </c>
      <c r="C11" s="237">
        <v>31</v>
      </c>
      <c r="D11" s="237">
        <v>5140</v>
      </c>
      <c r="E11" s="237">
        <v>44</v>
      </c>
      <c r="F11" s="238">
        <v>-99.143968871595334</v>
      </c>
    </row>
    <row r="12" spans="1:14" ht="15.6" customHeight="1" x14ac:dyDescent="0.25">
      <c r="A12" s="236" t="s">
        <v>6</v>
      </c>
      <c r="B12" s="237">
        <v>42023</v>
      </c>
      <c r="C12" s="237">
        <v>51502</v>
      </c>
      <c r="D12" s="237">
        <v>252994</v>
      </c>
      <c r="E12" s="237">
        <v>307408</v>
      </c>
      <c r="F12" s="238">
        <v>21.508019953042361</v>
      </c>
    </row>
    <row r="13" spans="1:14" ht="15.6" customHeight="1" x14ac:dyDescent="0.25">
      <c r="A13" s="236" t="s">
        <v>175</v>
      </c>
      <c r="B13" s="237">
        <v>6</v>
      </c>
      <c r="C13" s="237">
        <v>12</v>
      </c>
      <c r="D13" s="237">
        <v>66</v>
      </c>
      <c r="E13" s="237">
        <v>59</v>
      </c>
      <c r="F13" s="238">
        <v>-10.606060606060611</v>
      </c>
    </row>
    <row r="14" spans="1:14" ht="15.6" customHeight="1" x14ac:dyDescent="0.25">
      <c r="A14" s="236" t="s">
        <v>148</v>
      </c>
      <c r="B14" s="237">
        <v>134523</v>
      </c>
      <c r="C14" s="237">
        <v>168349</v>
      </c>
      <c r="D14" s="237">
        <v>646051</v>
      </c>
      <c r="E14" s="237">
        <v>726048</v>
      </c>
      <c r="F14" s="238">
        <v>12.382458969957479</v>
      </c>
    </row>
    <row r="15" spans="1:14" ht="15.6" customHeight="1" x14ac:dyDescent="0.25">
      <c r="A15" s="236" t="s">
        <v>145</v>
      </c>
      <c r="B15" s="237">
        <v>183651</v>
      </c>
      <c r="C15" s="237">
        <v>144675</v>
      </c>
      <c r="D15" s="237">
        <v>1123952</v>
      </c>
      <c r="E15" s="237">
        <v>817176</v>
      </c>
      <c r="F15" s="238">
        <v>-27.294404031488899</v>
      </c>
    </row>
    <row r="16" spans="1:14" ht="15.6" customHeight="1" x14ac:dyDescent="0.5">
      <c r="A16" s="236" t="s">
        <v>144</v>
      </c>
      <c r="B16" s="237">
        <v>199335</v>
      </c>
      <c r="C16" s="237">
        <v>68560</v>
      </c>
      <c r="D16" s="237">
        <v>988881</v>
      </c>
      <c r="E16" s="237">
        <v>1282697</v>
      </c>
      <c r="F16" s="238">
        <v>29.711967365132921</v>
      </c>
      <c r="G16" s="15"/>
    </row>
    <row r="17" spans="1:7" ht="15.6" customHeight="1" x14ac:dyDescent="0.35">
      <c r="A17" s="236" t="s">
        <v>150</v>
      </c>
      <c r="B17" s="237">
        <v>48216</v>
      </c>
      <c r="C17" s="237">
        <v>79957</v>
      </c>
      <c r="D17" s="237">
        <v>450052</v>
      </c>
      <c r="E17" s="237">
        <v>458119</v>
      </c>
      <c r="F17" s="238">
        <v>1.792459538008941</v>
      </c>
      <c r="G17" s="16"/>
    </row>
    <row r="18" spans="1:7" ht="15.6" customHeight="1" x14ac:dyDescent="0.25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7" ht="15.6" customHeight="1" x14ac:dyDescent="0.25">
      <c r="A19" s="236" t="s">
        <v>143</v>
      </c>
      <c r="B19" s="237">
        <v>60555</v>
      </c>
      <c r="C19" s="237">
        <v>23463</v>
      </c>
      <c r="D19" s="237">
        <v>426997</v>
      </c>
      <c r="E19" s="237">
        <v>255926</v>
      </c>
      <c r="F19" s="238">
        <v>-40.063747520474379</v>
      </c>
    </row>
    <row r="20" spans="1:7" ht="15.6" customHeight="1" x14ac:dyDescent="0.25">
      <c r="A20" s="236" t="s">
        <v>142</v>
      </c>
      <c r="B20" s="237">
        <v>239483</v>
      </c>
      <c r="C20" s="237">
        <v>174404</v>
      </c>
      <c r="D20" s="237">
        <v>1292330</v>
      </c>
      <c r="E20" s="237">
        <v>1093451</v>
      </c>
      <c r="F20" s="238">
        <v>-15.389180781998411</v>
      </c>
    </row>
    <row r="21" spans="1:7" ht="15.6" customHeight="1" x14ac:dyDescent="0.25">
      <c r="A21" s="236" t="s">
        <v>149</v>
      </c>
      <c r="B21" s="237">
        <v>207291</v>
      </c>
      <c r="C21" s="237">
        <v>128994</v>
      </c>
      <c r="D21" s="237">
        <v>950366</v>
      </c>
      <c r="E21" s="237">
        <v>785829</v>
      </c>
      <c r="F21" s="238">
        <v>-17.31301414402451</v>
      </c>
    </row>
    <row r="22" spans="1:7" ht="15.6" customHeight="1" x14ac:dyDescent="0.25">
      <c r="A22" s="236" t="s">
        <v>146</v>
      </c>
      <c r="B22" s="237">
        <v>5042</v>
      </c>
      <c r="C22" s="237">
        <v>27</v>
      </c>
      <c r="D22" s="237">
        <v>5059</v>
      </c>
      <c r="E22" s="237">
        <v>2531</v>
      </c>
      <c r="F22" s="238">
        <v>-49.970349871516113</v>
      </c>
    </row>
    <row r="23" spans="1:7" ht="15.6" customHeight="1" x14ac:dyDescent="0.25">
      <c r="A23" s="236" t="s">
        <v>165</v>
      </c>
      <c r="B23" s="237">
        <v>40257</v>
      </c>
      <c r="C23" s="237">
        <v>12450</v>
      </c>
      <c r="D23" s="237">
        <v>172418</v>
      </c>
      <c r="E23" s="237">
        <v>122497</v>
      </c>
      <c r="F23" s="238">
        <v>-28.953473535245731</v>
      </c>
    </row>
    <row r="24" spans="1:7" ht="15.6" customHeight="1" x14ac:dyDescent="0.25">
      <c r="A24" s="236" t="s">
        <v>141</v>
      </c>
      <c r="B24" s="237">
        <v>0</v>
      </c>
      <c r="C24" s="237">
        <v>0</v>
      </c>
      <c r="D24" s="237">
        <v>5036</v>
      </c>
      <c r="E24" s="237">
        <v>0</v>
      </c>
      <c r="F24" s="238">
        <v>-100</v>
      </c>
    </row>
    <row r="25" spans="1:7" ht="15.6" customHeight="1" x14ac:dyDescent="0.25">
      <c r="A25" s="236" t="s">
        <v>140</v>
      </c>
      <c r="B25" s="237">
        <v>7</v>
      </c>
      <c r="C25" s="237">
        <v>0</v>
      </c>
      <c r="D25" s="237">
        <v>72</v>
      </c>
      <c r="E25" s="237">
        <v>15</v>
      </c>
      <c r="F25" s="238">
        <v>-79.166666666666671</v>
      </c>
    </row>
    <row r="26" spans="1:7" ht="15.6" customHeight="1" x14ac:dyDescent="0.25">
      <c r="A26" s="236" t="s">
        <v>152</v>
      </c>
      <c r="B26" s="237">
        <v>82686</v>
      </c>
      <c r="C26" s="237">
        <v>14810</v>
      </c>
      <c r="D26" s="237">
        <v>298651</v>
      </c>
      <c r="E26" s="237">
        <v>310908</v>
      </c>
      <c r="F26" s="238">
        <v>4.1041215331607788</v>
      </c>
    </row>
    <row r="27" spans="1:7" ht="15.6" customHeight="1" x14ac:dyDescent="0.25">
      <c r="A27" s="236" t="s">
        <v>173</v>
      </c>
      <c r="B27" s="237">
        <v>3538</v>
      </c>
      <c r="C27" s="237">
        <v>5871</v>
      </c>
      <c r="D27" s="237">
        <v>52158</v>
      </c>
      <c r="E27" s="237">
        <v>49064</v>
      </c>
      <c r="F27" s="238">
        <v>-5.9319759193220554</v>
      </c>
    </row>
    <row r="28" spans="1:7" ht="15.6" customHeight="1" x14ac:dyDescent="0.25">
      <c r="A28" s="236" t="s">
        <v>177</v>
      </c>
      <c r="B28" s="237">
        <v>0</v>
      </c>
      <c r="C28" s="237">
        <v>0</v>
      </c>
      <c r="D28" s="237">
        <v>1981</v>
      </c>
      <c r="E28" s="237">
        <v>0</v>
      </c>
      <c r="F28" s="238">
        <v>-100</v>
      </c>
    </row>
    <row r="29" spans="1:7" ht="15.6" customHeight="1" x14ac:dyDescent="0.25">
      <c r="A29" s="236" t="s">
        <v>178</v>
      </c>
      <c r="B29" s="237">
        <v>75857</v>
      </c>
      <c r="C29" s="237">
        <v>47467</v>
      </c>
      <c r="D29" s="237">
        <v>605418</v>
      </c>
      <c r="E29" s="237">
        <v>517087</v>
      </c>
      <c r="F29" s="238">
        <v>-14.590084866984469</v>
      </c>
    </row>
    <row r="30" spans="1:7" ht="15.6" customHeight="1" x14ac:dyDescent="0.25">
      <c r="A30" s="236" t="s">
        <v>179</v>
      </c>
      <c r="B30" s="237">
        <v>25440</v>
      </c>
      <c r="C30" s="237">
        <v>12018</v>
      </c>
      <c r="D30" s="237">
        <v>216271</v>
      </c>
      <c r="E30" s="237">
        <v>132643</v>
      </c>
      <c r="F30" s="238">
        <v>-38.66815245687124</v>
      </c>
    </row>
    <row r="31" spans="1:7" ht="15.6" customHeight="1" x14ac:dyDescent="0.25">
      <c r="A31" s="236" t="s">
        <v>180</v>
      </c>
      <c r="B31" s="237">
        <v>15034</v>
      </c>
      <c r="C31" s="237">
        <v>14772</v>
      </c>
      <c r="D31" s="237">
        <v>35808</v>
      </c>
      <c r="E31" s="237">
        <v>141198</v>
      </c>
      <c r="F31" s="238">
        <v>294.31970509383382</v>
      </c>
    </row>
    <row r="32" spans="1:7" ht="15.6" customHeight="1" x14ac:dyDescent="0.25">
      <c r="A32" s="236" t="s">
        <v>181</v>
      </c>
      <c r="B32" s="237">
        <v>67938</v>
      </c>
      <c r="C32" s="237">
        <v>37993</v>
      </c>
      <c r="D32" s="237">
        <v>349860</v>
      </c>
      <c r="E32" s="237">
        <v>235039</v>
      </c>
      <c r="F32" s="238">
        <v>-32.819127651060427</v>
      </c>
    </row>
    <row r="33" spans="1:6" ht="15.6" customHeight="1" x14ac:dyDescent="0.25">
      <c r="A33" s="236" t="s">
        <v>182</v>
      </c>
      <c r="B33" s="237">
        <v>0</v>
      </c>
      <c r="C33" s="237">
        <v>0</v>
      </c>
      <c r="D33" s="237">
        <v>0</v>
      </c>
      <c r="E33" s="237">
        <v>0</v>
      </c>
      <c r="F33" s="238"/>
    </row>
    <row r="34" spans="1:6" ht="15.6" customHeight="1" x14ac:dyDescent="0.25">
      <c r="A34" s="236" t="s">
        <v>183</v>
      </c>
      <c r="B34" s="237">
        <v>6310</v>
      </c>
      <c r="C34" s="237">
        <v>1262</v>
      </c>
      <c r="D34" s="237">
        <v>27239</v>
      </c>
      <c r="E34" s="237">
        <v>38712</v>
      </c>
      <c r="F34" s="238">
        <v>42.119754763390723</v>
      </c>
    </row>
    <row r="35" spans="1:6" ht="15.6" customHeight="1" x14ac:dyDescent="0.25">
      <c r="A35" s="240" t="s">
        <v>153</v>
      </c>
      <c r="B35" s="241">
        <f>SUM(B7:B34)</f>
        <v>1679756</v>
      </c>
      <c r="C35" s="241">
        <f>SUM(C7:C34)</f>
        <v>1484187</v>
      </c>
      <c r="D35" s="241">
        <f>SUM(D7:D34)</f>
        <v>10411254</v>
      </c>
      <c r="E35" s="241">
        <f>SUM(E7:E34)</f>
        <v>10130146</v>
      </c>
      <c r="F35" s="242">
        <f>E35*100/D35-100</f>
        <v>-2.7000397838723416</v>
      </c>
    </row>
    <row r="36" spans="1:6" ht="15.6" customHeight="1" x14ac:dyDescent="0.25">
      <c r="A36" s="60" t="s">
        <v>193</v>
      </c>
    </row>
  </sheetData>
  <mergeCells count="3">
    <mergeCell ref="A5:A6"/>
    <mergeCell ref="B5:C5"/>
    <mergeCell ref="D5:F5"/>
  </mergeCells>
  <conditionalFormatting sqref="A7:F34">
    <cfRule type="expression" dxfId="3" priority="2">
      <formula>MOD(ROW(),2)=0</formula>
    </cfRule>
  </conditionalFormatting>
  <conditionalFormatting sqref="F7:F35">
    <cfRule type="expression" dxfId="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5CB3A-ECEF-4A13-ABD9-B792FC0C46D0}">
  <sheetPr codeName="Hoja4"/>
  <dimension ref="A1:O49"/>
  <sheetViews>
    <sheetView zoomScale="75" zoomScaleNormal="75" workbookViewId="0"/>
  </sheetViews>
  <sheetFormatPr baseColWidth="10" defaultColWidth="11.42578125" defaultRowHeight="15" x14ac:dyDescent="0.25"/>
  <cols>
    <col min="1" max="1" width="20.85546875" customWidth="1"/>
    <col min="2" max="2" width="46" customWidth="1"/>
    <col min="3" max="5" width="14.7109375" customWidth="1"/>
    <col min="6" max="6" width="8" customWidth="1"/>
    <col min="7" max="9" width="14.7109375" customWidth="1"/>
    <col min="10" max="10" width="8" customWidth="1"/>
    <col min="11" max="13" width="14.7109375" customWidth="1"/>
    <col min="14" max="14" width="8" customWidth="1"/>
  </cols>
  <sheetData>
    <row r="1" spans="1:15" ht="20.25" x14ac:dyDescent="0.25">
      <c r="A1" s="46" t="s">
        <v>47</v>
      </c>
      <c r="B1" s="46"/>
      <c r="C1" s="96"/>
      <c r="D1" s="46"/>
      <c r="E1" s="46"/>
      <c r="H1" s="46"/>
      <c r="I1" s="46"/>
      <c r="L1" s="46"/>
      <c r="M1" s="46"/>
    </row>
    <row r="2" spans="1:15" ht="20.25" x14ac:dyDescent="0.25">
      <c r="A2" s="93"/>
      <c r="B2" s="93"/>
      <c r="C2" s="96"/>
    </row>
    <row r="3" spans="1:15" ht="20.25" x14ac:dyDescent="0.25">
      <c r="A3" s="96"/>
      <c r="B3" s="96"/>
      <c r="C3" s="96"/>
    </row>
    <row r="4" spans="1:15" x14ac:dyDescent="0.25">
      <c r="A4" s="97" t="s">
        <v>51</v>
      </c>
      <c r="B4" s="45"/>
      <c r="N4" s="127" t="s">
        <v>172</v>
      </c>
    </row>
    <row r="5" spans="1:15" x14ac:dyDescent="0.25">
      <c r="A5" s="97"/>
      <c r="B5" s="97"/>
      <c r="C5" s="4" t="s">
        <v>3</v>
      </c>
      <c r="D5" s="4"/>
      <c r="E5" s="4"/>
      <c r="F5" s="4"/>
      <c r="G5" s="4" t="s">
        <v>4</v>
      </c>
      <c r="H5" s="4"/>
      <c r="I5" s="4"/>
      <c r="J5" s="4"/>
      <c r="K5" s="4" t="s">
        <v>5</v>
      </c>
      <c r="L5" s="4"/>
      <c r="M5" s="4"/>
      <c r="N5" s="4"/>
    </row>
    <row r="6" spans="1:15" x14ac:dyDescent="0.25">
      <c r="A6" s="1" t="s">
        <v>88</v>
      </c>
      <c r="B6" s="1"/>
      <c r="C6" s="3" t="s">
        <v>89</v>
      </c>
      <c r="D6" s="3"/>
      <c r="E6" s="2" t="s">
        <v>12</v>
      </c>
      <c r="F6" s="2"/>
      <c r="G6" s="2" t="s">
        <v>89</v>
      </c>
      <c r="H6" s="2"/>
      <c r="I6" s="2" t="s">
        <v>12</v>
      </c>
      <c r="J6" s="2"/>
      <c r="K6" s="2" t="s">
        <v>89</v>
      </c>
      <c r="L6" s="2"/>
      <c r="M6" s="2" t="s">
        <v>12</v>
      </c>
      <c r="N6" s="2"/>
    </row>
    <row r="7" spans="1:15" x14ac:dyDescent="0.25">
      <c r="A7" s="1"/>
      <c r="B7" s="1"/>
      <c r="C7" s="194">
        <v>2025</v>
      </c>
      <c r="D7" s="194">
        <v>2026</v>
      </c>
      <c r="E7" s="102" t="s">
        <v>13</v>
      </c>
      <c r="F7" s="102" t="s">
        <v>14</v>
      </c>
      <c r="G7" s="194">
        <v>2025</v>
      </c>
      <c r="H7" s="194">
        <v>2026</v>
      </c>
      <c r="I7" s="102" t="s">
        <v>13</v>
      </c>
      <c r="J7" s="102" t="s">
        <v>14</v>
      </c>
      <c r="K7" s="194">
        <v>2025</v>
      </c>
      <c r="L7" s="194">
        <v>2026</v>
      </c>
      <c r="M7" s="102" t="s">
        <v>13</v>
      </c>
      <c r="N7" s="102" t="s">
        <v>14</v>
      </c>
    </row>
    <row r="8" spans="1:15" x14ac:dyDescent="0.25">
      <c r="A8" s="205" t="s">
        <v>90</v>
      </c>
      <c r="B8" s="116" t="s">
        <v>91</v>
      </c>
      <c r="C8" s="117"/>
      <c r="D8" s="106"/>
      <c r="E8" s="112">
        <f>D8-C8</f>
        <v>0</v>
      </c>
      <c r="F8" s="118" t="e">
        <f>((D8*100/C8)-100)</f>
        <v>#DIV/0!</v>
      </c>
      <c r="G8" s="105"/>
      <c r="H8" s="106"/>
      <c r="I8" s="112">
        <f>H8-G8</f>
        <v>0</v>
      </c>
      <c r="J8" s="118" t="e">
        <f>((H8*100/G8)-100)</f>
        <v>#DIV/0!</v>
      </c>
      <c r="K8" s="105"/>
      <c r="L8" s="106"/>
      <c r="M8" s="112">
        <f>L8-K8</f>
        <v>0</v>
      </c>
      <c r="N8" s="118" t="e">
        <f>((L8*100/K8)-100)</f>
        <v>#DIV/0!</v>
      </c>
      <c r="O8" s="146"/>
    </row>
    <row r="9" spans="1:15" x14ac:dyDescent="0.25">
      <c r="A9" s="205"/>
      <c r="B9" s="130" t="s">
        <v>92</v>
      </c>
      <c r="C9" s="131"/>
      <c r="D9" s="129"/>
      <c r="E9" s="100">
        <f>D9-C9</f>
        <v>0</v>
      </c>
      <c r="F9" s="101" t="e">
        <f>((D9*100/C9)-100)</f>
        <v>#DIV/0!</v>
      </c>
      <c r="G9" s="142"/>
      <c r="H9" s="129"/>
      <c r="I9" s="100">
        <f>H9-G9</f>
        <v>0</v>
      </c>
      <c r="J9" s="101" t="e">
        <f>((H9*100/G9)-100)</f>
        <v>#DIV/0!</v>
      </c>
      <c r="K9" s="142"/>
      <c r="L9" s="129"/>
      <c r="M9" s="100">
        <f>L9-K9</f>
        <v>0</v>
      </c>
      <c r="N9" s="103" t="e">
        <f>((L9*100/K9)-100)</f>
        <v>#DIV/0!</v>
      </c>
    </row>
    <row r="10" spans="1:15" x14ac:dyDescent="0.25">
      <c r="A10" s="205"/>
      <c r="B10" s="104" t="s">
        <v>93</v>
      </c>
      <c r="C10" s="107"/>
      <c r="D10" s="108"/>
      <c r="E10" s="100">
        <f t="shared" ref="E10:E15" si="0">D10-C10</f>
        <v>0</v>
      </c>
      <c r="F10" s="101" t="e">
        <f t="shared" ref="F10:F16" si="1">((D10*100/C10)-100)</f>
        <v>#DIV/0!</v>
      </c>
      <c r="G10" s="109"/>
      <c r="H10" s="108"/>
      <c r="I10" s="100">
        <f t="shared" ref="I10:I15" si="2">H10-G10</f>
        <v>0</v>
      </c>
      <c r="J10" s="101" t="e">
        <f t="shared" ref="J10:J16" si="3">((H10*100/G10)-100)</f>
        <v>#DIV/0!</v>
      </c>
      <c r="K10" s="109"/>
      <c r="L10" s="108"/>
      <c r="M10" s="100">
        <f t="shared" ref="M10:M15" si="4">L10-K10</f>
        <v>0</v>
      </c>
      <c r="N10" s="103" t="e">
        <f t="shared" ref="N10:N16" si="5">((L10*100/K10)-100)</f>
        <v>#DIV/0!</v>
      </c>
    </row>
    <row r="11" spans="1:15" x14ac:dyDescent="0.25">
      <c r="A11" s="205"/>
      <c r="B11" s="130" t="s">
        <v>94</v>
      </c>
      <c r="C11" s="131"/>
      <c r="D11" s="129"/>
      <c r="E11" s="100">
        <f t="shared" si="0"/>
        <v>0</v>
      </c>
      <c r="F11" s="101" t="e">
        <f t="shared" si="1"/>
        <v>#DIV/0!</v>
      </c>
      <c r="G11" s="142"/>
      <c r="H11" s="129"/>
      <c r="I11" s="100">
        <f t="shared" si="2"/>
        <v>0</v>
      </c>
      <c r="J11" s="101" t="e">
        <f t="shared" si="3"/>
        <v>#DIV/0!</v>
      </c>
      <c r="K11" s="142"/>
      <c r="L11" s="129"/>
      <c r="M11" s="100">
        <f t="shared" si="4"/>
        <v>0</v>
      </c>
      <c r="N11" s="103" t="e">
        <f t="shared" si="5"/>
        <v>#DIV/0!</v>
      </c>
    </row>
    <row r="12" spans="1:15" x14ac:dyDescent="0.25">
      <c r="A12" s="205"/>
      <c r="B12" s="104" t="s">
        <v>95</v>
      </c>
      <c r="C12" s="107"/>
      <c r="D12" s="108"/>
      <c r="E12" s="100">
        <f t="shared" si="0"/>
        <v>0</v>
      </c>
      <c r="F12" s="101" t="e">
        <f t="shared" si="1"/>
        <v>#DIV/0!</v>
      </c>
      <c r="G12" s="109"/>
      <c r="H12" s="108"/>
      <c r="I12" s="100">
        <f t="shared" si="2"/>
        <v>0</v>
      </c>
      <c r="J12" s="101" t="e">
        <f t="shared" si="3"/>
        <v>#DIV/0!</v>
      </c>
      <c r="K12" s="109"/>
      <c r="L12" s="108"/>
      <c r="M12" s="100">
        <f t="shared" si="4"/>
        <v>0</v>
      </c>
      <c r="N12" s="103" t="e">
        <f t="shared" si="5"/>
        <v>#DIV/0!</v>
      </c>
    </row>
    <row r="13" spans="1:15" x14ac:dyDescent="0.25">
      <c r="A13" s="205"/>
      <c r="B13" s="130" t="s">
        <v>96</v>
      </c>
      <c r="C13" s="131"/>
      <c r="D13" s="129"/>
      <c r="E13" s="100">
        <f t="shared" si="0"/>
        <v>0</v>
      </c>
      <c r="F13" s="101" t="e">
        <f t="shared" si="1"/>
        <v>#DIV/0!</v>
      </c>
      <c r="G13" s="142"/>
      <c r="H13" s="129"/>
      <c r="I13" s="100">
        <f t="shared" si="2"/>
        <v>0</v>
      </c>
      <c r="J13" s="101" t="e">
        <f t="shared" si="3"/>
        <v>#DIV/0!</v>
      </c>
      <c r="K13" s="142"/>
      <c r="L13" s="129"/>
      <c r="M13" s="100">
        <f t="shared" si="4"/>
        <v>0</v>
      </c>
      <c r="N13" s="103" t="e">
        <f t="shared" si="5"/>
        <v>#DIV/0!</v>
      </c>
    </row>
    <row r="14" spans="1:15" x14ac:dyDescent="0.25">
      <c r="A14" s="205"/>
      <c r="B14" s="104" t="s">
        <v>97</v>
      </c>
      <c r="C14" s="107"/>
      <c r="D14" s="108"/>
      <c r="E14" s="100">
        <f t="shared" si="0"/>
        <v>0</v>
      </c>
      <c r="F14" s="101" t="e">
        <f t="shared" si="1"/>
        <v>#DIV/0!</v>
      </c>
      <c r="G14" s="109"/>
      <c r="H14" s="108"/>
      <c r="I14" s="100">
        <f t="shared" si="2"/>
        <v>0</v>
      </c>
      <c r="J14" s="101" t="e">
        <f t="shared" si="3"/>
        <v>#DIV/0!</v>
      </c>
      <c r="K14" s="109"/>
      <c r="L14" s="108"/>
      <c r="M14" s="100">
        <f t="shared" si="4"/>
        <v>0</v>
      </c>
      <c r="N14" s="103" t="e">
        <f t="shared" si="5"/>
        <v>#DIV/0!</v>
      </c>
    </row>
    <row r="15" spans="1:15" x14ac:dyDescent="0.25">
      <c r="A15" s="205"/>
      <c r="B15" s="130" t="s">
        <v>98</v>
      </c>
      <c r="C15" s="131"/>
      <c r="D15" s="129"/>
      <c r="E15" s="100">
        <f t="shared" si="0"/>
        <v>0</v>
      </c>
      <c r="F15" s="101" t="e">
        <f t="shared" si="1"/>
        <v>#DIV/0!</v>
      </c>
      <c r="G15" s="142"/>
      <c r="H15" s="129"/>
      <c r="I15" s="100">
        <f t="shared" si="2"/>
        <v>0</v>
      </c>
      <c r="J15" s="101" t="e">
        <f t="shared" si="3"/>
        <v>#DIV/0!</v>
      </c>
      <c r="K15" s="142"/>
      <c r="L15" s="129"/>
      <c r="M15" s="100">
        <f t="shared" si="4"/>
        <v>0</v>
      </c>
      <c r="N15" s="103" t="e">
        <f t="shared" si="5"/>
        <v>#DIV/0!</v>
      </c>
    </row>
    <row r="16" spans="1:15" x14ac:dyDescent="0.25">
      <c r="A16" s="205"/>
      <c r="B16" s="119" t="s">
        <v>99</v>
      </c>
      <c r="C16" s="120"/>
      <c r="D16" s="111"/>
      <c r="E16" s="114">
        <f>D16-C16</f>
        <v>0</v>
      </c>
      <c r="F16" s="101" t="e">
        <f t="shared" si="1"/>
        <v>#DIV/0!</v>
      </c>
      <c r="G16" s="110"/>
      <c r="H16" s="111"/>
      <c r="I16" s="114">
        <f>H16-G16</f>
        <v>0</v>
      </c>
      <c r="J16" s="101" t="e">
        <f t="shared" si="3"/>
        <v>#DIV/0!</v>
      </c>
      <c r="K16" s="110"/>
      <c r="L16" s="111"/>
      <c r="M16" s="114">
        <f>L16-K16</f>
        <v>0</v>
      </c>
      <c r="N16" s="103" t="e">
        <f t="shared" si="5"/>
        <v>#DIV/0!</v>
      </c>
    </row>
    <row r="17" spans="1:14" x14ac:dyDescent="0.25">
      <c r="A17" s="206" t="s">
        <v>100</v>
      </c>
      <c r="B17" s="132" t="s">
        <v>101</v>
      </c>
      <c r="C17" s="133"/>
      <c r="D17" s="134"/>
      <c r="E17" s="112">
        <f>D17-C17</f>
        <v>0</v>
      </c>
      <c r="F17" s="118" t="e">
        <f>((D17*100/C17)-100)</f>
        <v>#DIV/0!</v>
      </c>
      <c r="G17" s="143"/>
      <c r="H17" s="134"/>
      <c r="I17" s="112">
        <f>H17-G17</f>
        <v>0</v>
      </c>
      <c r="J17" s="118" t="e">
        <f>((H17*100/G17)-100)</f>
        <v>#DIV/0!</v>
      </c>
      <c r="K17" s="143"/>
      <c r="L17" s="134"/>
      <c r="M17" s="112">
        <f>L17-K17</f>
        <v>0</v>
      </c>
      <c r="N17" s="113" t="e">
        <f>((L17*100/K17)-100)</f>
        <v>#DIV/0!</v>
      </c>
    </row>
    <row r="18" spans="1:14" x14ac:dyDescent="0.25">
      <c r="A18" s="206"/>
      <c r="B18" s="104" t="s">
        <v>102</v>
      </c>
      <c r="C18" s="107"/>
      <c r="D18" s="108"/>
      <c r="E18" s="100">
        <f>D18-C18</f>
        <v>0</v>
      </c>
      <c r="F18" s="101" t="e">
        <f>((D18*100/C18)-100)</f>
        <v>#DIV/0!</v>
      </c>
      <c r="G18" s="109"/>
      <c r="H18" s="108"/>
      <c r="I18" s="100">
        <f>H18-G18</f>
        <v>0</v>
      </c>
      <c r="J18" s="101" t="e">
        <f>((H18*100/G18)-100)</f>
        <v>#DIV/0!</v>
      </c>
      <c r="K18" s="109"/>
      <c r="L18" s="108"/>
      <c r="M18" s="100">
        <f>L18-K18</f>
        <v>0</v>
      </c>
      <c r="N18" s="103" t="e">
        <f>((L18*100/K18)-100)</f>
        <v>#DIV/0!</v>
      </c>
    </row>
    <row r="19" spans="1:14" x14ac:dyDescent="0.25">
      <c r="A19" s="206"/>
      <c r="B19" s="130" t="s">
        <v>103</v>
      </c>
      <c r="C19" s="131"/>
      <c r="D19" s="129"/>
      <c r="E19" s="100">
        <f t="shared" ref="E19:E20" si="6">D19-C19</f>
        <v>0</v>
      </c>
      <c r="F19" s="101" t="e">
        <f t="shared" ref="F19:F20" si="7">((D19*100/C19)-100)</f>
        <v>#DIV/0!</v>
      </c>
      <c r="G19" s="142"/>
      <c r="H19" s="129"/>
      <c r="I19" s="100">
        <f t="shared" ref="I19:I20" si="8">H19-G19</f>
        <v>0</v>
      </c>
      <c r="J19" s="101" t="e">
        <f t="shared" ref="J19:J20" si="9">((H19*100/G19)-100)</f>
        <v>#DIV/0!</v>
      </c>
      <c r="K19" s="142"/>
      <c r="L19" s="129"/>
      <c r="M19" s="100">
        <f t="shared" ref="M19:M20" si="10">L19-K19</f>
        <v>0</v>
      </c>
      <c r="N19" s="103" t="e">
        <f t="shared" ref="N19:N20" si="11">((L19*100/K19)-100)</f>
        <v>#DIV/0!</v>
      </c>
    </row>
    <row r="20" spans="1:14" x14ac:dyDescent="0.25">
      <c r="A20" s="206"/>
      <c r="B20" s="104" t="s">
        <v>104</v>
      </c>
      <c r="C20" s="107"/>
      <c r="D20" s="108"/>
      <c r="E20" s="100">
        <f t="shared" si="6"/>
        <v>0</v>
      </c>
      <c r="F20" s="101" t="e">
        <f t="shared" si="7"/>
        <v>#DIV/0!</v>
      </c>
      <c r="G20" s="109"/>
      <c r="H20" s="108"/>
      <c r="I20" s="100">
        <f t="shared" si="8"/>
        <v>0</v>
      </c>
      <c r="J20" s="101" t="e">
        <f t="shared" si="9"/>
        <v>#DIV/0!</v>
      </c>
      <c r="K20" s="109"/>
      <c r="L20" s="108"/>
      <c r="M20" s="100">
        <f t="shared" si="10"/>
        <v>0</v>
      </c>
      <c r="N20" s="103" t="e">
        <f t="shared" si="11"/>
        <v>#DIV/0!</v>
      </c>
    </row>
    <row r="21" spans="1:14" x14ac:dyDescent="0.25">
      <c r="A21" s="206"/>
      <c r="B21" s="135" t="s">
        <v>105</v>
      </c>
      <c r="C21" s="136"/>
      <c r="D21" s="137"/>
      <c r="E21" s="114">
        <f t="shared" ref="E21:E32" si="12">D21-C21</f>
        <v>0</v>
      </c>
      <c r="F21" s="101" t="e">
        <f t="shared" ref="F21:F32" si="13">((D21*100/C21)-100)</f>
        <v>#DIV/0!</v>
      </c>
      <c r="G21" s="144"/>
      <c r="H21" s="137"/>
      <c r="I21" s="114">
        <f t="shared" ref="I21:I32" si="14">H21-G21</f>
        <v>0</v>
      </c>
      <c r="J21" s="101" t="e">
        <f t="shared" ref="J21:J32" si="15">((H21*100/G21)-100)</f>
        <v>#DIV/0!</v>
      </c>
      <c r="K21" s="144"/>
      <c r="L21" s="137"/>
      <c r="M21" s="114">
        <f t="shared" ref="M21:M32" si="16">L21-K21</f>
        <v>0</v>
      </c>
      <c r="N21" s="103" t="e">
        <f t="shared" ref="N21:N32" si="17">((L21*100/K21)-100)</f>
        <v>#DIV/0!</v>
      </c>
    </row>
    <row r="22" spans="1:14" x14ac:dyDescent="0.25">
      <c r="A22" s="206" t="s">
        <v>106</v>
      </c>
      <c r="B22" s="116" t="s">
        <v>107</v>
      </c>
      <c r="C22" s="117"/>
      <c r="D22" s="106"/>
      <c r="E22" s="112">
        <f t="shared" si="12"/>
        <v>0</v>
      </c>
      <c r="F22" s="118" t="e">
        <f t="shared" si="13"/>
        <v>#DIV/0!</v>
      </c>
      <c r="G22" s="105"/>
      <c r="H22" s="106"/>
      <c r="I22" s="112">
        <f t="shared" si="14"/>
        <v>0</v>
      </c>
      <c r="J22" s="118" t="e">
        <f t="shared" si="15"/>
        <v>#DIV/0!</v>
      </c>
      <c r="K22" s="105"/>
      <c r="L22" s="106"/>
      <c r="M22" s="112">
        <f t="shared" si="16"/>
        <v>0</v>
      </c>
      <c r="N22" s="113" t="e">
        <f t="shared" si="17"/>
        <v>#DIV/0!</v>
      </c>
    </row>
    <row r="23" spans="1:14" x14ac:dyDescent="0.25">
      <c r="A23" s="206"/>
      <c r="B23" s="135" t="s">
        <v>108</v>
      </c>
      <c r="C23" s="136"/>
      <c r="D23" s="137"/>
      <c r="E23" s="114">
        <f t="shared" si="12"/>
        <v>0</v>
      </c>
      <c r="F23" s="121" t="e">
        <f t="shared" si="13"/>
        <v>#DIV/0!</v>
      </c>
      <c r="G23" s="144"/>
      <c r="H23" s="137"/>
      <c r="I23" s="114">
        <f t="shared" si="14"/>
        <v>0</v>
      </c>
      <c r="J23" s="121" t="e">
        <f t="shared" si="15"/>
        <v>#DIV/0!</v>
      </c>
      <c r="K23" s="144"/>
      <c r="L23" s="137"/>
      <c r="M23" s="114">
        <f t="shared" si="16"/>
        <v>0</v>
      </c>
      <c r="N23" s="115" t="e">
        <f t="shared" si="17"/>
        <v>#DIV/0!</v>
      </c>
    </row>
    <row r="24" spans="1:14" x14ac:dyDescent="0.25">
      <c r="A24" s="206" t="s">
        <v>109</v>
      </c>
      <c r="B24" s="116" t="s">
        <v>110</v>
      </c>
      <c r="C24" s="117"/>
      <c r="D24" s="106"/>
      <c r="E24" s="112">
        <f t="shared" si="12"/>
        <v>0</v>
      </c>
      <c r="F24" s="118" t="e">
        <f t="shared" si="13"/>
        <v>#DIV/0!</v>
      </c>
      <c r="G24" s="105"/>
      <c r="H24" s="106"/>
      <c r="I24" s="112">
        <f t="shared" si="14"/>
        <v>0</v>
      </c>
      <c r="J24" s="118" t="e">
        <f t="shared" si="15"/>
        <v>#DIV/0!</v>
      </c>
      <c r="K24" s="105"/>
      <c r="L24" s="106"/>
      <c r="M24" s="112">
        <f t="shared" si="16"/>
        <v>0</v>
      </c>
      <c r="N24" s="113" t="e">
        <f t="shared" si="17"/>
        <v>#DIV/0!</v>
      </c>
    </row>
    <row r="25" spans="1:14" x14ac:dyDescent="0.25">
      <c r="A25" s="206"/>
      <c r="B25" s="130" t="s">
        <v>111</v>
      </c>
      <c r="C25" s="131"/>
      <c r="D25" s="129"/>
      <c r="E25" s="100">
        <f t="shared" si="12"/>
        <v>0</v>
      </c>
      <c r="F25" s="101" t="e">
        <f t="shared" si="13"/>
        <v>#DIV/0!</v>
      </c>
      <c r="G25" s="142"/>
      <c r="H25" s="129"/>
      <c r="I25" s="100">
        <f t="shared" si="14"/>
        <v>0</v>
      </c>
      <c r="J25" s="101" t="e">
        <f t="shared" si="15"/>
        <v>#DIV/0!</v>
      </c>
      <c r="K25" s="142"/>
      <c r="L25" s="129"/>
      <c r="M25" s="100">
        <f t="shared" si="16"/>
        <v>0</v>
      </c>
      <c r="N25" s="103" t="e">
        <f t="shared" si="17"/>
        <v>#DIV/0!</v>
      </c>
    </row>
    <row r="26" spans="1:14" x14ac:dyDescent="0.25">
      <c r="A26" s="206"/>
      <c r="B26" s="122" t="s">
        <v>112</v>
      </c>
      <c r="C26" s="120"/>
      <c r="D26" s="111"/>
      <c r="E26" s="114">
        <f t="shared" si="12"/>
        <v>0</v>
      </c>
      <c r="F26" s="101" t="e">
        <f t="shared" si="13"/>
        <v>#DIV/0!</v>
      </c>
      <c r="G26" s="110"/>
      <c r="H26" s="111"/>
      <c r="I26" s="114">
        <f t="shared" si="14"/>
        <v>0</v>
      </c>
      <c r="J26" s="101" t="e">
        <f t="shared" si="15"/>
        <v>#DIV/0!</v>
      </c>
      <c r="K26" s="110"/>
      <c r="L26" s="111"/>
      <c r="M26" s="114">
        <f t="shared" si="16"/>
        <v>0</v>
      </c>
      <c r="N26" s="103" t="e">
        <f t="shared" si="17"/>
        <v>#DIV/0!</v>
      </c>
    </row>
    <row r="27" spans="1:14" ht="25.5" x14ac:dyDescent="0.25">
      <c r="A27" s="126" t="s">
        <v>113</v>
      </c>
      <c r="B27" s="138" t="s">
        <v>114</v>
      </c>
      <c r="C27" s="139"/>
      <c r="D27" s="140"/>
      <c r="E27" s="123">
        <f t="shared" si="12"/>
        <v>0</v>
      </c>
      <c r="F27" s="124" t="e">
        <f t="shared" si="13"/>
        <v>#DIV/0!</v>
      </c>
      <c r="G27" s="145"/>
      <c r="H27" s="140"/>
      <c r="I27" s="123">
        <f t="shared" si="14"/>
        <v>0</v>
      </c>
      <c r="J27" s="124" t="e">
        <f t="shared" si="15"/>
        <v>#DIV/0!</v>
      </c>
      <c r="K27" s="145"/>
      <c r="L27" s="140"/>
      <c r="M27" s="123">
        <f t="shared" si="16"/>
        <v>0</v>
      </c>
      <c r="N27" s="125" t="e">
        <f t="shared" si="17"/>
        <v>#DIV/0!</v>
      </c>
    </row>
    <row r="28" spans="1:14" x14ac:dyDescent="0.25">
      <c r="A28" s="206" t="s">
        <v>115</v>
      </c>
      <c r="B28" s="116" t="s">
        <v>116</v>
      </c>
      <c r="C28" s="117"/>
      <c r="D28" s="106"/>
      <c r="E28" s="100">
        <f t="shared" si="12"/>
        <v>0</v>
      </c>
      <c r="F28" s="118" t="e">
        <f t="shared" si="13"/>
        <v>#DIV/0!</v>
      </c>
      <c r="G28" s="105"/>
      <c r="H28" s="106"/>
      <c r="I28" s="100">
        <f t="shared" si="14"/>
        <v>0</v>
      </c>
      <c r="J28" s="118" t="e">
        <f t="shared" si="15"/>
        <v>#DIV/0!</v>
      </c>
      <c r="K28" s="105"/>
      <c r="L28" s="106"/>
      <c r="M28" s="100">
        <f t="shared" si="16"/>
        <v>0</v>
      </c>
      <c r="N28" s="113" t="e">
        <f t="shared" si="17"/>
        <v>#DIV/0!</v>
      </c>
    </row>
    <row r="29" spans="1:14" x14ac:dyDescent="0.25">
      <c r="A29" s="206"/>
      <c r="B29" s="130" t="s">
        <v>117</v>
      </c>
      <c r="C29" s="131"/>
      <c r="D29" s="129"/>
      <c r="E29" s="100">
        <f t="shared" si="12"/>
        <v>0</v>
      </c>
      <c r="F29" s="101" t="e">
        <f t="shared" si="13"/>
        <v>#DIV/0!</v>
      </c>
      <c r="G29" s="142"/>
      <c r="H29" s="129"/>
      <c r="I29" s="100">
        <f t="shared" si="14"/>
        <v>0</v>
      </c>
      <c r="J29" s="101" t="e">
        <f t="shared" si="15"/>
        <v>#DIV/0!</v>
      </c>
      <c r="K29" s="142"/>
      <c r="L29" s="129"/>
      <c r="M29" s="100">
        <f t="shared" si="16"/>
        <v>0</v>
      </c>
      <c r="N29" s="103" t="e">
        <f t="shared" si="17"/>
        <v>#DIV/0!</v>
      </c>
    </row>
    <row r="30" spans="1:14" x14ac:dyDescent="0.25">
      <c r="A30" s="206"/>
      <c r="B30" s="119" t="s">
        <v>118</v>
      </c>
      <c r="C30" s="120"/>
      <c r="D30" s="111"/>
      <c r="E30" s="114">
        <f t="shared" si="12"/>
        <v>0</v>
      </c>
      <c r="F30" s="121" t="e">
        <f t="shared" si="13"/>
        <v>#DIV/0!</v>
      </c>
      <c r="G30" s="110"/>
      <c r="H30" s="111"/>
      <c r="I30" s="114">
        <f t="shared" si="14"/>
        <v>0</v>
      </c>
      <c r="J30" s="121" t="e">
        <f t="shared" si="15"/>
        <v>#DIV/0!</v>
      </c>
      <c r="K30" s="110"/>
      <c r="L30" s="111"/>
      <c r="M30" s="114">
        <f t="shared" si="16"/>
        <v>0</v>
      </c>
      <c r="N30" s="115" t="e">
        <f t="shared" si="17"/>
        <v>#DIV/0!</v>
      </c>
    </row>
    <row r="31" spans="1:14" x14ac:dyDescent="0.25">
      <c r="A31" s="206" t="s">
        <v>119</v>
      </c>
      <c r="B31" s="132" t="s">
        <v>120</v>
      </c>
      <c r="C31" s="133"/>
      <c r="D31" s="134"/>
      <c r="E31" s="100">
        <f t="shared" si="12"/>
        <v>0</v>
      </c>
      <c r="F31" s="118" t="e">
        <f t="shared" si="13"/>
        <v>#DIV/0!</v>
      </c>
      <c r="G31" s="143"/>
      <c r="H31" s="134"/>
      <c r="I31" s="100">
        <f t="shared" si="14"/>
        <v>0</v>
      </c>
      <c r="J31" s="118" t="e">
        <f t="shared" si="15"/>
        <v>#DIV/0!</v>
      </c>
      <c r="K31" s="143"/>
      <c r="L31" s="134"/>
      <c r="M31" s="100">
        <f t="shared" si="16"/>
        <v>0</v>
      </c>
      <c r="N31" s="113" t="e">
        <f t="shared" si="17"/>
        <v>#DIV/0!</v>
      </c>
    </row>
    <row r="32" spans="1:14" x14ac:dyDescent="0.25">
      <c r="A32" s="206"/>
      <c r="B32" s="104" t="s">
        <v>121</v>
      </c>
      <c r="C32" s="107"/>
      <c r="D32" s="108"/>
      <c r="E32" s="100">
        <f t="shared" si="12"/>
        <v>0</v>
      </c>
      <c r="F32" s="101" t="e">
        <f t="shared" si="13"/>
        <v>#DIV/0!</v>
      </c>
      <c r="G32" s="109"/>
      <c r="H32" s="108"/>
      <c r="I32" s="100">
        <f t="shared" si="14"/>
        <v>0</v>
      </c>
      <c r="J32" s="101" t="e">
        <f t="shared" si="15"/>
        <v>#DIV/0!</v>
      </c>
      <c r="K32" s="109"/>
      <c r="L32" s="108"/>
      <c r="M32" s="100">
        <f t="shared" si="16"/>
        <v>0</v>
      </c>
      <c r="N32" s="103" t="e">
        <f t="shared" si="17"/>
        <v>#DIV/0!</v>
      </c>
    </row>
    <row r="33" spans="1:14" x14ac:dyDescent="0.25">
      <c r="A33" s="206"/>
      <c r="B33" s="130" t="s">
        <v>122</v>
      </c>
      <c r="C33" s="131"/>
      <c r="D33" s="129"/>
      <c r="E33" s="100">
        <f t="shared" ref="E33:E39" si="18">D33-C33</f>
        <v>0</v>
      </c>
      <c r="F33" s="101" t="e">
        <f t="shared" ref="F33:F40" si="19">((D33*100/C33)-100)</f>
        <v>#DIV/0!</v>
      </c>
      <c r="G33" s="142"/>
      <c r="H33" s="129"/>
      <c r="I33" s="100">
        <f t="shared" ref="I33:I39" si="20">H33-G33</f>
        <v>0</v>
      </c>
      <c r="J33" s="101" t="e">
        <f t="shared" ref="J33:J40" si="21">((H33*100/G33)-100)</f>
        <v>#DIV/0!</v>
      </c>
      <c r="K33" s="142"/>
      <c r="L33" s="129"/>
      <c r="M33" s="100">
        <f t="shared" ref="M33:M39" si="22">L33-K33</f>
        <v>0</v>
      </c>
      <c r="N33" s="103" t="e">
        <f t="shared" ref="N33:N40" si="23">((L33*100/K33)-100)</f>
        <v>#DIV/0!</v>
      </c>
    </row>
    <row r="34" spans="1:14" x14ac:dyDescent="0.25">
      <c r="A34" s="206"/>
      <c r="B34" s="104" t="s">
        <v>123</v>
      </c>
      <c r="C34" s="107"/>
      <c r="D34" s="108"/>
      <c r="E34" s="100">
        <f t="shared" si="18"/>
        <v>0</v>
      </c>
      <c r="F34" s="101" t="e">
        <f>((D34*100/C34)-100)</f>
        <v>#DIV/0!</v>
      </c>
      <c r="G34" s="109"/>
      <c r="H34" s="108"/>
      <c r="I34" s="100">
        <f t="shared" si="20"/>
        <v>0</v>
      </c>
      <c r="J34" s="101" t="e">
        <f>((H34*100/G34)-100)</f>
        <v>#DIV/0!</v>
      </c>
      <c r="K34" s="109"/>
      <c r="L34" s="108"/>
      <c r="M34" s="100">
        <f t="shared" si="22"/>
        <v>0</v>
      </c>
      <c r="N34" s="103" t="e">
        <f>((L34*100/K34)-100)</f>
        <v>#DIV/0!</v>
      </c>
    </row>
    <row r="35" spans="1:14" x14ac:dyDescent="0.25">
      <c r="A35" s="206"/>
      <c r="B35" s="130" t="s">
        <v>124</v>
      </c>
      <c r="C35" s="131"/>
      <c r="D35" s="129"/>
      <c r="E35" s="100">
        <f t="shared" si="18"/>
        <v>0</v>
      </c>
      <c r="F35" s="101" t="e">
        <f t="shared" si="19"/>
        <v>#DIV/0!</v>
      </c>
      <c r="G35" s="142"/>
      <c r="H35" s="129"/>
      <c r="I35" s="100">
        <f t="shared" si="20"/>
        <v>0</v>
      </c>
      <c r="J35" s="101" t="e">
        <f t="shared" si="21"/>
        <v>#DIV/0!</v>
      </c>
      <c r="K35" s="142"/>
      <c r="L35" s="129"/>
      <c r="M35" s="100">
        <f t="shared" si="22"/>
        <v>0</v>
      </c>
      <c r="N35" s="103" t="e">
        <f t="shared" si="23"/>
        <v>#DIV/0!</v>
      </c>
    </row>
    <row r="36" spans="1:14" x14ac:dyDescent="0.25">
      <c r="A36" s="206"/>
      <c r="B36" s="104" t="s">
        <v>125</v>
      </c>
      <c r="C36" s="107"/>
      <c r="D36" s="108"/>
      <c r="E36" s="100">
        <f t="shared" si="18"/>
        <v>0</v>
      </c>
      <c r="F36" s="101" t="e">
        <f t="shared" si="19"/>
        <v>#DIV/0!</v>
      </c>
      <c r="G36" s="109"/>
      <c r="H36" s="108"/>
      <c r="I36" s="100">
        <f t="shared" si="20"/>
        <v>0</v>
      </c>
      <c r="J36" s="101" t="e">
        <f t="shared" si="21"/>
        <v>#DIV/0!</v>
      </c>
      <c r="K36" s="109"/>
      <c r="L36" s="108"/>
      <c r="M36" s="100">
        <f t="shared" si="22"/>
        <v>0</v>
      </c>
      <c r="N36" s="103" t="e">
        <f t="shared" si="23"/>
        <v>#DIV/0!</v>
      </c>
    </row>
    <row r="37" spans="1:14" x14ac:dyDescent="0.25">
      <c r="A37" s="206"/>
      <c r="B37" s="141" t="s">
        <v>126</v>
      </c>
      <c r="C37" s="131"/>
      <c r="D37" s="129"/>
      <c r="E37" s="100">
        <f t="shared" si="18"/>
        <v>0</v>
      </c>
      <c r="F37" s="101" t="e">
        <f t="shared" si="19"/>
        <v>#DIV/0!</v>
      </c>
      <c r="G37" s="142"/>
      <c r="H37" s="129"/>
      <c r="I37" s="100">
        <f t="shared" si="20"/>
        <v>0</v>
      </c>
      <c r="J37" s="101" t="e">
        <f t="shared" si="21"/>
        <v>#DIV/0!</v>
      </c>
      <c r="K37" s="142"/>
      <c r="L37" s="129"/>
      <c r="M37" s="100">
        <f t="shared" si="22"/>
        <v>0</v>
      </c>
      <c r="N37" s="103" t="e">
        <f t="shared" si="23"/>
        <v>#DIV/0!</v>
      </c>
    </row>
    <row r="38" spans="1:14" x14ac:dyDescent="0.25">
      <c r="A38" s="206"/>
      <c r="B38" s="104" t="s">
        <v>127</v>
      </c>
      <c r="C38" s="107"/>
      <c r="D38" s="108"/>
      <c r="E38" s="100">
        <f t="shared" si="18"/>
        <v>0</v>
      </c>
      <c r="F38" s="101" t="e">
        <f t="shared" si="19"/>
        <v>#DIV/0!</v>
      </c>
      <c r="G38" s="109"/>
      <c r="H38" s="108"/>
      <c r="I38" s="100">
        <f t="shared" si="20"/>
        <v>0</v>
      </c>
      <c r="J38" s="101" t="e">
        <f t="shared" si="21"/>
        <v>#DIV/0!</v>
      </c>
      <c r="K38" s="109"/>
      <c r="L38" s="108"/>
      <c r="M38" s="100">
        <f t="shared" si="22"/>
        <v>0</v>
      </c>
      <c r="N38" s="103" t="e">
        <f t="shared" si="23"/>
        <v>#DIV/0!</v>
      </c>
    </row>
    <row r="39" spans="1:14" x14ac:dyDescent="0.25">
      <c r="A39" s="206"/>
      <c r="B39" s="130" t="s">
        <v>128</v>
      </c>
      <c r="C39" s="131"/>
      <c r="D39" s="129"/>
      <c r="E39" s="100">
        <f t="shared" si="18"/>
        <v>0</v>
      </c>
      <c r="F39" s="101" t="e">
        <f t="shared" si="19"/>
        <v>#DIV/0!</v>
      </c>
      <c r="G39" s="142"/>
      <c r="H39" s="129"/>
      <c r="I39" s="100">
        <f t="shared" si="20"/>
        <v>0</v>
      </c>
      <c r="J39" s="101" t="e">
        <f t="shared" si="21"/>
        <v>#DIV/0!</v>
      </c>
      <c r="K39" s="142"/>
      <c r="L39" s="129"/>
      <c r="M39" s="100">
        <f t="shared" si="22"/>
        <v>0</v>
      </c>
      <c r="N39" s="103" t="e">
        <f t="shared" si="23"/>
        <v>#DIV/0!</v>
      </c>
    </row>
    <row r="40" spans="1:14" x14ac:dyDescent="0.25">
      <c r="A40" s="206"/>
      <c r="B40" s="119" t="s">
        <v>129</v>
      </c>
      <c r="C40" s="120"/>
      <c r="D40" s="111"/>
      <c r="E40" s="114">
        <f>D40-C40</f>
        <v>0</v>
      </c>
      <c r="F40" s="101" t="e">
        <f t="shared" si="19"/>
        <v>#DIV/0!</v>
      </c>
      <c r="G40" s="110"/>
      <c r="H40" s="111"/>
      <c r="I40" s="114">
        <f>H40-G40</f>
        <v>0</v>
      </c>
      <c r="J40" s="101" t="e">
        <f t="shared" si="21"/>
        <v>#DIV/0!</v>
      </c>
      <c r="K40" s="110"/>
      <c r="L40" s="111"/>
      <c r="M40" s="114">
        <f>L40-K40</f>
        <v>0</v>
      </c>
      <c r="N40" s="103" t="e">
        <f t="shared" si="23"/>
        <v>#DIV/0!</v>
      </c>
    </row>
    <row r="41" spans="1:14" x14ac:dyDescent="0.25">
      <c r="A41" s="206" t="s">
        <v>130</v>
      </c>
      <c r="B41" s="132" t="s">
        <v>131</v>
      </c>
      <c r="C41" s="133"/>
      <c r="D41" s="134"/>
      <c r="E41" s="112">
        <f>D41-C41</f>
        <v>0</v>
      </c>
      <c r="F41" s="118" t="e">
        <f t="shared" ref="F41:F48" si="24">((D41*100/C41)-100)</f>
        <v>#DIV/0!</v>
      </c>
      <c r="G41" s="143"/>
      <c r="H41" s="134"/>
      <c r="I41" s="112">
        <f>H41-G41</f>
        <v>0</v>
      </c>
      <c r="J41" s="118" t="e">
        <f t="shared" ref="J41:J48" si="25">((H41*100/G41)-100)</f>
        <v>#DIV/0!</v>
      </c>
      <c r="K41" s="143"/>
      <c r="L41" s="134"/>
      <c r="M41" s="112">
        <f>L41-K41</f>
        <v>0</v>
      </c>
      <c r="N41" s="113" t="e">
        <f t="shared" ref="N41:N48" si="26">((L41*100/K41)-100)</f>
        <v>#DIV/0!</v>
      </c>
    </row>
    <row r="42" spans="1:14" x14ac:dyDescent="0.25">
      <c r="A42" s="206"/>
      <c r="B42" s="104" t="s">
        <v>132</v>
      </c>
      <c r="C42" s="107"/>
      <c r="D42" s="108"/>
      <c r="E42" s="100">
        <f>D42-C42</f>
        <v>0</v>
      </c>
      <c r="F42" s="101" t="e">
        <f t="shared" si="24"/>
        <v>#DIV/0!</v>
      </c>
      <c r="G42" s="109"/>
      <c r="H42" s="108"/>
      <c r="I42" s="100">
        <f>H42-G42</f>
        <v>0</v>
      </c>
      <c r="J42" s="101" t="e">
        <f t="shared" si="25"/>
        <v>#DIV/0!</v>
      </c>
      <c r="K42" s="109"/>
      <c r="L42" s="108"/>
      <c r="M42" s="100">
        <f>L42-K42</f>
        <v>0</v>
      </c>
      <c r="N42" s="103" t="e">
        <f t="shared" si="26"/>
        <v>#DIV/0!</v>
      </c>
    </row>
    <row r="43" spans="1:14" x14ac:dyDescent="0.25">
      <c r="A43" s="206"/>
      <c r="B43" s="130" t="s">
        <v>133</v>
      </c>
      <c r="C43" s="131"/>
      <c r="D43" s="129"/>
      <c r="E43" s="100">
        <f t="shared" ref="E43:E44" si="27">D43-C43</f>
        <v>0</v>
      </c>
      <c r="F43" s="101" t="e">
        <f t="shared" si="24"/>
        <v>#DIV/0!</v>
      </c>
      <c r="G43" s="142"/>
      <c r="H43" s="129"/>
      <c r="I43" s="100">
        <f t="shared" ref="I43:I44" si="28">H43-G43</f>
        <v>0</v>
      </c>
      <c r="J43" s="101" t="e">
        <f t="shared" si="25"/>
        <v>#DIV/0!</v>
      </c>
      <c r="K43" s="142"/>
      <c r="L43" s="129"/>
      <c r="M43" s="100">
        <f t="shared" ref="M43:M44" si="29">L43-K43</f>
        <v>0</v>
      </c>
      <c r="N43" s="103" t="e">
        <f t="shared" si="26"/>
        <v>#DIV/0!</v>
      </c>
    </row>
    <row r="44" spans="1:14" x14ac:dyDescent="0.25">
      <c r="A44" s="206"/>
      <c r="B44" s="119" t="s">
        <v>134</v>
      </c>
      <c r="C44" s="120"/>
      <c r="D44" s="111"/>
      <c r="E44" s="100">
        <f t="shared" si="27"/>
        <v>0</v>
      </c>
      <c r="F44" s="121" t="e">
        <f t="shared" si="24"/>
        <v>#DIV/0!</v>
      </c>
      <c r="G44" s="110"/>
      <c r="H44" s="111"/>
      <c r="I44" s="100">
        <f t="shared" si="28"/>
        <v>0</v>
      </c>
      <c r="J44" s="121" t="e">
        <f t="shared" si="25"/>
        <v>#DIV/0!</v>
      </c>
      <c r="K44" s="110"/>
      <c r="L44" s="111"/>
      <c r="M44" s="100">
        <f t="shared" si="29"/>
        <v>0</v>
      </c>
      <c r="N44" s="115" t="e">
        <f t="shared" si="26"/>
        <v>#DIV/0!</v>
      </c>
    </row>
    <row r="45" spans="1:14" x14ac:dyDescent="0.25">
      <c r="A45" s="207" t="s">
        <v>135</v>
      </c>
      <c r="B45" s="132" t="s">
        <v>136</v>
      </c>
      <c r="C45" s="133"/>
      <c r="D45" s="134"/>
      <c r="E45" s="112">
        <f>D45-C45</f>
        <v>0</v>
      </c>
      <c r="F45" s="118" t="e">
        <f t="shared" si="24"/>
        <v>#DIV/0!</v>
      </c>
      <c r="G45" s="143"/>
      <c r="H45" s="134"/>
      <c r="I45" s="112">
        <f>H45-G45</f>
        <v>0</v>
      </c>
      <c r="J45" s="118" t="e">
        <f t="shared" si="25"/>
        <v>#DIV/0!</v>
      </c>
      <c r="K45" s="143"/>
      <c r="L45" s="134"/>
      <c r="M45" s="112">
        <f>L45-K45</f>
        <v>0</v>
      </c>
      <c r="N45" s="113" t="e">
        <f t="shared" si="26"/>
        <v>#DIV/0!</v>
      </c>
    </row>
    <row r="46" spans="1:14" x14ac:dyDescent="0.25">
      <c r="A46" s="207"/>
      <c r="B46" s="104" t="s">
        <v>137</v>
      </c>
      <c r="C46" s="107"/>
      <c r="D46" s="108"/>
      <c r="E46" s="100">
        <f>D46-C46</f>
        <v>0</v>
      </c>
      <c r="F46" s="101" t="e">
        <f t="shared" si="24"/>
        <v>#DIV/0!</v>
      </c>
      <c r="G46" s="109"/>
      <c r="H46" s="108"/>
      <c r="I46" s="100">
        <f>H46-G46</f>
        <v>0</v>
      </c>
      <c r="J46" s="101" t="e">
        <f t="shared" si="25"/>
        <v>#DIV/0!</v>
      </c>
      <c r="K46" s="109"/>
      <c r="L46" s="108"/>
      <c r="M46" s="100">
        <f>L46-K46</f>
        <v>0</v>
      </c>
      <c r="N46" s="103" t="e">
        <f t="shared" si="26"/>
        <v>#DIV/0!</v>
      </c>
    </row>
    <row r="47" spans="1:14" x14ac:dyDescent="0.25">
      <c r="A47" s="207"/>
      <c r="B47" s="135" t="s">
        <v>138</v>
      </c>
      <c r="C47" s="136"/>
      <c r="D47" s="137"/>
      <c r="E47" s="114">
        <f>D47-C47</f>
        <v>0</v>
      </c>
      <c r="F47" s="121" t="e">
        <f t="shared" si="24"/>
        <v>#DIV/0!</v>
      </c>
      <c r="G47" s="144"/>
      <c r="H47" s="137"/>
      <c r="I47" s="114">
        <f>H47-G47</f>
        <v>0</v>
      </c>
      <c r="J47" s="121" t="e">
        <f t="shared" si="25"/>
        <v>#DIV/0!</v>
      </c>
      <c r="K47" s="144"/>
      <c r="L47" s="137"/>
      <c r="M47" s="114">
        <f>L47-K47</f>
        <v>0</v>
      </c>
      <c r="N47" s="115" t="e">
        <f t="shared" si="26"/>
        <v>#DIV/0!</v>
      </c>
    </row>
    <row r="48" spans="1:14" x14ac:dyDescent="0.25">
      <c r="A48" s="208" t="s">
        <v>139</v>
      </c>
      <c r="B48" s="208"/>
      <c r="C48" s="98">
        <f>SUM(C8:C47)</f>
        <v>0</v>
      </c>
      <c r="D48" s="98">
        <f>SUM(D8:D47)</f>
        <v>0</v>
      </c>
      <c r="E48" s="98">
        <f>D48-C48</f>
        <v>0</v>
      </c>
      <c r="F48" s="99" t="e">
        <f t="shared" si="24"/>
        <v>#DIV/0!</v>
      </c>
      <c r="G48" s="98">
        <f>SUM(G8:G47)</f>
        <v>0</v>
      </c>
      <c r="H48" s="98">
        <f>SUM(H8:H47)</f>
        <v>0</v>
      </c>
      <c r="I48" s="98">
        <f>H48-G48</f>
        <v>0</v>
      </c>
      <c r="J48" s="99" t="e">
        <f t="shared" si="25"/>
        <v>#DIV/0!</v>
      </c>
      <c r="K48" s="98">
        <f>SUM(K8:K47)</f>
        <v>0</v>
      </c>
      <c r="L48" s="98">
        <f>SUM(L8:L47)</f>
        <v>0</v>
      </c>
      <c r="M48" s="98">
        <f>L48-K48</f>
        <v>0</v>
      </c>
      <c r="N48" s="99" t="e">
        <f t="shared" si="26"/>
        <v>#DIV/0!</v>
      </c>
    </row>
    <row r="49" spans="1:14" x14ac:dyDescent="0.25">
      <c r="A49" s="128" t="s">
        <v>49</v>
      </c>
      <c r="B49" s="95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</row>
  </sheetData>
  <mergeCells count="19">
    <mergeCell ref="A28:A30"/>
    <mergeCell ref="A31:A40"/>
    <mergeCell ref="A41:A44"/>
    <mergeCell ref="A45:A47"/>
    <mergeCell ref="A48:B48"/>
    <mergeCell ref="A6:B7"/>
    <mergeCell ref="A8:A16"/>
    <mergeCell ref="A17:A21"/>
    <mergeCell ref="A22:A23"/>
    <mergeCell ref="A24:A26"/>
    <mergeCell ref="C5:F5"/>
    <mergeCell ref="G5:J5"/>
    <mergeCell ref="K5:N5"/>
    <mergeCell ref="C6:D6"/>
    <mergeCell ref="E6:F6"/>
    <mergeCell ref="G6:H6"/>
    <mergeCell ref="I6:J6"/>
    <mergeCell ref="K6:L6"/>
    <mergeCell ref="M6:N6"/>
  </mergeCells>
  <conditionalFormatting sqref="E8:E47">
    <cfRule type="dataBar" priority="3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{28EAD48D-4ED3-44E6-8D7B-B45CF261476F}</x14:id>
        </ext>
      </extLst>
    </cfRule>
  </conditionalFormatting>
  <conditionalFormatting sqref="E8:F48">
    <cfRule type="expression" dxfId="72" priority="8">
      <formula>E8&lt;0</formula>
    </cfRule>
  </conditionalFormatting>
  <conditionalFormatting sqref="I8:I47">
    <cfRule type="dataBar" priority="2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{DCB8A62D-9270-4BCF-A841-A4721CA02C8D}</x14:id>
        </ext>
      </extLst>
    </cfRule>
  </conditionalFormatting>
  <conditionalFormatting sqref="I8:J48">
    <cfRule type="expression" dxfId="71" priority="6">
      <formula>I8&lt;0</formula>
    </cfRule>
  </conditionalFormatting>
  <conditionalFormatting sqref="M8:M47">
    <cfRule type="dataBar" priority="1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{7D982779-69C9-49CE-8E61-72A357EFC91F}</x14:id>
        </ext>
      </extLst>
    </cfRule>
  </conditionalFormatting>
  <conditionalFormatting sqref="M8:N48">
    <cfRule type="expression" dxfId="70" priority="4">
      <formula>M8&lt;0</formula>
    </cfRule>
  </conditionalFormatting>
  <pageMargins left="0.70866141732283505" right="0.70866141732283505" top="0.74803149606299202" bottom="0.74803149606299202" header="0.31496062992126" footer="0.31496062992126"/>
  <pageSetup paperSize="9" scale="55" orientation="landscape" r:id="rId1"/>
  <ignoredErrors>
    <ignoredError sqref="E8" evalError="1" listDataValidation="1" calculatedColumn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8EAD48D-4ED3-44E6-8D7B-B45CF261476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E8:E47</xm:sqref>
        </x14:conditionalFormatting>
        <x14:conditionalFormatting xmlns:xm="http://schemas.microsoft.com/office/excel/2006/main">
          <x14:cfRule type="dataBar" id="{DCB8A62D-9270-4BCF-A841-A4721CA02C8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I8:I47</xm:sqref>
        </x14:conditionalFormatting>
        <x14:conditionalFormatting xmlns:xm="http://schemas.microsoft.com/office/excel/2006/main">
          <x14:cfRule type="dataBar" id="{7D982779-69C9-49CE-8E61-72A357EFC9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M8:M47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F5E20-3B5C-4B31-9553-DB8C6AA8CF19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196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12704</v>
      </c>
      <c r="C7" s="237">
        <v>9129</v>
      </c>
      <c r="D7" s="237">
        <v>49799</v>
      </c>
      <c r="E7" s="237">
        <v>56796</v>
      </c>
      <c r="F7" s="238">
        <v>14.05048294142453</v>
      </c>
      <c r="G7" s="20"/>
    </row>
    <row r="8" spans="1:14" s="47" customFormat="1" ht="15.6" customHeight="1" x14ac:dyDescent="0.2">
      <c r="A8" s="236" t="s">
        <v>11</v>
      </c>
      <c r="B8" s="237">
        <v>10345</v>
      </c>
      <c r="C8" s="237">
        <v>18069</v>
      </c>
      <c r="D8" s="237">
        <v>57421</v>
      </c>
      <c r="E8" s="237">
        <v>65415</v>
      </c>
      <c r="F8" s="238">
        <v>13.9217359502621</v>
      </c>
    </row>
    <row r="9" spans="1:14" ht="15.6" customHeight="1" x14ac:dyDescent="0.25">
      <c r="A9" s="236" t="s">
        <v>8</v>
      </c>
      <c r="B9" s="237">
        <v>37117</v>
      </c>
      <c r="C9" s="237">
        <v>38248</v>
      </c>
      <c r="D9" s="237">
        <v>239167</v>
      </c>
      <c r="E9" s="237">
        <v>203432</v>
      </c>
      <c r="F9" s="238">
        <v>-14.94144259032392</v>
      </c>
      <c r="G9" s="20"/>
    </row>
    <row r="10" spans="1:14" ht="15.6" customHeight="1" x14ac:dyDescent="0.25">
      <c r="A10" s="236" t="s">
        <v>10</v>
      </c>
      <c r="B10" s="237">
        <v>108853</v>
      </c>
      <c r="C10" s="237">
        <v>51122</v>
      </c>
      <c r="D10" s="237">
        <v>607170</v>
      </c>
      <c r="E10" s="237">
        <v>222973</v>
      </c>
      <c r="F10" s="238">
        <v>-63.276677042673377</v>
      </c>
    </row>
    <row r="11" spans="1:14" ht="15.6" customHeight="1" x14ac:dyDescent="0.25">
      <c r="A11" s="236" t="s">
        <v>9</v>
      </c>
      <c r="B11" s="237">
        <v>447467</v>
      </c>
      <c r="C11" s="237">
        <v>468511</v>
      </c>
      <c r="D11" s="237">
        <v>2840714</v>
      </c>
      <c r="E11" s="237">
        <v>2778221</v>
      </c>
      <c r="F11" s="238">
        <v>-2.199904671853631</v>
      </c>
    </row>
    <row r="12" spans="1:14" ht="15.6" customHeight="1" x14ac:dyDescent="0.25">
      <c r="A12" s="236" t="s">
        <v>6</v>
      </c>
      <c r="B12" s="237">
        <v>23409</v>
      </c>
      <c r="C12" s="237">
        <v>27099</v>
      </c>
      <c r="D12" s="237">
        <v>159535</v>
      </c>
      <c r="E12" s="237">
        <v>133644</v>
      </c>
      <c r="F12" s="238">
        <v>-16.22904064938729</v>
      </c>
    </row>
    <row r="13" spans="1:14" ht="15.6" customHeight="1" x14ac:dyDescent="0.25">
      <c r="A13" s="236" t="s">
        <v>175</v>
      </c>
      <c r="B13" s="237">
        <v>189</v>
      </c>
      <c r="C13" s="237">
        <v>126</v>
      </c>
      <c r="D13" s="237">
        <v>2612</v>
      </c>
      <c r="E13" s="237">
        <v>1020</v>
      </c>
      <c r="F13" s="238">
        <v>-60.949464012251148</v>
      </c>
    </row>
    <row r="14" spans="1:14" ht="15.6" customHeight="1" x14ac:dyDescent="0.25">
      <c r="A14" s="236" t="s">
        <v>148</v>
      </c>
      <c r="B14" s="237">
        <v>832877</v>
      </c>
      <c r="C14" s="237">
        <v>803173</v>
      </c>
      <c r="D14" s="237">
        <v>4975577</v>
      </c>
      <c r="E14" s="237">
        <v>4647794</v>
      </c>
      <c r="F14" s="238">
        <v>-6.587838958175098</v>
      </c>
    </row>
    <row r="15" spans="1:14" ht="15.6" customHeight="1" x14ac:dyDescent="0.25">
      <c r="A15" s="236" t="s">
        <v>145</v>
      </c>
      <c r="B15" s="237">
        <v>283805</v>
      </c>
      <c r="C15" s="237">
        <v>245513</v>
      </c>
      <c r="D15" s="237">
        <v>1565524</v>
      </c>
      <c r="E15" s="237">
        <v>1446374</v>
      </c>
      <c r="F15" s="238">
        <v>-7.610870226199026</v>
      </c>
    </row>
    <row r="16" spans="1:14" ht="15.6" customHeight="1" x14ac:dyDescent="0.5">
      <c r="A16" s="236" t="s">
        <v>144</v>
      </c>
      <c r="B16" s="237">
        <v>30918</v>
      </c>
      <c r="C16" s="237">
        <v>28000</v>
      </c>
      <c r="D16" s="237">
        <v>178991</v>
      </c>
      <c r="E16" s="237">
        <v>131547</v>
      </c>
      <c r="F16" s="238">
        <v>-26.506360655005</v>
      </c>
      <c r="G16" s="15"/>
    </row>
    <row r="17" spans="1:8" ht="15.6" customHeight="1" x14ac:dyDescent="0.35">
      <c r="A17" s="236" t="s">
        <v>150</v>
      </c>
      <c r="B17" s="237">
        <v>74263</v>
      </c>
      <c r="C17" s="237">
        <v>76699</v>
      </c>
      <c r="D17" s="237">
        <v>402717</v>
      </c>
      <c r="E17" s="237">
        <v>403524</v>
      </c>
      <c r="F17" s="238">
        <v>0.20038885867742809</v>
      </c>
      <c r="G17" s="16"/>
    </row>
    <row r="18" spans="1:8" ht="15.6" customHeight="1" x14ac:dyDescent="0.25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8" ht="15.6" customHeight="1" x14ac:dyDescent="0.25">
      <c r="A19" s="236" t="s">
        <v>143</v>
      </c>
      <c r="B19" s="237">
        <v>59412</v>
      </c>
      <c r="C19" s="237">
        <v>47047</v>
      </c>
      <c r="D19" s="237">
        <v>323336</v>
      </c>
      <c r="E19" s="237">
        <v>326491</v>
      </c>
      <c r="F19" s="238">
        <v>0.97576514832867645</v>
      </c>
      <c r="H19" s="248"/>
    </row>
    <row r="20" spans="1:8" ht="15.6" customHeight="1" x14ac:dyDescent="0.25">
      <c r="A20" s="236" t="s">
        <v>142</v>
      </c>
      <c r="B20" s="237">
        <v>72617</v>
      </c>
      <c r="C20" s="237">
        <v>77604</v>
      </c>
      <c r="D20" s="237">
        <v>446218</v>
      </c>
      <c r="E20" s="237">
        <v>440749</v>
      </c>
      <c r="F20" s="238">
        <v>-1.22563410709563</v>
      </c>
    </row>
    <row r="21" spans="1:8" ht="15.6" customHeight="1" x14ac:dyDescent="0.25">
      <c r="A21" s="236" t="s">
        <v>149</v>
      </c>
      <c r="B21" s="237">
        <v>14912</v>
      </c>
      <c r="C21" s="237">
        <v>4825</v>
      </c>
      <c r="D21" s="237">
        <v>111928</v>
      </c>
      <c r="E21" s="237">
        <v>41179</v>
      </c>
      <c r="F21" s="238">
        <v>-63.209384604388532</v>
      </c>
    </row>
    <row r="22" spans="1:8" ht="15.6" customHeight="1" x14ac:dyDescent="0.25">
      <c r="A22" s="236" t="s">
        <v>146</v>
      </c>
      <c r="B22" s="237">
        <v>16550</v>
      </c>
      <c r="C22" s="237">
        <v>18917</v>
      </c>
      <c r="D22" s="237">
        <v>96736</v>
      </c>
      <c r="E22" s="237">
        <v>111038</v>
      </c>
      <c r="F22" s="238">
        <v>14.7845683096262</v>
      </c>
    </row>
    <row r="23" spans="1:8" ht="15.6" customHeight="1" x14ac:dyDescent="0.25">
      <c r="A23" s="236" t="s">
        <v>165</v>
      </c>
      <c r="B23" s="237">
        <v>17947</v>
      </c>
      <c r="C23" s="237">
        <v>43742</v>
      </c>
      <c r="D23" s="237">
        <v>74988</v>
      </c>
      <c r="E23" s="237">
        <v>231317</v>
      </c>
      <c r="F23" s="238">
        <v>208.4720221902171</v>
      </c>
    </row>
    <row r="24" spans="1:8" ht="15.6" customHeight="1" x14ac:dyDescent="0.25">
      <c r="A24" s="236" t="s">
        <v>141</v>
      </c>
      <c r="B24" s="237">
        <v>46944</v>
      </c>
      <c r="C24" s="237">
        <v>52043</v>
      </c>
      <c r="D24" s="237">
        <v>300200</v>
      </c>
      <c r="E24" s="237">
        <v>306005</v>
      </c>
      <c r="F24" s="238">
        <v>1.933710859427052</v>
      </c>
    </row>
    <row r="25" spans="1:8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8" ht="15.6" customHeight="1" x14ac:dyDescent="0.25">
      <c r="A26" s="236" t="s">
        <v>152</v>
      </c>
      <c r="B26" s="237">
        <v>7695</v>
      </c>
      <c r="C26" s="237">
        <v>997</v>
      </c>
      <c r="D26" s="237">
        <v>46371</v>
      </c>
      <c r="E26" s="237">
        <v>8701</v>
      </c>
      <c r="F26" s="238">
        <v>-81.236117400961803</v>
      </c>
    </row>
    <row r="27" spans="1:8" ht="15.6" customHeight="1" x14ac:dyDescent="0.25">
      <c r="A27" s="236" t="s">
        <v>173</v>
      </c>
      <c r="B27" s="237">
        <v>106366</v>
      </c>
      <c r="C27" s="237">
        <v>89724</v>
      </c>
      <c r="D27" s="237">
        <v>494040</v>
      </c>
      <c r="E27" s="237">
        <v>488031</v>
      </c>
      <c r="F27" s="238">
        <v>-1.216298275443279</v>
      </c>
    </row>
    <row r="28" spans="1:8" ht="15.6" customHeight="1" x14ac:dyDescent="0.25">
      <c r="A28" s="236" t="s">
        <v>177</v>
      </c>
      <c r="B28" s="237">
        <v>2306</v>
      </c>
      <c r="C28" s="237">
        <v>3787</v>
      </c>
      <c r="D28" s="237">
        <v>33785</v>
      </c>
      <c r="E28" s="237">
        <v>41958</v>
      </c>
      <c r="F28" s="238">
        <v>24.191209116471811</v>
      </c>
    </row>
    <row r="29" spans="1:8" ht="15.6" customHeight="1" x14ac:dyDescent="0.25">
      <c r="A29" s="236" t="s">
        <v>178</v>
      </c>
      <c r="B29" s="237">
        <v>132244</v>
      </c>
      <c r="C29" s="237">
        <v>125831</v>
      </c>
      <c r="D29" s="237">
        <v>840485</v>
      </c>
      <c r="E29" s="237">
        <v>801415</v>
      </c>
      <c r="F29" s="238">
        <v>-4.6485065170705013</v>
      </c>
    </row>
    <row r="30" spans="1:8" ht="15.6" customHeight="1" x14ac:dyDescent="0.25">
      <c r="A30" s="236" t="s">
        <v>179</v>
      </c>
      <c r="B30" s="237">
        <v>18638</v>
      </c>
      <c r="C30" s="237">
        <v>27179</v>
      </c>
      <c r="D30" s="237">
        <v>130942</v>
      </c>
      <c r="E30" s="237">
        <v>168616</v>
      </c>
      <c r="F30" s="238">
        <v>28.77151716026944</v>
      </c>
    </row>
    <row r="31" spans="1:8" ht="15.6" customHeight="1" x14ac:dyDescent="0.25">
      <c r="A31" s="236" t="s">
        <v>180</v>
      </c>
      <c r="B31" s="237">
        <v>54698</v>
      </c>
      <c r="C31" s="237">
        <v>49517</v>
      </c>
      <c r="D31" s="237">
        <v>345602</v>
      </c>
      <c r="E31" s="237">
        <v>270877</v>
      </c>
      <c r="F31" s="238">
        <v>-21.621692004097198</v>
      </c>
    </row>
    <row r="32" spans="1:8" ht="15.6" customHeight="1" x14ac:dyDescent="0.25">
      <c r="A32" s="236" t="s">
        <v>181</v>
      </c>
      <c r="B32" s="237">
        <v>1255597</v>
      </c>
      <c r="C32" s="237">
        <v>1299144</v>
      </c>
      <c r="D32" s="237">
        <v>7152700</v>
      </c>
      <c r="E32" s="237">
        <v>6763910</v>
      </c>
      <c r="F32" s="238">
        <v>-5.4355697848364883</v>
      </c>
    </row>
    <row r="33" spans="1:6" ht="15.6" customHeight="1" x14ac:dyDescent="0.25">
      <c r="A33" s="236" t="s">
        <v>182</v>
      </c>
      <c r="B33" s="237">
        <v>193692</v>
      </c>
      <c r="C33" s="237">
        <v>165936</v>
      </c>
      <c r="D33" s="237">
        <v>996185</v>
      </c>
      <c r="E33" s="237">
        <v>950825</v>
      </c>
      <c r="F33" s="238">
        <v>-4.5533711107876513</v>
      </c>
    </row>
    <row r="34" spans="1:6" ht="15.6" customHeight="1" x14ac:dyDescent="0.25">
      <c r="A34" s="236" t="s">
        <v>183</v>
      </c>
      <c r="B34" s="237">
        <v>22259</v>
      </c>
      <c r="C34" s="237">
        <v>24481</v>
      </c>
      <c r="D34" s="237">
        <v>134296</v>
      </c>
      <c r="E34" s="237">
        <v>146392</v>
      </c>
      <c r="F34" s="238">
        <v>9.0069696789182103</v>
      </c>
    </row>
    <row r="35" spans="1:6" ht="15.6" customHeight="1" x14ac:dyDescent="0.25">
      <c r="A35" s="240" t="s">
        <v>153</v>
      </c>
      <c r="B35" s="241">
        <f>SUM(B7:B34)</f>
        <v>3883824</v>
      </c>
      <c r="C35" s="241">
        <f>SUM(C7:C34)</f>
        <v>3796463</v>
      </c>
      <c r="D35" s="241">
        <f>SUM(D7:D34)</f>
        <v>22607039</v>
      </c>
      <c r="E35" s="241">
        <f>SUM(E7:E34)</f>
        <v>21188244</v>
      </c>
      <c r="F35" s="242">
        <f>E35*100/D35-100</f>
        <v>-6.275899289597362</v>
      </c>
    </row>
    <row r="36" spans="1:6" ht="15.6" customHeight="1" x14ac:dyDescent="0.25">
      <c r="A36" s="60" t="s">
        <v>193</v>
      </c>
    </row>
  </sheetData>
  <mergeCells count="3">
    <mergeCell ref="A5:A6"/>
    <mergeCell ref="B5:C5"/>
    <mergeCell ref="D5:F5"/>
  </mergeCells>
  <conditionalFormatting sqref="A7:F34">
    <cfRule type="expression" dxfId="1" priority="2">
      <formula>MOD(ROW(),2)=0</formula>
    </cfRule>
  </conditionalFormatting>
  <conditionalFormatting sqref="F7:F35">
    <cfRule type="expression" dxfId="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39AA5-E419-4CC8-8CB9-C03CA89ED153}">
  <sheetPr>
    <pageSetUpPr fitToPage="1"/>
  </sheetPr>
  <dimension ref="A1:K51"/>
  <sheetViews>
    <sheetView zoomScale="80" zoomScaleNormal="80" workbookViewId="0"/>
  </sheetViews>
  <sheetFormatPr baseColWidth="10" defaultColWidth="11.42578125" defaultRowHeight="15" x14ac:dyDescent="0.25"/>
  <cols>
    <col min="1" max="1" width="32.85546875" customWidth="1"/>
    <col min="2" max="2" width="18.7109375" customWidth="1"/>
    <col min="3" max="3" width="22.5703125" customWidth="1"/>
    <col min="4" max="5" width="15.42578125" customWidth="1"/>
    <col min="6" max="6" width="15.5703125" customWidth="1"/>
    <col min="7" max="10" width="15.42578125" customWidth="1"/>
    <col min="11" max="11" width="11.85546875" customWidth="1"/>
  </cols>
  <sheetData>
    <row r="1" spans="1:11" x14ac:dyDescent="0.25">
      <c r="A1" s="29"/>
      <c r="B1" s="30"/>
      <c r="C1" s="30"/>
      <c r="D1" s="31"/>
      <c r="E1" s="32"/>
      <c r="F1" s="31"/>
      <c r="H1" s="33"/>
      <c r="J1" s="33"/>
      <c r="K1" s="33"/>
    </row>
    <row r="2" spans="1:11" x14ac:dyDescent="0.25">
      <c r="A2" s="34"/>
      <c r="B2" s="31"/>
      <c r="C2" s="35"/>
      <c r="D2" s="31"/>
      <c r="E2" s="34"/>
      <c r="F2" s="31"/>
      <c r="G2" s="36"/>
      <c r="H2" s="31"/>
      <c r="I2" s="36"/>
      <c r="J2" s="31"/>
      <c r="K2" s="31"/>
    </row>
    <row r="3" spans="1:11" x14ac:dyDescent="0.25">
      <c r="A3" s="34"/>
      <c r="B3" s="30"/>
      <c r="C3" s="35"/>
      <c r="D3" s="31"/>
      <c r="E3" s="36"/>
      <c r="F3" s="31"/>
      <c r="G3" s="36"/>
      <c r="H3" s="31"/>
      <c r="I3" s="36"/>
      <c r="J3" s="31"/>
      <c r="K3" s="31"/>
    </row>
    <row r="4" spans="1:11" x14ac:dyDescent="0.25">
      <c r="A4" s="34"/>
      <c r="B4" s="31"/>
      <c r="C4" s="35"/>
      <c r="D4" s="33"/>
      <c r="E4" s="37"/>
      <c r="F4" s="31"/>
      <c r="G4" s="37"/>
      <c r="H4" s="33"/>
      <c r="I4" s="37"/>
      <c r="J4" s="33"/>
      <c r="K4" s="33"/>
    </row>
    <row r="5" spans="1:11" x14ac:dyDescent="0.25">
      <c r="A5" s="34"/>
      <c r="B5" s="31"/>
      <c r="C5" s="38"/>
      <c r="D5" s="31"/>
      <c r="E5" s="36"/>
      <c r="F5" s="31"/>
      <c r="G5" s="36"/>
      <c r="H5" s="31"/>
      <c r="I5" s="36"/>
      <c r="J5" s="31"/>
      <c r="K5" s="31"/>
    </row>
    <row r="6" spans="1:11" x14ac:dyDescent="0.25">
      <c r="A6" s="34"/>
      <c r="B6" s="31"/>
      <c r="C6" s="20"/>
      <c r="D6" s="31"/>
      <c r="E6" s="36"/>
      <c r="F6" s="31"/>
      <c r="G6" s="36"/>
      <c r="H6" s="31"/>
      <c r="I6" s="36"/>
      <c r="J6" s="31"/>
      <c r="K6" s="31"/>
    </row>
    <row r="7" spans="1:11" x14ac:dyDescent="0.25">
      <c r="A7" s="34"/>
      <c r="B7" s="31"/>
      <c r="C7" s="35"/>
      <c r="D7" s="31"/>
      <c r="E7" s="35"/>
      <c r="F7" s="31"/>
      <c r="G7" s="36"/>
      <c r="H7" s="31"/>
      <c r="I7" s="36"/>
      <c r="J7" s="31"/>
      <c r="K7" s="31"/>
    </row>
    <row r="8" spans="1:11" x14ac:dyDescent="0.25">
      <c r="A8" s="34"/>
      <c r="B8" s="31"/>
      <c r="C8" s="35"/>
      <c r="D8" s="33"/>
      <c r="E8" s="39"/>
      <c r="F8" s="31"/>
      <c r="G8" s="37"/>
      <c r="H8" s="33"/>
      <c r="I8" s="37"/>
      <c r="J8" s="33"/>
      <c r="K8" s="33"/>
    </row>
    <row r="9" spans="1:11" x14ac:dyDescent="0.25">
      <c r="A9" s="34"/>
      <c r="B9" s="31"/>
      <c r="C9" s="38"/>
      <c r="D9" s="31"/>
      <c r="E9" s="35"/>
      <c r="F9" s="31"/>
      <c r="G9" s="36"/>
      <c r="H9" s="31"/>
      <c r="I9" s="36"/>
      <c r="J9" s="31"/>
      <c r="K9" s="31"/>
    </row>
    <row r="10" spans="1:11" x14ac:dyDescent="0.25">
      <c r="A10" s="34"/>
      <c r="B10" s="31"/>
      <c r="C10" s="39"/>
      <c r="D10" s="33"/>
      <c r="E10" s="39"/>
      <c r="F10" s="31"/>
      <c r="G10" s="37"/>
      <c r="H10" s="33"/>
      <c r="I10" s="37"/>
      <c r="J10" s="33"/>
      <c r="K10" s="33"/>
    </row>
    <row r="11" spans="1:11" x14ac:dyDescent="0.25">
      <c r="A11" s="31"/>
      <c r="B11" s="31"/>
      <c r="C11" s="35"/>
      <c r="D11" s="31"/>
      <c r="E11" s="35"/>
      <c r="F11" s="31"/>
      <c r="G11" s="34"/>
      <c r="H11" s="31"/>
      <c r="I11" s="36"/>
      <c r="J11" s="31"/>
      <c r="K11" s="31"/>
    </row>
    <row r="12" spans="1:11" x14ac:dyDescent="0.25">
      <c r="A12" s="29"/>
      <c r="B12" s="30"/>
      <c r="C12" s="38"/>
      <c r="D12" s="30"/>
      <c r="E12" s="38"/>
      <c r="F12" s="30"/>
      <c r="G12" s="29"/>
      <c r="H12" s="30"/>
      <c r="I12" s="40"/>
      <c r="J12" s="30"/>
      <c r="K12" s="30"/>
    </row>
    <row r="13" spans="1:11" x14ac:dyDescent="0.25">
      <c r="A13" s="34"/>
      <c r="B13" s="31"/>
      <c r="C13" s="20"/>
      <c r="D13" s="41"/>
      <c r="E13" s="20"/>
      <c r="F13" s="31"/>
      <c r="G13" s="42"/>
      <c r="H13" s="41"/>
      <c r="J13" s="41"/>
      <c r="K13" s="41"/>
    </row>
    <row r="14" spans="1:11" x14ac:dyDescent="0.25">
      <c r="A14" s="34"/>
      <c r="B14" s="31"/>
      <c r="C14" s="35"/>
      <c r="D14" s="33"/>
      <c r="E14" s="39"/>
      <c r="F14" s="31"/>
      <c r="G14" s="32"/>
      <c r="H14" s="33"/>
      <c r="I14" s="37"/>
      <c r="J14" s="33"/>
      <c r="K14" s="33"/>
    </row>
    <row r="15" spans="1:11" x14ac:dyDescent="0.25">
      <c r="A15" s="34"/>
      <c r="B15" s="31"/>
      <c r="C15" s="35"/>
      <c r="D15" s="31"/>
      <c r="E15" s="35"/>
      <c r="F15" s="31"/>
      <c r="G15" s="34"/>
      <c r="H15" s="31"/>
      <c r="I15" s="36"/>
      <c r="J15" s="31"/>
      <c r="K15" s="31"/>
    </row>
    <row r="16" spans="1:11" x14ac:dyDescent="0.25">
      <c r="A16" s="34"/>
      <c r="B16" s="31"/>
      <c r="C16" s="38"/>
      <c r="D16" s="41"/>
      <c r="E16" s="20"/>
      <c r="F16" s="31"/>
      <c r="H16" s="41"/>
      <c r="J16" s="41"/>
      <c r="K16" s="41"/>
    </row>
    <row r="17" spans="1:11" x14ac:dyDescent="0.25">
      <c r="A17" s="34"/>
      <c r="B17" s="31"/>
      <c r="C17" s="35"/>
      <c r="D17" s="33"/>
      <c r="E17" s="39"/>
      <c r="F17" s="31"/>
      <c r="G17" s="37"/>
      <c r="H17" s="33"/>
      <c r="I17" s="37"/>
      <c r="J17" s="33"/>
      <c r="K17" s="33"/>
    </row>
    <row r="18" spans="1:11" x14ac:dyDescent="0.25">
      <c r="A18" s="34"/>
      <c r="B18" s="31"/>
      <c r="C18" s="35"/>
      <c r="D18" s="31"/>
      <c r="E18" s="31"/>
      <c r="F18" s="31"/>
      <c r="G18" s="36"/>
      <c r="H18" s="31"/>
      <c r="I18" s="36"/>
      <c r="J18" s="31"/>
      <c r="K18" s="31"/>
    </row>
    <row r="19" spans="1:11" x14ac:dyDescent="0.25">
      <c r="A19" s="34"/>
      <c r="B19" s="31"/>
      <c r="C19" s="35"/>
      <c r="D19" s="30"/>
      <c r="E19" s="30"/>
      <c r="F19" s="41"/>
      <c r="H19" s="41"/>
      <c r="J19" s="41"/>
      <c r="K19" s="41"/>
    </row>
    <row r="20" spans="1:11" x14ac:dyDescent="0.25">
      <c r="A20" s="34"/>
      <c r="B20" s="31"/>
      <c r="C20" s="35"/>
      <c r="D20" s="31"/>
      <c r="E20" s="35"/>
      <c r="F20" s="31"/>
      <c r="G20" s="36"/>
      <c r="H20" s="31"/>
      <c r="I20" s="36"/>
      <c r="J20" s="31"/>
      <c r="K20" s="31"/>
    </row>
    <row r="21" spans="1:11" x14ac:dyDescent="0.25">
      <c r="A21" s="34"/>
      <c r="B21" s="31"/>
      <c r="C21" s="40"/>
      <c r="D21" s="41"/>
      <c r="E21" s="20"/>
      <c r="F21" s="41"/>
      <c r="H21" s="41"/>
      <c r="J21" s="41"/>
      <c r="K21" s="41"/>
    </row>
    <row r="22" spans="1:11" x14ac:dyDescent="0.25">
      <c r="A22" s="34"/>
      <c r="B22" s="31"/>
      <c r="C22" s="35"/>
      <c r="D22" s="31"/>
      <c r="E22" s="35"/>
      <c r="F22" s="31"/>
      <c r="G22" s="36"/>
      <c r="H22" s="31"/>
      <c r="I22" s="36"/>
      <c r="J22" s="31"/>
      <c r="K22" s="31"/>
    </row>
    <row r="23" spans="1:11" x14ac:dyDescent="0.25">
      <c r="A23" s="34"/>
      <c r="B23" s="31"/>
      <c r="C23" s="35"/>
      <c r="D23" s="41"/>
      <c r="E23" s="20"/>
      <c r="F23" s="41"/>
      <c r="H23" s="41"/>
      <c r="J23" s="41"/>
      <c r="K23" s="41"/>
    </row>
    <row r="24" spans="1:11" x14ac:dyDescent="0.25">
      <c r="A24" s="34"/>
      <c r="B24" s="31"/>
      <c r="C24" s="35"/>
      <c r="D24" s="31"/>
      <c r="E24" s="35"/>
      <c r="F24" s="31"/>
      <c r="G24" s="36"/>
      <c r="H24" s="31"/>
      <c r="I24" s="36"/>
      <c r="J24" s="31"/>
      <c r="K24" s="31"/>
    </row>
    <row r="25" spans="1:11" x14ac:dyDescent="0.25">
      <c r="A25" s="34"/>
      <c r="B25" s="31"/>
      <c r="C25" s="35"/>
      <c r="D25" s="41"/>
      <c r="E25" s="20"/>
      <c r="F25" s="41"/>
      <c r="H25" s="41"/>
      <c r="J25" s="41"/>
      <c r="K25" s="41"/>
    </row>
    <row r="26" spans="1:11" x14ac:dyDescent="0.25">
      <c r="A26" s="34"/>
      <c r="B26" s="31"/>
      <c r="C26" s="40"/>
      <c r="D26" s="33"/>
      <c r="E26" s="39"/>
      <c r="F26" s="33"/>
      <c r="G26" s="37"/>
      <c r="H26" s="33"/>
      <c r="I26" s="37"/>
      <c r="J26" s="33"/>
      <c r="K26" s="33"/>
    </row>
    <row r="27" spans="1:11" x14ac:dyDescent="0.25">
      <c r="A27" s="34"/>
      <c r="B27" s="31"/>
      <c r="C27" s="39"/>
      <c r="D27" s="31"/>
      <c r="E27" s="35"/>
      <c r="F27" s="31"/>
      <c r="G27" s="36"/>
      <c r="H27" s="31"/>
      <c r="I27" s="36"/>
      <c r="J27" s="31"/>
      <c r="K27" s="31"/>
    </row>
    <row r="28" spans="1:11" ht="39" x14ac:dyDescent="0.7">
      <c r="A28" s="43" t="s">
        <v>163</v>
      </c>
      <c r="B28" s="31"/>
      <c r="C28" s="35"/>
      <c r="D28" s="33"/>
      <c r="E28" s="39"/>
      <c r="F28" s="33"/>
      <c r="G28" s="37"/>
      <c r="H28" s="33"/>
      <c r="I28" s="37"/>
      <c r="J28" s="33"/>
      <c r="K28" s="33"/>
    </row>
    <row r="29" spans="1:11" ht="17.25" x14ac:dyDescent="0.35">
      <c r="A29" s="44"/>
      <c r="B29" s="31"/>
      <c r="C29" s="35"/>
      <c r="D29" s="31"/>
      <c r="E29" s="35"/>
      <c r="F29" s="31"/>
      <c r="G29" s="34"/>
      <c r="H29" s="31"/>
      <c r="I29" s="36"/>
      <c r="J29" s="31"/>
      <c r="K29" s="31"/>
    </row>
    <row r="30" spans="1:11" x14ac:dyDescent="0.25">
      <c r="A30" s="34"/>
      <c r="B30" s="31"/>
      <c r="C30" s="38"/>
      <c r="D30" s="30"/>
      <c r="E30" s="38"/>
      <c r="F30" s="30"/>
      <c r="G30" s="29"/>
      <c r="H30" s="30"/>
      <c r="I30" s="40"/>
      <c r="J30" s="30"/>
      <c r="K30" s="30"/>
    </row>
    <row r="31" spans="1:11" x14ac:dyDescent="0.25">
      <c r="A31" s="34"/>
      <c r="B31" s="31"/>
      <c r="C31" s="35"/>
      <c r="D31" s="41"/>
      <c r="E31" s="20"/>
      <c r="F31" s="41"/>
      <c r="G31" s="42"/>
      <c r="H31" s="41"/>
      <c r="J31" s="41"/>
      <c r="K31" s="41"/>
    </row>
    <row r="32" spans="1:11" x14ac:dyDescent="0.25">
      <c r="A32" s="34"/>
      <c r="B32" s="31"/>
      <c r="C32" s="40"/>
      <c r="D32" s="33"/>
      <c r="E32" s="39"/>
      <c r="F32" s="33"/>
      <c r="G32" s="32"/>
      <c r="H32" s="33"/>
      <c r="I32" s="37"/>
      <c r="J32" s="33"/>
      <c r="K32" s="33"/>
    </row>
    <row r="33" spans="1:11" x14ac:dyDescent="0.25">
      <c r="A33" s="34"/>
      <c r="B33" s="31"/>
      <c r="C33" s="39"/>
      <c r="D33" s="31"/>
      <c r="E33" s="35"/>
      <c r="F33" s="31"/>
      <c r="G33" s="34"/>
      <c r="H33" s="31"/>
      <c r="I33" s="36"/>
      <c r="J33" s="31"/>
      <c r="K33" s="31"/>
    </row>
    <row r="34" spans="1:11" x14ac:dyDescent="0.25">
      <c r="A34" s="34"/>
      <c r="B34" s="31"/>
      <c r="C34" s="35"/>
      <c r="D34" s="31"/>
      <c r="E34" s="35"/>
      <c r="F34" s="31"/>
      <c r="G34" s="34"/>
      <c r="H34" s="31"/>
      <c r="I34" s="36"/>
      <c r="J34" s="31"/>
      <c r="K34" s="31"/>
    </row>
    <row r="35" spans="1:11" x14ac:dyDescent="0.25">
      <c r="A35" s="34"/>
      <c r="B35" s="31"/>
      <c r="D35" s="30"/>
      <c r="E35" s="38"/>
      <c r="F35" s="30"/>
      <c r="G35" s="29"/>
      <c r="H35" s="30"/>
      <c r="I35" s="40"/>
      <c r="J35" s="30"/>
      <c r="K35" s="30"/>
    </row>
    <row r="36" spans="1:11" x14ac:dyDescent="0.25">
      <c r="A36" s="34"/>
      <c r="B36" s="31"/>
      <c r="C36" s="35"/>
      <c r="D36" s="30"/>
      <c r="E36" s="38"/>
      <c r="F36" s="31"/>
      <c r="G36" s="34"/>
      <c r="H36" s="31"/>
      <c r="I36" s="34"/>
      <c r="J36" s="31"/>
      <c r="K36" s="31"/>
    </row>
    <row r="37" spans="1:11" x14ac:dyDescent="0.25">
      <c r="A37" s="34"/>
      <c r="B37" s="31"/>
      <c r="C37" s="35"/>
      <c r="D37" s="30"/>
      <c r="E37" s="38"/>
      <c r="F37" s="30"/>
      <c r="G37" s="29"/>
      <c r="H37" s="41"/>
      <c r="I37" s="42"/>
      <c r="J37" s="41"/>
      <c r="K37" s="41"/>
    </row>
    <row r="38" spans="1:11" x14ac:dyDescent="0.25">
      <c r="A38" s="34"/>
      <c r="B38" s="31"/>
      <c r="C38" s="20"/>
      <c r="D38" s="41"/>
      <c r="E38" s="20"/>
      <c r="F38" s="41"/>
      <c r="G38" s="42"/>
      <c r="H38" s="33"/>
      <c r="I38" s="31"/>
      <c r="J38" s="31"/>
      <c r="K38" s="31"/>
    </row>
    <row r="39" spans="1:11" x14ac:dyDescent="0.25">
      <c r="A39" s="34"/>
      <c r="B39" s="31"/>
      <c r="C39" s="31"/>
      <c r="D39" s="33"/>
      <c r="E39" s="31"/>
      <c r="F39" s="31"/>
      <c r="G39" s="34"/>
      <c r="H39" s="31"/>
      <c r="I39" s="40"/>
      <c r="J39" s="30"/>
      <c r="K39" s="30"/>
    </row>
    <row r="40" spans="1:11" x14ac:dyDescent="0.25">
      <c r="A40" s="34"/>
      <c r="B40" s="31"/>
      <c r="C40" s="31"/>
      <c r="D40" s="31"/>
      <c r="E40" s="30"/>
      <c r="F40" s="30"/>
      <c r="G40" s="29"/>
      <c r="H40" s="41"/>
      <c r="J40" s="41"/>
      <c r="K40" s="41"/>
    </row>
    <row r="41" spans="1:11" x14ac:dyDescent="0.25">
      <c r="A41" s="34"/>
      <c r="B41" s="31"/>
      <c r="C41" s="41"/>
      <c r="D41" s="30"/>
      <c r="F41" s="41"/>
      <c r="G41" s="42"/>
      <c r="H41" s="31"/>
      <c r="I41" s="36"/>
      <c r="J41" s="31"/>
      <c r="K41" s="31"/>
    </row>
    <row r="42" spans="1:11" x14ac:dyDescent="0.25">
      <c r="A42" s="34"/>
      <c r="B42" s="31"/>
      <c r="C42" s="31"/>
      <c r="D42" s="31"/>
      <c r="E42" s="35"/>
      <c r="F42" s="31"/>
      <c r="G42" s="34"/>
      <c r="H42" s="31"/>
      <c r="I42" s="36"/>
      <c r="J42" s="31"/>
      <c r="K42" s="31"/>
    </row>
    <row r="43" spans="1:11" x14ac:dyDescent="0.25">
      <c r="A43" s="29"/>
      <c r="B43" s="31"/>
      <c r="C43" s="33"/>
      <c r="D43" s="39"/>
      <c r="E43" s="41"/>
      <c r="F43" s="41"/>
      <c r="G43" s="34"/>
      <c r="H43" s="31"/>
      <c r="I43" s="36"/>
      <c r="J43" s="31"/>
      <c r="K43" s="31"/>
    </row>
    <row r="44" spans="1:11" x14ac:dyDescent="0.25">
      <c r="A44" s="34"/>
      <c r="B44" s="31"/>
      <c r="C44" s="31"/>
      <c r="D44" s="35"/>
      <c r="E44" s="31"/>
      <c r="F44" s="31"/>
      <c r="G44" s="29"/>
      <c r="H44" s="30"/>
      <c r="I44" s="40"/>
      <c r="J44" s="30"/>
      <c r="K44" s="30"/>
    </row>
    <row r="45" spans="1:11" x14ac:dyDescent="0.25">
      <c r="A45" s="34"/>
      <c r="B45" s="31"/>
      <c r="C45" s="30"/>
      <c r="D45" s="38"/>
      <c r="E45" s="30"/>
      <c r="F45" s="30"/>
      <c r="G45" s="29"/>
      <c r="H45" s="31"/>
      <c r="I45" s="31"/>
      <c r="J45" s="31"/>
      <c r="K45" s="31"/>
    </row>
    <row r="46" spans="1:11" x14ac:dyDescent="0.25">
      <c r="A46" s="32"/>
      <c r="B46" s="33"/>
      <c r="C46" s="33"/>
      <c r="D46" s="39"/>
      <c r="E46" s="33"/>
      <c r="F46" s="33"/>
      <c r="G46" s="32"/>
      <c r="H46" s="33"/>
      <c r="I46" s="37"/>
      <c r="J46" s="33"/>
      <c r="K46" s="33"/>
    </row>
    <row r="47" spans="1:11" x14ac:dyDescent="0.25">
      <c r="A47" s="31"/>
      <c r="B47" s="31"/>
      <c r="C47" s="31"/>
      <c r="D47" s="35"/>
      <c r="E47" s="31"/>
      <c r="F47" s="31"/>
      <c r="G47" s="36"/>
      <c r="H47" s="31"/>
      <c r="I47" s="36"/>
      <c r="J47" s="31"/>
      <c r="K47" s="31"/>
    </row>
    <row r="48" spans="1:11" x14ac:dyDescent="0.25">
      <c r="A48" s="249"/>
      <c r="B48" s="250"/>
      <c r="C48" s="250"/>
      <c r="D48" s="39"/>
      <c r="E48" s="33"/>
      <c r="F48" s="33"/>
      <c r="G48" s="250"/>
      <c r="H48" s="250"/>
      <c r="I48" s="250"/>
      <c r="J48" s="250"/>
      <c r="K48" s="250"/>
    </row>
    <row r="51" spans="8:8" x14ac:dyDescent="0.25">
      <c r="H51" s="165"/>
    </row>
  </sheetData>
  <pageMargins left="0.62992125984252001" right="0.23622047244094499" top="0.47244094488188998" bottom="0.196850393700787" header="0.31496062992126" footer="0.15748031496063"/>
  <pageSetup paperSize="9" scale="71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484BC-3546-4CC8-BCF0-12242C9035CC}">
  <sheetPr>
    <pageSetUpPr fitToPage="1"/>
  </sheetPr>
  <dimension ref="A1:AS68"/>
  <sheetViews>
    <sheetView showGridLines="0" zoomScale="70" zoomScaleNormal="70" zoomScalePageLayoutView="60" workbookViewId="0"/>
  </sheetViews>
  <sheetFormatPr baseColWidth="10" defaultColWidth="11.42578125" defaultRowHeight="15" customHeight="1" x14ac:dyDescent="0.2"/>
  <cols>
    <col min="1" max="1" width="3.7109375" style="165" customWidth="1"/>
    <col min="2" max="8" width="11.5703125" style="165" customWidth="1"/>
    <col min="9" max="9" width="3.7109375" style="165" customWidth="1"/>
    <col min="10" max="16" width="11.5703125" style="165" customWidth="1"/>
    <col min="17" max="17" width="3.7109375" style="165" customWidth="1"/>
    <col min="18" max="24" width="11.5703125" style="165" customWidth="1"/>
    <col min="25" max="25" width="11.42578125" style="253"/>
    <col min="26" max="45" width="12.85546875" style="253" customWidth="1"/>
    <col min="46" max="63" width="12.85546875" style="165" customWidth="1"/>
    <col min="64" max="16384" width="11.42578125" style="165"/>
  </cols>
  <sheetData>
    <row r="1" spans="1:42" ht="26.25" x14ac:dyDescent="0.25">
      <c r="B1" s="251" t="s">
        <v>197</v>
      </c>
      <c r="C1" s="252"/>
      <c r="D1" s="252"/>
      <c r="E1" s="252"/>
      <c r="F1" s="252"/>
      <c r="G1" s="252"/>
      <c r="H1" s="252"/>
      <c r="J1" s="46"/>
      <c r="K1" s="46"/>
      <c r="L1" s="46"/>
      <c r="M1" s="46"/>
      <c r="N1" s="46"/>
      <c r="O1" s="46"/>
      <c r="P1" s="46"/>
      <c r="Q1" s="46"/>
      <c r="R1" s="46"/>
      <c r="S1" s="46"/>
      <c r="T1" s="252"/>
      <c r="U1" s="252"/>
      <c r="V1" s="252"/>
      <c r="W1" s="252"/>
      <c r="X1" s="252"/>
      <c r="Z1" s="253" t="s">
        <v>198</v>
      </c>
      <c r="AB1" s="53"/>
      <c r="AC1" s="254"/>
      <c r="AD1" s="53"/>
      <c r="AE1" s="53"/>
      <c r="AF1" s="254"/>
      <c r="AG1" s="53"/>
      <c r="AH1" s="53"/>
      <c r="AI1" s="254"/>
      <c r="AJ1" s="53"/>
      <c r="AK1" s="53"/>
      <c r="AL1" s="53"/>
      <c r="AM1" s="53"/>
      <c r="AN1" s="53"/>
      <c r="AO1" s="53"/>
    </row>
    <row r="2" spans="1:42" ht="15" customHeight="1" x14ac:dyDescent="0.3">
      <c r="A2" s="255"/>
      <c r="B2" s="252"/>
      <c r="C2" s="252"/>
      <c r="D2" s="252"/>
      <c r="E2" s="252"/>
      <c r="F2" s="252"/>
      <c r="G2" s="252"/>
      <c r="H2" s="252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2"/>
      <c r="U2" s="252"/>
      <c r="V2" s="252"/>
      <c r="W2" s="252"/>
      <c r="X2" s="252"/>
      <c r="Z2" s="253" t="s">
        <v>199</v>
      </c>
    </row>
    <row r="3" spans="1:42" ht="15" customHeight="1" x14ac:dyDescent="0.2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Z3" s="253" t="s">
        <v>200</v>
      </c>
    </row>
    <row r="4" spans="1:42" ht="15" customHeight="1" x14ac:dyDescent="0.2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</row>
    <row r="5" spans="1:42" ht="15" customHeight="1" x14ac:dyDescent="0.2">
      <c r="A5" s="252"/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</row>
    <row r="6" spans="1:42" ht="15" customHeight="1" x14ac:dyDescent="0.25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6" t="s">
        <v>201</v>
      </c>
      <c r="Z6" s="257" t="s">
        <v>202</v>
      </c>
      <c r="AA6" s="257"/>
      <c r="AF6" s="257" t="s">
        <v>203</v>
      </c>
      <c r="AG6" s="257"/>
      <c r="AL6" s="257" t="s">
        <v>204</v>
      </c>
      <c r="AM6" s="257"/>
    </row>
    <row r="7" spans="1:42" ht="15" customHeight="1" x14ac:dyDescent="0.25">
      <c r="A7" s="252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AA7" s="258">
        <v>2019</v>
      </c>
      <c r="AB7" s="258">
        <v>2020</v>
      </c>
      <c r="AC7" s="258">
        <v>2021</v>
      </c>
      <c r="AD7" s="258">
        <v>2022</v>
      </c>
      <c r="AG7" s="258">
        <v>2019</v>
      </c>
      <c r="AH7" s="258">
        <v>2020</v>
      </c>
      <c r="AI7" s="258">
        <v>2021</v>
      </c>
      <c r="AJ7" s="258">
        <v>2022</v>
      </c>
      <c r="AM7" s="258">
        <v>2019</v>
      </c>
      <c r="AN7" s="258">
        <v>2020</v>
      </c>
      <c r="AO7" s="258">
        <v>2021</v>
      </c>
      <c r="AP7" s="258">
        <v>2022</v>
      </c>
    </row>
    <row r="8" spans="1:42" ht="15" customHeight="1" x14ac:dyDescent="0.2">
      <c r="A8" s="252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Z8" s="253" t="s">
        <v>205</v>
      </c>
      <c r="AA8" s="259">
        <v>46820440</v>
      </c>
      <c r="AB8" s="259">
        <v>45800165</v>
      </c>
      <c r="AC8" s="259">
        <v>42493337</v>
      </c>
      <c r="AD8" s="259">
        <v>46756593</v>
      </c>
      <c r="AF8" s="253" t="s">
        <v>205</v>
      </c>
      <c r="AG8" s="259">
        <v>15006507</v>
      </c>
      <c r="AH8" s="259">
        <v>16073289</v>
      </c>
      <c r="AI8" s="259">
        <v>13213428</v>
      </c>
      <c r="AJ8" s="259">
        <v>15176514</v>
      </c>
      <c r="AL8" s="253" t="s">
        <v>205</v>
      </c>
      <c r="AM8" s="259">
        <v>9115628</v>
      </c>
      <c r="AN8" s="259">
        <v>7108259</v>
      </c>
      <c r="AO8" s="259">
        <v>6476535</v>
      </c>
      <c r="AP8" s="259">
        <v>8185760</v>
      </c>
    </row>
    <row r="9" spans="1:42" ht="15" customHeight="1" x14ac:dyDescent="0.2">
      <c r="A9" s="252"/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Z9" s="253" t="s">
        <v>206</v>
      </c>
      <c r="AA9" s="259">
        <v>44583561</v>
      </c>
      <c r="AB9" s="259">
        <v>43109659</v>
      </c>
      <c r="AC9" s="259">
        <v>40489010</v>
      </c>
      <c r="AD9" s="259">
        <v>43967035</v>
      </c>
      <c r="AF9" s="253" t="s">
        <v>206</v>
      </c>
      <c r="AG9" s="259">
        <v>14348549</v>
      </c>
      <c r="AH9" s="259">
        <v>14002412</v>
      </c>
      <c r="AI9" s="259">
        <v>12145827</v>
      </c>
      <c r="AJ9" s="259">
        <v>13961403</v>
      </c>
      <c r="AL9" s="253" t="s">
        <v>206</v>
      </c>
      <c r="AM9" s="259">
        <v>7843248</v>
      </c>
      <c r="AN9" s="259">
        <v>6425079</v>
      </c>
      <c r="AO9" s="259">
        <v>6094779</v>
      </c>
      <c r="AP9" s="259">
        <v>7406116</v>
      </c>
    </row>
    <row r="10" spans="1:42" ht="15" customHeight="1" x14ac:dyDescent="0.2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Z10" s="253" t="s">
        <v>207</v>
      </c>
      <c r="AA10" s="259">
        <v>48353601</v>
      </c>
      <c r="AB10" s="259">
        <v>44303648</v>
      </c>
      <c r="AC10" s="259">
        <v>46455313</v>
      </c>
      <c r="AD10" s="259">
        <v>45981761</v>
      </c>
      <c r="AF10" s="253" t="s">
        <v>207</v>
      </c>
      <c r="AG10" s="259">
        <v>15951378</v>
      </c>
      <c r="AH10" s="259">
        <v>14965286</v>
      </c>
      <c r="AI10" s="259">
        <v>14413642</v>
      </c>
      <c r="AJ10" s="259">
        <v>15107748</v>
      </c>
      <c r="AL10" s="253" t="s">
        <v>207</v>
      </c>
      <c r="AM10" s="259">
        <v>7398685</v>
      </c>
      <c r="AN10" s="259">
        <v>6499455</v>
      </c>
      <c r="AO10" s="259">
        <v>7109023</v>
      </c>
      <c r="AP10" s="259">
        <v>6819146</v>
      </c>
    </row>
    <row r="11" spans="1:42" ht="15" customHeight="1" x14ac:dyDescent="0.2">
      <c r="A11" s="252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Z11" s="253" t="s">
        <v>208</v>
      </c>
      <c r="AA11" s="259">
        <v>46400443</v>
      </c>
      <c r="AB11" s="259">
        <v>41795682</v>
      </c>
      <c r="AC11" s="259">
        <v>45471169</v>
      </c>
      <c r="AD11" s="259">
        <v>48522626</v>
      </c>
      <c r="AF11" s="253" t="s">
        <v>208</v>
      </c>
      <c r="AG11" s="259">
        <v>14553222</v>
      </c>
      <c r="AH11" s="259">
        <v>15115366</v>
      </c>
      <c r="AI11" s="259">
        <v>13408185</v>
      </c>
      <c r="AJ11" s="259">
        <v>15751949</v>
      </c>
      <c r="AL11" s="253" t="s">
        <v>208</v>
      </c>
      <c r="AM11" s="259">
        <v>6775183</v>
      </c>
      <c r="AN11" s="259">
        <v>6003312</v>
      </c>
      <c r="AO11" s="259">
        <v>7240918</v>
      </c>
      <c r="AP11" s="259">
        <v>7881967</v>
      </c>
    </row>
    <row r="12" spans="1:42" ht="15" customHeight="1" x14ac:dyDescent="0.2">
      <c r="A12" s="252"/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Z12" s="253" t="s">
        <v>209</v>
      </c>
      <c r="AA12" s="259">
        <v>51071331</v>
      </c>
      <c r="AB12" s="259">
        <v>38167109</v>
      </c>
      <c r="AC12" s="259">
        <v>45495539</v>
      </c>
      <c r="AD12" s="259">
        <v>51334993</v>
      </c>
      <c r="AF12" s="253" t="s">
        <v>209</v>
      </c>
      <c r="AG12" s="259">
        <v>17078651</v>
      </c>
      <c r="AH12" s="259">
        <v>13043138</v>
      </c>
      <c r="AI12" s="259">
        <v>14380272</v>
      </c>
      <c r="AJ12" s="259">
        <v>16007624</v>
      </c>
      <c r="AL12" s="253" t="s">
        <v>209</v>
      </c>
      <c r="AM12" s="259">
        <v>7434110</v>
      </c>
      <c r="AN12" s="259">
        <v>4900444</v>
      </c>
      <c r="AO12" s="259">
        <v>6778350</v>
      </c>
      <c r="AP12" s="259">
        <v>8087600</v>
      </c>
    </row>
    <row r="13" spans="1:42" ht="15" customHeight="1" x14ac:dyDescent="0.2">
      <c r="A13" s="252"/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Z13" s="253" t="s">
        <v>210</v>
      </c>
      <c r="AA13" s="259">
        <v>47139627</v>
      </c>
      <c r="AB13" s="259">
        <v>40233166</v>
      </c>
      <c r="AC13" s="259">
        <v>44903502</v>
      </c>
      <c r="AD13" s="259">
        <v>48228965</v>
      </c>
      <c r="AF13" s="253" t="s">
        <v>210</v>
      </c>
      <c r="AG13" s="259">
        <v>16093379</v>
      </c>
      <c r="AH13" s="259">
        <v>13043509</v>
      </c>
      <c r="AI13" s="259">
        <v>13541010</v>
      </c>
      <c r="AJ13" s="259">
        <v>15221080</v>
      </c>
      <c r="AL13" s="253" t="s">
        <v>210</v>
      </c>
      <c r="AM13" s="259">
        <v>6893378</v>
      </c>
      <c r="AN13" s="259">
        <v>5893666</v>
      </c>
      <c r="AO13" s="259">
        <v>6990004</v>
      </c>
      <c r="AP13" s="259">
        <v>7884812</v>
      </c>
    </row>
    <row r="14" spans="1:42" ht="15" customHeight="1" x14ac:dyDescent="0.2">
      <c r="A14" s="252"/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Z14" s="253" t="s">
        <v>211</v>
      </c>
      <c r="AA14" s="259">
        <v>48818378</v>
      </c>
      <c r="AB14" s="259">
        <v>42217915</v>
      </c>
      <c r="AC14" s="259">
        <v>46051657</v>
      </c>
      <c r="AD14" s="259">
        <v>48153701</v>
      </c>
      <c r="AF14" s="253" t="s">
        <v>211</v>
      </c>
      <c r="AG14" s="259">
        <v>16173719</v>
      </c>
      <c r="AH14" s="259">
        <v>13620638</v>
      </c>
      <c r="AI14" s="259">
        <v>14490452</v>
      </c>
      <c r="AJ14" s="259">
        <v>16239218</v>
      </c>
      <c r="AL14" s="253" t="s">
        <v>211</v>
      </c>
      <c r="AM14" s="259">
        <v>7261076</v>
      </c>
      <c r="AN14" s="259">
        <v>5583770</v>
      </c>
      <c r="AO14" s="259">
        <v>6913445</v>
      </c>
      <c r="AP14" s="259">
        <v>7117785</v>
      </c>
    </row>
    <row r="15" spans="1:42" ht="15" customHeight="1" x14ac:dyDescent="0.2">
      <c r="A15" s="252"/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Z15" s="253" t="s">
        <v>212</v>
      </c>
      <c r="AA15" s="259">
        <v>48198107</v>
      </c>
      <c r="AB15" s="259">
        <v>42978437</v>
      </c>
      <c r="AC15" s="259">
        <v>48800280</v>
      </c>
      <c r="AD15" s="259"/>
      <c r="AF15" s="253" t="s">
        <v>212</v>
      </c>
      <c r="AG15" s="259">
        <v>17632595</v>
      </c>
      <c r="AH15" s="259">
        <v>14001773</v>
      </c>
      <c r="AI15" s="259">
        <v>16512152</v>
      </c>
      <c r="AJ15" s="259"/>
      <c r="AL15" s="253" t="s">
        <v>212</v>
      </c>
      <c r="AM15" s="259">
        <v>7612537</v>
      </c>
      <c r="AN15" s="259">
        <v>6338903</v>
      </c>
      <c r="AO15" s="259">
        <v>8077202</v>
      </c>
      <c r="AP15" s="259"/>
    </row>
    <row r="16" spans="1:42" ht="15" customHeight="1" x14ac:dyDescent="0.2">
      <c r="A16" s="252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Z16" s="253" t="s">
        <v>213</v>
      </c>
      <c r="AA16" s="259">
        <v>46635887</v>
      </c>
      <c r="AB16" s="259">
        <v>43349327</v>
      </c>
      <c r="AC16" s="259">
        <v>45052533</v>
      </c>
      <c r="AD16" s="259"/>
      <c r="AF16" s="253" t="s">
        <v>213</v>
      </c>
      <c r="AG16" s="259">
        <v>15419568</v>
      </c>
      <c r="AH16" s="259">
        <v>13231512</v>
      </c>
      <c r="AI16" s="259">
        <v>14197332</v>
      </c>
      <c r="AJ16" s="259"/>
      <c r="AL16" s="253" t="s">
        <v>213</v>
      </c>
      <c r="AM16" s="259">
        <v>8176343</v>
      </c>
      <c r="AN16" s="259">
        <v>7349376</v>
      </c>
      <c r="AO16" s="259">
        <v>7429205</v>
      </c>
      <c r="AP16" s="259"/>
    </row>
    <row r="17" spans="1:42" ht="15" customHeight="1" x14ac:dyDescent="0.2">
      <c r="A17" s="252"/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Z17" s="253" t="s">
        <v>214</v>
      </c>
      <c r="AA17" s="259">
        <v>48624088</v>
      </c>
      <c r="AB17" s="259">
        <v>45985008</v>
      </c>
      <c r="AC17" s="259">
        <v>46987477</v>
      </c>
      <c r="AD17" s="259"/>
      <c r="AF17" s="253" t="s">
        <v>214</v>
      </c>
      <c r="AG17" s="259">
        <v>15747355</v>
      </c>
      <c r="AH17" s="259">
        <v>13918205</v>
      </c>
      <c r="AI17" s="259">
        <v>15124052</v>
      </c>
      <c r="AJ17" s="259"/>
      <c r="AL17" s="253" t="s">
        <v>214</v>
      </c>
      <c r="AM17" s="259">
        <v>8099276</v>
      </c>
      <c r="AN17" s="259">
        <v>7703032</v>
      </c>
      <c r="AO17" s="259">
        <v>7715340</v>
      </c>
      <c r="AP17" s="259"/>
    </row>
    <row r="18" spans="1:42" ht="15" customHeight="1" x14ac:dyDescent="0.2">
      <c r="A18" s="252"/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Z18" s="253" t="s">
        <v>215</v>
      </c>
      <c r="AA18" s="259">
        <v>43594127</v>
      </c>
      <c r="AB18" s="259">
        <v>43641437</v>
      </c>
      <c r="AC18" s="259">
        <v>45669918</v>
      </c>
      <c r="AD18" s="259"/>
      <c r="AF18" s="253" t="s">
        <v>215</v>
      </c>
      <c r="AG18" s="259">
        <v>13891905</v>
      </c>
      <c r="AH18" s="259">
        <v>12143165</v>
      </c>
      <c r="AI18" s="259">
        <v>14606259</v>
      </c>
      <c r="AJ18" s="259"/>
      <c r="AL18" s="253" t="s">
        <v>215</v>
      </c>
      <c r="AM18" s="259">
        <v>7088673</v>
      </c>
      <c r="AN18" s="259">
        <v>7146925</v>
      </c>
      <c r="AO18" s="259">
        <v>6799164</v>
      </c>
      <c r="AP18" s="259"/>
    </row>
    <row r="19" spans="1:42" ht="15" customHeight="1" x14ac:dyDescent="0.2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Z19" s="253" t="s">
        <v>216</v>
      </c>
      <c r="AA19" s="259">
        <v>43965686</v>
      </c>
      <c r="AB19" s="259">
        <v>43897248</v>
      </c>
      <c r="AC19" s="259">
        <v>46519669</v>
      </c>
      <c r="AD19" s="259"/>
      <c r="AF19" s="253" t="s">
        <v>216</v>
      </c>
      <c r="AG19" s="259">
        <v>15094063</v>
      </c>
      <c r="AH19" s="259">
        <v>13745088</v>
      </c>
      <c r="AI19" s="259">
        <v>14827296</v>
      </c>
      <c r="AJ19" s="259"/>
      <c r="AL19" s="253" t="s">
        <v>216</v>
      </c>
      <c r="AM19" s="259">
        <v>6896804</v>
      </c>
      <c r="AN19" s="259">
        <v>6165562</v>
      </c>
      <c r="AO19" s="259">
        <v>7356730</v>
      </c>
      <c r="AP19" s="259"/>
    </row>
    <row r="20" spans="1:42" ht="15" customHeight="1" x14ac:dyDescent="0.2">
      <c r="A20" s="252"/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AB20" s="259"/>
      <c r="AC20" s="259"/>
      <c r="AD20" s="259"/>
      <c r="AH20" s="259"/>
      <c r="AI20" s="259"/>
      <c r="AJ20" s="259"/>
      <c r="AN20" s="259"/>
      <c r="AO20" s="259"/>
      <c r="AP20" s="259"/>
    </row>
    <row r="21" spans="1:42" ht="15" customHeight="1" x14ac:dyDescent="0.2">
      <c r="A21" s="252"/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</row>
    <row r="22" spans="1:42" ht="15" customHeight="1" x14ac:dyDescent="0.2">
      <c r="A22" s="252"/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AC22" s="259"/>
    </row>
    <row r="23" spans="1:42" ht="15" customHeight="1" x14ac:dyDescent="0.2">
      <c r="A23" s="252"/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AC23" s="259"/>
    </row>
    <row r="24" spans="1:42" ht="15" customHeight="1" x14ac:dyDescent="0.2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AC24" s="259"/>
    </row>
    <row r="25" spans="1:42" ht="15" customHeight="1" x14ac:dyDescent="0.2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AC25" s="259"/>
    </row>
    <row r="26" spans="1:42" ht="15" customHeight="1" x14ac:dyDescent="0.2">
      <c r="A26" s="252"/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AC26" s="259"/>
    </row>
    <row r="27" spans="1:42" ht="15" customHeight="1" x14ac:dyDescent="0.2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AC27" s="259"/>
    </row>
    <row r="28" spans="1:42" ht="15" customHeight="1" x14ac:dyDescent="0.2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AC28" s="259"/>
    </row>
    <row r="29" spans="1:42" ht="15" customHeight="1" x14ac:dyDescent="0.2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AC29" s="259"/>
    </row>
    <row r="30" spans="1:42" ht="15" customHeight="1" x14ac:dyDescent="0.2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AC30" s="259"/>
    </row>
    <row r="31" spans="1:42" ht="15" customHeight="1" x14ac:dyDescent="0.2">
      <c r="A31" s="252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AC31" s="259"/>
    </row>
    <row r="32" spans="1:42" ht="15" customHeight="1" x14ac:dyDescent="0.2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</row>
    <row r="33" spans="1:42" ht="15" customHeight="1" x14ac:dyDescent="0.25">
      <c r="A33" s="252"/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Z33" s="257" t="s">
        <v>217</v>
      </c>
      <c r="AA33" s="257"/>
      <c r="AB33" s="257"/>
      <c r="AF33" s="257" t="s">
        <v>218</v>
      </c>
      <c r="AG33" s="257"/>
      <c r="AL33" s="257" t="s">
        <v>219</v>
      </c>
      <c r="AM33" s="257"/>
    </row>
    <row r="34" spans="1:42" ht="15" customHeight="1" x14ac:dyDescent="0.25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AA34" s="258">
        <v>2019</v>
      </c>
      <c r="AB34" s="258">
        <v>2020</v>
      </c>
      <c r="AC34" s="258">
        <v>2021</v>
      </c>
      <c r="AD34" s="258">
        <v>2022</v>
      </c>
      <c r="AG34" s="258">
        <v>2019</v>
      </c>
      <c r="AH34" s="258">
        <v>2020</v>
      </c>
      <c r="AI34" s="258">
        <v>2021</v>
      </c>
      <c r="AJ34" s="258">
        <v>2022</v>
      </c>
      <c r="AM34" s="258">
        <v>2019</v>
      </c>
      <c r="AN34" s="258">
        <v>2020</v>
      </c>
      <c r="AO34" s="258">
        <v>2021</v>
      </c>
      <c r="AP34" s="258">
        <v>2022</v>
      </c>
    </row>
    <row r="35" spans="1:42" ht="15" customHeight="1" x14ac:dyDescent="0.2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Z35" s="253" t="s">
        <v>205</v>
      </c>
      <c r="AA35" s="259">
        <v>21616722</v>
      </c>
      <c r="AB35" s="259">
        <v>21713940</v>
      </c>
      <c r="AC35" s="259">
        <v>21954468</v>
      </c>
      <c r="AD35" s="259">
        <v>22253438</v>
      </c>
      <c r="AF35" s="253" t="s">
        <v>205</v>
      </c>
      <c r="AG35" s="259">
        <v>15688961</v>
      </c>
      <c r="AH35" s="259">
        <v>15760826</v>
      </c>
      <c r="AI35" s="259">
        <v>16670260</v>
      </c>
      <c r="AJ35" s="259">
        <v>15955111</v>
      </c>
      <c r="AL35" s="253" t="s">
        <v>205</v>
      </c>
      <c r="AM35" s="259">
        <v>1426519</v>
      </c>
      <c r="AN35" s="259">
        <v>1436084</v>
      </c>
      <c r="AO35" s="259">
        <v>1487154</v>
      </c>
      <c r="AP35" s="259">
        <v>1460985</v>
      </c>
    </row>
    <row r="36" spans="1:42" ht="15" customHeight="1" x14ac:dyDescent="0.2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Z36" s="253" t="s">
        <v>206</v>
      </c>
      <c r="AA36" s="259">
        <v>21387737</v>
      </c>
      <c r="AB36" s="259">
        <v>21770037</v>
      </c>
      <c r="AC36" s="259">
        <v>21414677</v>
      </c>
      <c r="AD36" s="259">
        <v>21336156</v>
      </c>
      <c r="AF36" s="253" t="s">
        <v>206</v>
      </c>
      <c r="AG36" s="259">
        <v>15273403</v>
      </c>
      <c r="AH36" s="259">
        <v>15335512</v>
      </c>
      <c r="AI36" s="259">
        <v>15530857</v>
      </c>
      <c r="AJ36" s="259">
        <v>14718939</v>
      </c>
      <c r="AL36" s="253" t="s">
        <v>206</v>
      </c>
      <c r="AM36" s="259">
        <v>1390109</v>
      </c>
      <c r="AN36" s="259">
        <v>1383390</v>
      </c>
      <c r="AO36" s="259">
        <v>1366845</v>
      </c>
      <c r="AP36" s="259">
        <v>1349473</v>
      </c>
    </row>
    <row r="37" spans="1:42" ht="15" customHeight="1" x14ac:dyDescent="0.2">
      <c r="A37" s="252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Z37" s="253" t="s">
        <v>207</v>
      </c>
      <c r="AA37" s="259">
        <v>23910619</v>
      </c>
      <c r="AB37" s="259">
        <v>21880853</v>
      </c>
      <c r="AC37" s="259">
        <v>23881813</v>
      </c>
      <c r="AD37" s="259">
        <v>22797540</v>
      </c>
      <c r="AF37" s="253" t="s">
        <v>207</v>
      </c>
      <c r="AG37" s="259">
        <v>16762324</v>
      </c>
      <c r="AH37" s="259">
        <v>15513384</v>
      </c>
      <c r="AI37" s="259">
        <v>16770863</v>
      </c>
      <c r="AJ37" s="259">
        <v>15576897</v>
      </c>
      <c r="AL37" s="253" t="s">
        <v>207</v>
      </c>
      <c r="AM37" s="259">
        <v>1468626</v>
      </c>
      <c r="AN37" s="259">
        <v>1346068</v>
      </c>
      <c r="AO37" s="259">
        <v>1483236</v>
      </c>
      <c r="AP37" s="259">
        <v>1386654</v>
      </c>
    </row>
    <row r="38" spans="1:42" ht="15" customHeight="1" x14ac:dyDescent="0.2">
      <c r="A38" s="252"/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Z38" s="253" t="s">
        <v>208</v>
      </c>
      <c r="AA38" s="259">
        <v>23932607</v>
      </c>
      <c r="AB38" s="259">
        <v>19851154</v>
      </c>
      <c r="AC38" s="259">
        <v>23820669</v>
      </c>
      <c r="AD38" s="259">
        <v>23589473</v>
      </c>
      <c r="AF38" s="253" t="s">
        <v>208</v>
      </c>
      <c r="AG38" s="259">
        <v>17092661</v>
      </c>
      <c r="AH38" s="259">
        <v>15415920</v>
      </c>
      <c r="AI38" s="259">
        <v>17248759</v>
      </c>
      <c r="AJ38" s="259">
        <v>16524574</v>
      </c>
      <c r="AL38" s="253" t="s">
        <v>208</v>
      </c>
      <c r="AM38" s="259">
        <v>1482835</v>
      </c>
      <c r="AN38" s="259">
        <v>1295678</v>
      </c>
      <c r="AO38" s="259">
        <v>1498199</v>
      </c>
      <c r="AP38" s="259">
        <v>1474935</v>
      </c>
    </row>
    <row r="39" spans="1:42" ht="15" customHeight="1" x14ac:dyDescent="0.2">
      <c r="A39" s="252"/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Z39" s="253" t="s">
        <v>209</v>
      </c>
      <c r="AA39" s="259">
        <v>25421795</v>
      </c>
      <c r="AB39" s="259">
        <v>19456818</v>
      </c>
      <c r="AC39" s="259">
        <v>23325659</v>
      </c>
      <c r="AD39" s="259">
        <v>25966576</v>
      </c>
      <c r="AF39" s="253" t="s">
        <v>209</v>
      </c>
      <c r="AG39" s="259">
        <v>17842847</v>
      </c>
      <c r="AH39" s="259">
        <v>14370790</v>
      </c>
      <c r="AI39" s="259">
        <v>16358886</v>
      </c>
      <c r="AJ39" s="259">
        <v>17841436</v>
      </c>
      <c r="AL39" s="253" t="s">
        <v>209</v>
      </c>
      <c r="AM39" s="259">
        <v>1569777</v>
      </c>
      <c r="AN39" s="259">
        <v>1232285</v>
      </c>
      <c r="AO39" s="259">
        <v>1434774</v>
      </c>
      <c r="AP39" s="259">
        <v>1604300</v>
      </c>
    </row>
    <row r="40" spans="1:42" ht="15" customHeight="1" x14ac:dyDescent="0.2">
      <c r="A40" s="252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Z40" s="253" t="s">
        <v>210</v>
      </c>
      <c r="AA40" s="259">
        <v>23125768</v>
      </c>
      <c r="AB40" s="259">
        <v>20538508</v>
      </c>
      <c r="AC40" s="259">
        <v>23428423</v>
      </c>
      <c r="AD40" s="259">
        <v>23932527</v>
      </c>
      <c r="AF40" s="253" t="s">
        <v>210</v>
      </c>
      <c r="AG40" s="259">
        <v>16406477</v>
      </c>
      <c r="AH40" s="259">
        <v>15053681</v>
      </c>
      <c r="AI40" s="259">
        <v>16563394</v>
      </c>
      <c r="AJ40" s="259">
        <v>16148010</v>
      </c>
      <c r="AL40" s="253" t="s">
        <v>210</v>
      </c>
      <c r="AM40" s="259">
        <v>1459480</v>
      </c>
      <c r="AN40" s="259">
        <v>1272315</v>
      </c>
      <c r="AO40" s="259">
        <v>1478879</v>
      </c>
      <c r="AP40" s="259">
        <v>1474713</v>
      </c>
    </row>
    <row r="41" spans="1:42" ht="15" customHeight="1" x14ac:dyDescent="0.2">
      <c r="A41" s="252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Z41" s="253" t="s">
        <v>211</v>
      </c>
      <c r="AA41" s="259">
        <v>24306034</v>
      </c>
      <c r="AB41" s="259">
        <v>22269168</v>
      </c>
      <c r="AC41" s="259">
        <v>23652061</v>
      </c>
      <c r="AD41" s="259">
        <v>23546583</v>
      </c>
      <c r="AF41" s="253" t="s">
        <v>211</v>
      </c>
      <c r="AG41" s="259">
        <v>17282258</v>
      </c>
      <c r="AH41" s="259">
        <v>16353888</v>
      </c>
      <c r="AI41" s="259">
        <v>17042833</v>
      </c>
      <c r="AJ41" s="259">
        <v>16416328</v>
      </c>
      <c r="AL41" s="253" t="s">
        <v>211</v>
      </c>
      <c r="AM41" s="259">
        <v>1551040</v>
      </c>
      <c r="AN41" s="259">
        <v>1405762</v>
      </c>
      <c r="AO41" s="259">
        <v>1554049</v>
      </c>
      <c r="AP41" s="259">
        <v>1518965</v>
      </c>
    </row>
    <row r="42" spans="1:42" ht="15" customHeight="1" x14ac:dyDescent="0.2">
      <c r="A42" s="252"/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Z42" s="253" t="s">
        <v>212</v>
      </c>
      <c r="AA42" s="259">
        <v>21902550</v>
      </c>
      <c r="AB42" s="259">
        <v>21829983</v>
      </c>
      <c r="AC42" s="259">
        <v>23119760</v>
      </c>
      <c r="AD42" s="259"/>
      <c r="AF42" s="253" t="s">
        <v>212</v>
      </c>
      <c r="AG42" s="259">
        <v>16173912</v>
      </c>
      <c r="AH42" s="259">
        <v>16721585</v>
      </c>
      <c r="AI42" s="259">
        <v>16886911</v>
      </c>
      <c r="AJ42" s="259"/>
      <c r="AL42" s="253" t="s">
        <v>212</v>
      </c>
      <c r="AM42" s="259">
        <v>1468306</v>
      </c>
      <c r="AN42" s="259">
        <v>1449810</v>
      </c>
      <c r="AO42" s="259">
        <v>1522958</v>
      </c>
      <c r="AP42" s="259"/>
    </row>
    <row r="43" spans="1:42" ht="15" customHeight="1" x14ac:dyDescent="0.2">
      <c r="A43" s="252"/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Z43" s="253" t="s">
        <v>213</v>
      </c>
      <c r="AA43" s="259">
        <v>21969911</v>
      </c>
      <c r="AB43" s="259">
        <v>21967773</v>
      </c>
      <c r="AC43" s="259">
        <v>22394269</v>
      </c>
      <c r="AD43" s="259"/>
      <c r="AF43" s="253" t="s">
        <v>213</v>
      </c>
      <c r="AG43" s="259">
        <v>15730480</v>
      </c>
      <c r="AH43" s="259">
        <v>16527782</v>
      </c>
      <c r="AI43" s="259">
        <v>15999030</v>
      </c>
      <c r="AJ43" s="259"/>
      <c r="AL43" s="253" t="s">
        <v>213</v>
      </c>
      <c r="AM43" s="259">
        <v>1426564</v>
      </c>
      <c r="AN43" s="259">
        <v>1425631</v>
      </c>
      <c r="AO43" s="259">
        <v>1468002</v>
      </c>
      <c r="AP43" s="259"/>
    </row>
    <row r="44" spans="1:42" ht="15" customHeight="1" x14ac:dyDescent="0.2">
      <c r="A44" s="252"/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Z44" s="253" t="s">
        <v>214</v>
      </c>
      <c r="AA44" s="259">
        <v>23848860</v>
      </c>
      <c r="AB44" s="259">
        <v>23542586</v>
      </c>
      <c r="AC44" s="259">
        <v>23042069</v>
      </c>
      <c r="AD44" s="259"/>
      <c r="AF44" s="253" t="s">
        <v>214</v>
      </c>
      <c r="AG44" s="259">
        <v>16909291</v>
      </c>
      <c r="AH44" s="259">
        <v>17663441</v>
      </c>
      <c r="AI44" s="259">
        <v>16285920</v>
      </c>
      <c r="AJ44" s="259"/>
      <c r="AL44" s="253" t="s">
        <v>214</v>
      </c>
      <c r="AM44" s="259">
        <v>1531356</v>
      </c>
      <c r="AN44" s="259">
        <v>1533480</v>
      </c>
      <c r="AO44" s="259">
        <v>1458303</v>
      </c>
      <c r="AP44" s="259"/>
    </row>
    <row r="45" spans="1:42" ht="15" customHeight="1" x14ac:dyDescent="0.2">
      <c r="A45" s="252"/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Z45" s="253" t="s">
        <v>215</v>
      </c>
      <c r="AA45" s="259">
        <v>21694089</v>
      </c>
      <c r="AB45" s="259">
        <v>23498333</v>
      </c>
      <c r="AC45" s="259">
        <v>23050267</v>
      </c>
      <c r="AD45" s="259"/>
      <c r="AF45" s="253" t="s">
        <v>215</v>
      </c>
      <c r="AG45" s="259">
        <v>15188037</v>
      </c>
      <c r="AH45" s="259">
        <v>17495635</v>
      </c>
      <c r="AI45" s="259">
        <v>16197439</v>
      </c>
      <c r="AJ45" s="259"/>
      <c r="AL45" s="253" t="s">
        <v>215</v>
      </c>
      <c r="AM45" s="259">
        <v>1355608</v>
      </c>
      <c r="AN45" s="259">
        <v>1493039</v>
      </c>
      <c r="AO45" s="259">
        <v>1476539</v>
      </c>
      <c r="AP45" s="259"/>
    </row>
    <row r="46" spans="1:42" ht="15" customHeight="1" x14ac:dyDescent="0.2">
      <c r="A46" s="252"/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Z46" s="253" t="s">
        <v>216</v>
      </c>
      <c r="AA46" s="259">
        <v>20944890</v>
      </c>
      <c r="AB46" s="259">
        <v>23129018</v>
      </c>
      <c r="AC46" s="259">
        <v>23101926</v>
      </c>
      <c r="AD46" s="259"/>
      <c r="AF46" s="253" t="s">
        <v>216</v>
      </c>
      <c r="AG46" s="259">
        <v>15091336</v>
      </c>
      <c r="AH46" s="259">
        <v>17404768</v>
      </c>
      <c r="AI46" s="259">
        <v>16403302</v>
      </c>
      <c r="AJ46" s="259"/>
      <c r="AL46" s="253" t="s">
        <v>216</v>
      </c>
      <c r="AM46" s="259">
        <v>1342806</v>
      </c>
      <c r="AN46" s="259">
        <v>1495290</v>
      </c>
      <c r="AO46" s="259">
        <v>1479590</v>
      </c>
      <c r="AP46" s="259"/>
    </row>
    <row r="47" spans="1:42" ht="15" customHeight="1" x14ac:dyDescent="0.2">
      <c r="A47" s="252"/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AB47" s="259"/>
      <c r="AC47" s="259"/>
      <c r="AD47" s="259"/>
      <c r="AH47" s="259"/>
      <c r="AI47" s="259"/>
      <c r="AJ47" s="259"/>
      <c r="AN47" s="259"/>
      <c r="AO47" s="259"/>
      <c r="AP47" s="259"/>
    </row>
    <row r="48" spans="1:42" ht="15" customHeight="1" x14ac:dyDescent="0.2">
      <c r="A48" s="252"/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</row>
    <row r="49" spans="1:27" ht="15" customHeight="1" x14ac:dyDescent="0.2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</row>
    <row r="50" spans="1:27" ht="15" customHeight="1" x14ac:dyDescent="0.2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</row>
    <row r="51" spans="1:27" ht="15" customHeight="1" x14ac:dyDescent="0.2">
      <c r="A51" s="252"/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</row>
    <row r="52" spans="1:27" ht="15" customHeight="1" x14ac:dyDescent="0.2">
      <c r="A52" s="252"/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</row>
    <row r="53" spans="1:27" ht="15" customHeight="1" x14ac:dyDescent="0.2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</row>
    <row r="54" spans="1:27" ht="15" customHeight="1" x14ac:dyDescent="0.2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Z54" s="259"/>
      <c r="AA54" s="259"/>
    </row>
    <row r="55" spans="1:27" ht="15" customHeight="1" x14ac:dyDescent="0.2">
      <c r="A55" s="252"/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Z55" s="259"/>
      <c r="AA55" s="259"/>
    </row>
    <row r="56" spans="1:27" ht="15" customHeight="1" x14ac:dyDescent="0.2">
      <c r="A56" s="252"/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Z56" s="259"/>
      <c r="AA56" s="259"/>
    </row>
    <row r="57" spans="1:27" ht="15" customHeight="1" x14ac:dyDescent="0.2">
      <c r="A57" s="252"/>
      <c r="B57" s="252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Z57" s="259"/>
      <c r="AA57" s="259"/>
    </row>
    <row r="58" spans="1:27" ht="15" customHeight="1" x14ac:dyDescent="0.2">
      <c r="A58" s="252"/>
      <c r="B58" s="252"/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Z58" s="259"/>
      <c r="AA58" s="259"/>
    </row>
    <row r="59" spans="1:27" ht="15" customHeight="1" x14ac:dyDescent="0.2">
      <c r="A59" s="252"/>
      <c r="B59" s="252"/>
      <c r="C59" s="252"/>
      <c r="D59" s="252"/>
      <c r="E59" s="252"/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Z59" s="259"/>
      <c r="AA59" s="259"/>
    </row>
    <row r="60" spans="1:27" ht="15" customHeight="1" x14ac:dyDescent="0.25">
      <c r="B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Z60" s="259"/>
      <c r="AA60" s="259"/>
    </row>
    <row r="61" spans="1:27" ht="15" customHeight="1" x14ac:dyDescent="0.25">
      <c r="B61" s="147"/>
      <c r="H61" s="30"/>
      <c r="I61" s="31"/>
      <c r="J61" s="30"/>
      <c r="K61" s="30"/>
      <c r="L61" s="31"/>
      <c r="M61" s="31"/>
      <c r="N61" s="30"/>
      <c r="O61" s="30"/>
      <c r="P61" s="31"/>
      <c r="Q61" s="38"/>
      <c r="Z61" s="259"/>
      <c r="AA61" s="259"/>
    </row>
    <row r="62" spans="1:27" ht="15" customHeight="1" x14ac:dyDescent="0.25">
      <c r="B62" s="147"/>
      <c r="H62"/>
      <c r="I62"/>
      <c r="J62" s="31"/>
      <c r="K62" s="31"/>
      <c r="L62" s="31"/>
      <c r="M62"/>
      <c r="N62" s="31"/>
      <c r="O62" s="31"/>
      <c r="P62" s="31"/>
      <c r="Q62" s="31"/>
      <c r="Z62" s="259"/>
      <c r="AA62" s="259"/>
    </row>
    <row r="63" spans="1:27" ht="15" customHeight="1" x14ac:dyDescent="0.25">
      <c r="B63" s="147"/>
      <c r="H63"/>
      <c r="I63"/>
      <c r="J63" s="147"/>
      <c r="K63" s="147"/>
      <c r="L63" s="147"/>
      <c r="M63"/>
      <c r="N63" s="147"/>
      <c r="O63" s="147"/>
      <c r="P63" s="147"/>
      <c r="Q63" s="147"/>
      <c r="Z63" s="259"/>
      <c r="AA63" s="259"/>
    </row>
    <row r="64" spans="1:27" ht="15" customHeight="1" x14ac:dyDescent="0.25">
      <c r="B64" s="147"/>
      <c r="C64" s="147"/>
      <c r="D64" s="147"/>
      <c r="E64" s="147"/>
      <c r="F64" s="147"/>
      <c r="G64" s="147"/>
      <c r="H64"/>
      <c r="I64" s="147"/>
      <c r="J64" s="147"/>
      <c r="K64" s="147"/>
      <c r="L64" s="147"/>
      <c r="M64" s="147"/>
      <c r="N64" s="147"/>
      <c r="O64" s="147"/>
      <c r="P64" s="147"/>
      <c r="Q64" s="147"/>
      <c r="Z64" s="259"/>
      <c r="AA64" s="259"/>
    </row>
    <row r="65" spans="2:27" ht="15" customHeight="1" x14ac:dyDescent="0.25">
      <c r="B65" s="147"/>
      <c r="C65" s="147"/>
      <c r="D65" s="147"/>
      <c r="E65" s="147"/>
      <c r="F65" s="147"/>
      <c r="G65" s="147"/>
      <c r="H65" s="147"/>
      <c r="I65" s="147"/>
      <c r="J65" s="147"/>
      <c r="K65" s="147"/>
      <c r="L65" s="147"/>
      <c r="M65" s="147"/>
      <c r="N65" s="147"/>
      <c r="O65" s="147"/>
      <c r="P65" s="147"/>
      <c r="Q65" s="147"/>
      <c r="Z65" s="259"/>
      <c r="AA65" s="259"/>
    </row>
    <row r="66" spans="2:27" ht="15" customHeight="1" x14ac:dyDescent="0.25">
      <c r="B66" s="147"/>
      <c r="C66" s="31"/>
      <c r="D66" s="30"/>
      <c r="E66" s="30"/>
      <c r="F66" s="31"/>
      <c r="G66" s="38"/>
      <c r="H66" s="30"/>
      <c r="I66" s="31"/>
      <c r="J66" s="30"/>
      <c r="K66" s="30"/>
      <c r="L66" s="31"/>
      <c r="M66" s="31"/>
      <c r="N66" s="30"/>
      <c r="O66" s="30"/>
      <c r="P66" s="31"/>
      <c r="Q66" s="38"/>
    </row>
    <row r="67" spans="2:27" ht="15" customHeight="1" x14ac:dyDescent="0.25">
      <c r="B67" s="147"/>
      <c r="C67"/>
      <c r="D67" s="31"/>
      <c r="E67" s="31"/>
      <c r="F67" s="31"/>
      <c r="G67" s="31"/>
      <c r="H67"/>
      <c r="I67"/>
      <c r="J67" s="31"/>
      <c r="K67" s="31"/>
      <c r="L67" s="31"/>
      <c r="M67"/>
      <c r="N67" s="31"/>
      <c r="O67" s="31"/>
      <c r="P67" s="31"/>
      <c r="Q67" s="31"/>
    </row>
    <row r="68" spans="2:27" ht="15" customHeight="1" x14ac:dyDescent="0.25">
      <c r="B68" s="147"/>
      <c r="C68"/>
      <c r="D68" s="147"/>
      <c r="E68" s="147"/>
      <c r="F68" s="147"/>
      <c r="G68" s="147"/>
      <c r="H68"/>
      <c r="I68"/>
      <c r="J68" s="147"/>
      <c r="K68" s="147"/>
      <c r="L68" s="147"/>
      <c r="M68"/>
      <c r="N68" s="147"/>
      <c r="O68" s="147"/>
      <c r="P68" s="147"/>
      <c r="Q68" s="147"/>
    </row>
  </sheetData>
  <pageMargins left="0.63" right="0.25" top="0.47" bottom="0.19" header="0.3" footer="0.15"/>
  <pageSetup paperSize="9" scale="54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A0009-DA28-4C1C-9056-DE4BBAEEAEA3}">
  <sheetPr>
    <pageSetUpPr fitToPage="1"/>
  </sheetPr>
  <dimension ref="A1:AQ59"/>
  <sheetViews>
    <sheetView showGridLines="0" zoomScale="70" zoomScaleNormal="70" workbookViewId="0"/>
  </sheetViews>
  <sheetFormatPr baseColWidth="10" defaultColWidth="11.42578125" defaultRowHeight="15" customHeight="1" x14ac:dyDescent="0.25"/>
  <cols>
    <col min="1" max="1" width="3.7109375" style="247" customWidth="1"/>
    <col min="2" max="8" width="11.5703125" style="247" customWidth="1"/>
    <col min="9" max="9" width="3.7109375" style="247" customWidth="1"/>
    <col min="10" max="16" width="11.5703125" style="247" customWidth="1"/>
    <col min="17" max="17" width="3.7109375" style="247" customWidth="1"/>
    <col min="18" max="25" width="11.5703125" style="247" customWidth="1"/>
    <col min="26" max="27" width="12.85546875" style="263" customWidth="1"/>
    <col min="28" max="29" width="12.85546875" style="264" customWidth="1"/>
    <col min="30" max="31" width="12.85546875" style="263" customWidth="1"/>
    <col min="32" max="33" width="12.85546875" style="264" customWidth="1"/>
    <col min="34" max="35" width="12.85546875" style="263" customWidth="1"/>
    <col min="36" max="37" width="12.85546875" style="264" customWidth="1"/>
    <col min="38" max="43" width="12.85546875" style="263" customWidth="1"/>
    <col min="44" max="63" width="12.85546875" style="247" customWidth="1"/>
    <col min="64" max="16384" width="11.42578125" style="247"/>
  </cols>
  <sheetData>
    <row r="1" spans="1:39" ht="26.25" x14ac:dyDescent="0.25">
      <c r="B1" s="251" t="s">
        <v>220</v>
      </c>
      <c r="C1" s="260"/>
      <c r="D1" s="260"/>
      <c r="E1" s="260"/>
      <c r="F1" s="260"/>
      <c r="G1" s="260"/>
      <c r="H1" s="260"/>
      <c r="I1" s="260"/>
      <c r="J1" s="260"/>
      <c r="K1" s="260"/>
      <c r="T1" s="261"/>
      <c r="U1" s="261"/>
      <c r="V1" s="261"/>
      <c r="W1" s="261"/>
      <c r="X1" s="261"/>
      <c r="Y1" s="261"/>
      <c r="Z1" s="262" t="s">
        <v>221</v>
      </c>
    </row>
    <row r="2" spans="1:39" ht="15" customHeight="1" x14ac:dyDescent="0.25">
      <c r="A2" s="261"/>
      <c r="B2" s="261"/>
      <c r="C2" s="261"/>
      <c r="D2" s="261"/>
      <c r="E2" s="261"/>
      <c r="F2" s="261"/>
      <c r="G2" s="261"/>
      <c r="H2" s="261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1"/>
      <c r="U2" s="261"/>
      <c r="V2" s="261"/>
      <c r="W2" s="261"/>
      <c r="X2" s="261"/>
      <c r="Y2" s="261"/>
      <c r="Z2" s="262" t="s">
        <v>222</v>
      </c>
    </row>
    <row r="3" spans="1:39" ht="15" customHeight="1" x14ac:dyDescent="0.25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2" t="s">
        <v>223</v>
      </c>
    </row>
    <row r="4" spans="1:39" ht="15" customHeight="1" x14ac:dyDescent="0.25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Y4" s="261"/>
      <c r="Z4" s="262" t="s">
        <v>224</v>
      </c>
    </row>
    <row r="5" spans="1:39" ht="15" customHeight="1" x14ac:dyDescent="0.25">
      <c r="A5" s="261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Y5" s="261"/>
      <c r="AE5" s="266"/>
    </row>
    <row r="6" spans="1:39" ht="15" customHeight="1" x14ac:dyDescent="0.25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56" t="s">
        <v>201</v>
      </c>
      <c r="Y6" s="261"/>
      <c r="Z6" s="266" t="s">
        <v>202</v>
      </c>
      <c r="AA6" s="264"/>
      <c r="AC6" s="263"/>
      <c r="AD6" s="266" t="s">
        <v>203</v>
      </c>
      <c r="AE6" s="264"/>
      <c r="AG6" s="263"/>
      <c r="AH6" s="266" t="s">
        <v>204</v>
      </c>
      <c r="AI6" s="264"/>
      <c r="AK6" s="263"/>
    </row>
    <row r="7" spans="1:39" ht="15" customHeight="1" thickBot="1" x14ac:dyDescent="0.3">
      <c r="A7" s="261"/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X7" s="261"/>
      <c r="Y7" s="261"/>
      <c r="AA7" s="267">
        <v>2021</v>
      </c>
      <c r="AB7" s="267">
        <v>2022</v>
      </c>
      <c r="AC7" s="263"/>
      <c r="AE7" s="267">
        <v>2021</v>
      </c>
      <c r="AF7" s="267">
        <v>2022</v>
      </c>
      <c r="AG7" s="263"/>
      <c r="AI7" s="267">
        <v>2021</v>
      </c>
      <c r="AJ7" s="267">
        <v>2022</v>
      </c>
      <c r="AK7" s="263"/>
    </row>
    <row r="8" spans="1:39" ht="15" customHeight="1" x14ac:dyDescent="0.25">
      <c r="A8" s="261"/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3" t="s">
        <v>205</v>
      </c>
      <c r="AA8" s="264">
        <v>-7.2201224602575137E-2</v>
      </c>
      <c r="AB8" s="264">
        <v>0.10032763489485419</v>
      </c>
      <c r="AC8" s="263"/>
      <c r="AD8" s="263" t="s">
        <v>205</v>
      </c>
      <c r="AE8" s="264">
        <v>-0.17792630991703062</v>
      </c>
      <c r="AF8" s="264">
        <v>0.14856750269498575</v>
      </c>
      <c r="AG8" s="263"/>
      <c r="AH8" s="263" t="s">
        <v>205</v>
      </c>
      <c r="AI8" s="264">
        <v>-8.8871832047763069E-2</v>
      </c>
      <c r="AJ8" s="264">
        <v>0.26391040888376266</v>
      </c>
      <c r="AK8" s="263"/>
      <c r="AL8" s="268" t="s">
        <v>225</v>
      </c>
      <c r="AM8" s="269">
        <v>2022</v>
      </c>
    </row>
    <row r="9" spans="1:39" ht="15" customHeight="1" thickBot="1" x14ac:dyDescent="0.3">
      <c r="A9" s="261"/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3" t="s">
        <v>206</v>
      </c>
      <c r="AA9" s="264">
        <v>-6.6668414505015788E-2</v>
      </c>
      <c r="AB9" s="264">
        <v>9.3288286965419326E-2</v>
      </c>
      <c r="AC9" s="263"/>
      <c r="AD9" s="263" t="s">
        <v>206</v>
      </c>
      <c r="AE9" s="264">
        <v>-0.15681915443965877</v>
      </c>
      <c r="AF9" s="264">
        <v>0.14900524483073341</v>
      </c>
      <c r="AG9" s="263"/>
      <c r="AH9" s="263" t="s">
        <v>206</v>
      </c>
      <c r="AI9" s="264">
        <v>-7.108549272914047E-2</v>
      </c>
      <c r="AJ9" s="264">
        <v>0.24027416704411322</v>
      </c>
      <c r="AK9" s="263"/>
      <c r="AL9" s="270" t="s">
        <v>226</v>
      </c>
      <c r="AM9" s="271">
        <v>2021</v>
      </c>
    </row>
    <row r="10" spans="1:39" ht="15" customHeight="1" x14ac:dyDescent="0.25">
      <c r="A10" s="261"/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63" t="s">
        <v>207</v>
      </c>
      <c r="AA10" s="264">
        <v>-2.8344070185333834E-2</v>
      </c>
      <c r="AB10" s="264">
        <v>5.6148488778304542E-2</v>
      </c>
      <c r="AC10" s="263"/>
      <c r="AD10" s="263" t="s">
        <v>207</v>
      </c>
      <c r="AE10" s="264">
        <v>-0.11696213495499108</v>
      </c>
      <c r="AF10" s="264">
        <v>0.11245768695199644</v>
      </c>
      <c r="AG10" s="263"/>
      <c r="AH10" s="263" t="s">
        <v>207</v>
      </c>
      <c r="AI10" s="264">
        <v>-1.7593952076477848E-2</v>
      </c>
      <c r="AJ10" s="264">
        <v>0.1387519431196732</v>
      </c>
      <c r="AK10" s="263"/>
    </row>
    <row r="11" spans="1:39" ht="15" customHeight="1" x14ac:dyDescent="0.25">
      <c r="A11" s="261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3" t="s">
        <v>208</v>
      </c>
      <c r="AA11" s="264">
        <v>-5.7325572809745044E-4</v>
      </c>
      <c r="AB11" s="264">
        <v>5.8997513498875519E-2</v>
      </c>
      <c r="AC11" s="263"/>
      <c r="AD11" s="263" t="s">
        <v>208</v>
      </c>
      <c r="AE11" s="264">
        <v>-0.11595235834858542</v>
      </c>
      <c r="AF11" s="264">
        <v>0.13223409586123908</v>
      </c>
      <c r="AG11" s="263"/>
      <c r="AH11" s="263" t="s">
        <v>208</v>
      </c>
      <c r="AI11" s="264">
        <v>3.3997020675711698E-2</v>
      </c>
      <c r="AJ11" s="264">
        <v>0.12524430974707529</v>
      </c>
      <c r="AK11" s="263"/>
    </row>
    <row r="12" spans="1:39" ht="15" customHeight="1" x14ac:dyDescent="0.25">
      <c r="A12" s="261"/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3" t="s">
        <v>209</v>
      </c>
      <c r="AA12" s="264">
        <v>3.390670658299328E-2</v>
      </c>
      <c r="AB12" s="264">
        <v>7.3313610554215536E-2</v>
      </c>
      <c r="AC12" s="263"/>
      <c r="AD12" s="263" t="s">
        <v>209</v>
      </c>
      <c r="AE12" s="264">
        <v>-7.7024265100422581E-2</v>
      </c>
      <c r="AF12" s="264">
        <v>0.12498097655058843</v>
      </c>
      <c r="AG12" s="263"/>
      <c r="AH12" s="263" t="s">
        <v>209</v>
      </c>
      <c r="AI12" s="264">
        <v>8.9313646457463564E-2</v>
      </c>
      <c r="AJ12" s="264">
        <v>0.13890323046813166</v>
      </c>
      <c r="AK12" s="263"/>
    </row>
    <row r="13" spans="1:39" ht="15" customHeight="1" x14ac:dyDescent="0.25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3" t="s">
        <v>210</v>
      </c>
      <c r="AA13" s="264">
        <v>4.6953426504110073E-2</v>
      </c>
      <c r="AB13" s="264">
        <v>7.3439596797486642E-2</v>
      </c>
      <c r="AC13" s="263"/>
      <c r="AD13" s="263" t="s">
        <v>210</v>
      </c>
      <c r="AE13" s="264">
        <v>-5.9606414433635138E-2</v>
      </c>
      <c r="AF13" s="264">
        <v>0.12482933296494295</v>
      </c>
      <c r="AG13" s="263"/>
      <c r="AH13" s="263" t="s">
        <v>210</v>
      </c>
      <c r="AI13" s="264">
        <v>0.1047887990879228</v>
      </c>
      <c r="AJ13" s="264">
        <v>0.1370323317680443</v>
      </c>
      <c r="AK13" s="263"/>
    </row>
    <row r="14" spans="1:39" ht="15" customHeight="1" x14ac:dyDescent="0.25">
      <c r="A14" s="261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3" t="s">
        <v>211</v>
      </c>
      <c r="AA14" s="264">
        <v>5.321626473091072E-2</v>
      </c>
      <c r="AB14" s="264">
        <v>6.9328686383827859E-2</v>
      </c>
      <c r="AC14" s="263"/>
      <c r="AD14" s="263" t="s">
        <v>211</v>
      </c>
      <c r="AE14" s="264">
        <v>-4.2766537305600705E-2</v>
      </c>
      <c r="AF14" s="264">
        <v>0.12420096505996853</v>
      </c>
      <c r="AG14" s="263"/>
      <c r="AH14" s="263" t="s">
        <v>211</v>
      </c>
      <c r="AI14" s="264">
        <v>0.12234334972297461</v>
      </c>
      <c r="AJ14" s="264">
        <v>0.12142355404340237</v>
      </c>
      <c r="AK14" s="263"/>
    </row>
    <row r="15" spans="1:39" ht="15" customHeight="1" x14ac:dyDescent="0.25">
      <c r="A15" s="261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3" t="s">
        <v>212</v>
      </c>
      <c r="AA15" s="264">
        <v>6.3655221527360764E-2</v>
      </c>
      <c r="AC15" s="263"/>
      <c r="AD15" s="263" t="s">
        <v>212</v>
      </c>
      <c r="AE15" s="264">
        <v>-1.5460735481822497E-2</v>
      </c>
      <c r="AG15" s="263"/>
      <c r="AH15" s="263" t="s">
        <v>212</v>
      </c>
      <c r="AI15" s="264">
        <v>0.14209143876768907</v>
      </c>
      <c r="AK15" s="263"/>
    </row>
    <row r="16" spans="1:39" ht="15" customHeight="1" x14ac:dyDescent="0.25">
      <c r="A16" s="261"/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3" t="s">
        <v>213</v>
      </c>
      <c r="AA16" s="264">
        <v>6.0889961969038495E-2</v>
      </c>
      <c r="AC16" s="263"/>
      <c r="AD16" s="263" t="s">
        <v>213</v>
      </c>
      <c r="AE16" s="264">
        <v>-6.2521025784393206E-3</v>
      </c>
      <c r="AG16" s="263"/>
      <c r="AH16" s="263" t="s">
        <v>213</v>
      </c>
      <c r="AI16" s="264">
        <v>0.12490043182571028</v>
      </c>
      <c r="AK16" s="263"/>
    </row>
    <row r="17" spans="1:37" ht="15" customHeight="1" x14ac:dyDescent="0.25">
      <c r="A17" s="261"/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3" t="s">
        <v>214</v>
      </c>
      <c r="AA17" s="264">
        <v>5.6689476150910849E-2</v>
      </c>
      <c r="AC17" s="263"/>
      <c r="AD17" s="263" t="s">
        <v>214</v>
      </c>
      <c r="AE17" s="264">
        <v>2.9161693914144847E-3</v>
      </c>
      <c r="AG17" s="263"/>
      <c r="AH17" s="263" t="s">
        <v>214</v>
      </c>
      <c r="AI17" s="264">
        <v>0.11001445710713412</v>
      </c>
      <c r="AK17" s="263"/>
    </row>
    <row r="18" spans="1:37" ht="15" customHeight="1" x14ac:dyDescent="0.25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3" t="s">
        <v>215</v>
      </c>
      <c r="AA18" s="264">
        <v>5.5744720786396015E-2</v>
      </c>
      <c r="AC18" s="263"/>
      <c r="AD18" s="263" t="s">
        <v>215</v>
      </c>
      <c r="AE18" s="264">
        <v>1.8766975941681495E-2</v>
      </c>
      <c r="AG18" s="263"/>
      <c r="AH18" s="263" t="s">
        <v>215</v>
      </c>
      <c r="AI18" s="264">
        <v>9.4031503256254603E-2</v>
      </c>
      <c r="AK18" s="263"/>
    </row>
    <row r="19" spans="1:37" ht="15" customHeight="1" x14ac:dyDescent="0.25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3" t="s">
        <v>216</v>
      </c>
      <c r="AA19" s="264">
        <v>5.608495042650645E-2</v>
      </c>
      <c r="AC19" s="263"/>
      <c r="AD19" s="263" t="s">
        <v>216</v>
      </c>
      <c r="AE19" s="264">
        <v>2.3705487428082678E-2</v>
      </c>
      <c r="AG19" s="263"/>
      <c r="AH19" s="263" t="s">
        <v>216</v>
      </c>
      <c r="AI19" s="264">
        <v>0.10195977755221521</v>
      </c>
      <c r="AK19" s="263"/>
    </row>
    <row r="20" spans="1:37" ht="15" customHeight="1" x14ac:dyDescent="0.25">
      <c r="A20" s="261"/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AA20" s="264"/>
      <c r="AC20" s="263"/>
      <c r="AE20" s="264"/>
      <c r="AG20" s="263"/>
      <c r="AI20" s="264"/>
      <c r="AK20" s="263"/>
    </row>
    <row r="21" spans="1:37" ht="15" customHeight="1" x14ac:dyDescent="0.25">
      <c r="A21" s="261"/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AA21" s="264"/>
      <c r="AC21" s="263"/>
      <c r="AE21" s="264"/>
      <c r="AG21" s="263"/>
      <c r="AI21" s="264"/>
      <c r="AK21" s="263"/>
    </row>
    <row r="22" spans="1:37" ht="15" customHeight="1" x14ac:dyDescent="0.25">
      <c r="A22" s="261"/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AA22" s="264"/>
      <c r="AC22" s="263"/>
      <c r="AE22" s="264"/>
      <c r="AG22" s="263"/>
      <c r="AI22" s="264"/>
      <c r="AK22" s="263"/>
    </row>
    <row r="23" spans="1:37" ht="15" customHeight="1" x14ac:dyDescent="0.25">
      <c r="A23" s="261"/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AA23" s="264"/>
      <c r="AC23" s="263"/>
      <c r="AE23" s="264"/>
      <c r="AG23" s="263"/>
      <c r="AI23" s="264"/>
      <c r="AK23" s="263"/>
    </row>
    <row r="24" spans="1:37" ht="15" customHeight="1" x14ac:dyDescent="0.2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AA24" s="264"/>
      <c r="AC24" s="263"/>
      <c r="AE24" s="264"/>
      <c r="AG24" s="263"/>
      <c r="AI24" s="264"/>
      <c r="AK24" s="263"/>
    </row>
    <row r="25" spans="1:37" ht="15" customHeight="1" x14ac:dyDescent="0.25">
      <c r="A25" s="261"/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AA25" s="264"/>
      <c r="AC25" s="263"/>
      <c r="AE25" s="264"/>
      <c r="AG25" s="263"/>
      <c r="AI25" s="264"/>
      <c r="AK25" s="263"/>
    </row>
    <row r="26" spans="1:37" ht="15" customHeight="1" x14ac:dyDescent="0.25">
      <c r="A26" s="261"/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AA26" s="264"/>
      <c r="AC26" s="263"/>
      <c r="AE26" s="264"/>
      <c r="AG26" s="263"/>
      <c r="AI26" s="264"/>
      <c r="AK26" s="263"/>
    </row>
    <row r="27" spans="1:37" ht="15" customHeight="1" x14ac:dyDescent="0.25">
      <c r="A27" s="261"/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AA27" s="264"/>
      <c r="AC27" s="263"/>
      <c r="AE27" s="264"/>
      <c r="AG27" s="263"/>
      <c r="AI27" s="264"/>
      <c r="AK27" s="263"/>
    </row>
    <row r="28" spans="1:37" ht="15" customHeight="1" x14ac:dyDescent="0.25">
      <c r="A28" s="261"/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AA28" s="264"/>
      <c r="AC28" s="263"/>
      <c r="AE28" s="264"/>
      <c r="AG28" s="263"/>
      <c r="AI28" s="264"/>
      <c r="AK28" s="263"/>
    </row>
    <row r="29" spans="1:37" ht="15" customHeight="1" x14ac:dyDescent="0.25">
      <c r="A29" s="261"/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AA29" s="264"/>
      <c r="AC29" s="263"/>
      <c r="AE29" s="264"/>
      <c r="AG29" s="263"/>
      <c r="AI29" s="264"/>
      <c r="AK29" s="263"/>
    </row>
    <row r="30" spans="1:37" ht="15" customHeight="1" x14ac:dyDescent="0.25">
      <c r="A30" s="261"/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  <c r="AA30" s="264"/>
      <c r="AC30" s="263"/>
      <c r="AE30" s="264"/>
      <c r="AG30" s="263"/>
      <c r="AI30" s="264"/>
      <c r="AK30" s="263"/>
    </row>
    <row r="31" spans="1:37" ht="15" customHeight="1" x14ac:dyDescent="0.25">
      <c r="A31" s="261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AA31" s="264"/>
      <c r="AC31" s="263"/>
      <c r="AE31" s="264"/>
      <c r="AG31" s="263"/>
      <c r="AI31" s="264"/>
      <c r="AK31" s="263"/>
    </row>
    <row r="32" spans="1:37" ht="15" customHeight="1" x14ac:dyDescent="0.25">
      <c r="A32" s="261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AA32" s="264"/>
      <c r="AC32" s="263"/>
      <c r="AE32" s="264"/>
      <c r="AG32" s="263"/>
      <c r="AI32" s="264"/>
      <c r="AK32" s="263"/>
    </row>
    <row r="33" spans="1:39" ht="15" customHeight="1" x14ac:dyDescent="0.25">
      <c r="A33" s="261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6" t="s">
        <v>217</v>
      </c>
      <c r="AA33" s="264"/>
      <c r="AC33" s="263"/>
      <c r="AD33" s="266" t="s">
        <v>218</v>
      </c>
      <c r="AE33" s="264"/>
      <c r="AG33" s="263"/>
      <c r="AH33" s="266" t="s">
        <v>219</v>
      </c>
      <c r="AI33" s="264"/>
      <c r="AK33" s="263"/>
    </row>
    <row r="34" spans="1:39" ht="15" customHeight="1" thickBot="1" x14ac:dyDescent="0.3">
      <c r="A34" s="261"/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AA34" s="267">
        <v>2021</v>
      </c>
      <c r="AB34" s="267">
        <v>2022</v>
      </c>
      <c r="AC34" s="263"/>
      <c r="AE34" s="267">
        <v>2021</v>
      </c>
      <c r="AF34" s="267">
        <v>2022</v>
      </c>
      <c r="AG34" s="263"/>
      <c r="AI34" s="267">
        <v>2021</v>
      </c>
      <c r="AJ34" s="267">
        <v>2022</v>
      </c>
      <c r="AK34" s="263"/>
    </row>
    <row r="35" spans="1:39" ht="15" customHeight="1" x14ac:dyDescent="0.25">
      <c r="A35" s="261"/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3" t="s">
        <v>205</v>
      </c>
      <c r="AA35" s="264">
        <v>1.107712372789095E-2</v>
      </c>
      <c r="AB35" s="264">
        <v>1.3617729202092192E-2</v>
      </c>
      <c r="AC35" s="263"/>
      <c r="AD35" s="263" t="s">
        <v>205</v>
      </c>
      <c r="AE35" s="264">
        <v>5.7702178807125935E-2</v>
      </c>
      <c r="AF35" s="264">
        <v>-4.2899690826657774E-2</v>
      </c>
      <c r="AG35" s="263"/>
      <c r="AH35" s="263" t="s">
        <v>205</v>
      </c>
      <c r="AI35" s="264">
        <v>3.5561986624737897E-2</v>
      </c>
      <c r="AJ35" s="264">
        <v>-1.7596698122723069E-2</v>
      </c>
      <c r="AK35" s="263"/>
      <c r="AL35" s="268" t="s">
        <v>227</v>
      </c>
      <c r="AM35" s="269">
        <v>2022</v>
      </c>
    </row>
    <row r="36" spans="1:39" ht="15" customHeight="1" thickBot="1" x14ac:dyDescent="0.3">
      <c r="A36" s="261"/>
      <c r="B36" s="261"/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3" t="s">
        <v>206</v>
      </c>
      <c r="AA36" s="264">
        <v>-2.6407888128539979E-3</v>
      </c>
      <c r="AB36" s="264">
        <v>5.0830838375992473E-3</v>
      </c>
      <c r="AC36" s="263"/>
      <c r="AD36" s="263" t="s">
        <v>206</v>
      </c>
      <c r="AE36" s="264">
        <v>3.552762386362019E-2</v>
      </c>
      <c r="AF36" s="264">
        <v>-4.7422795923507836E-2</v>
      </c>
      <c r="AG36" s="263"/>
      <c r="AH36" s="263" t="s">
        <v>206</v>
      </c>
      <c r="AI36" s="264">
        <v>1.2245191833654018E-2</v>
      </c>
      <c r="AJ36" s="264">
        <v>-1.5256137090447481E-2</v>
      </c>
      <c r="AK36" s="263"/>
      <c r="AL36" s="270" t="s">
        <v>228</v>
      </c>
      <c r="AM36" s="271">
        <v>2021</v>
      </c>
    </row>
    <row r="37" spans="1:39" ht="15" customHeight="1" x14ac:dyDescent="0.25">
      <c r="A37" s="261"/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3" t="s">
        <v>207</v>
      </c>
      <c r="AA37" s="264">
        <v>2.8855395171990778E-2</v>
      </c>
      <c r="AB37" s="264">
        <v>-1.284478356427286E-2</v>
      </c>
      <c r="AC37" s="263"/>
      <c r="AD37" s="263" t="s">
        <v>207</v>
      </c>
      <c r="AE37" s="264">
        <v>5.0681658217141885E-2</v>
      </c>
      <c r="AF37" s="264">
        <v>-5.55630587123494E-2</v>
      </c>
      <c r="AG37" s="263"/>
      <c r="AH37" s="263" t="s">
        <v>207</v>
      </c>
      <c r="AI37" s="264">
        <v>4.1217445412865886E-2</v>
      </c>
      <c r="AJ37" s="264">
        <v>-3.2306988207925116E-2</v>
      </c>
      <c r="AK37" s="263"/>
    </row>
    <row r="38" spans="1:39" ht="15" customHeight="1" x14ac:dyDescent="0.25">
      <c r="A38" s="261"/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3" t="s">
        <v>208</v>
      </c>
      <c r="AA38" s="264">
        <v>6.8715312845533699E-2</v>
      </c>
      <c r="AB38" s="264">
        <v>-1.2023722822037683E-2</v>
      </c>
      <c r="AC38" s="263"/>
      <c r="AD38" s="263" t="s">
        <v>208</v>
      </c>
      <c r="AE38" s="264">
        <v>6.7634882360427612E-2</v>
      </c>
      <c r="AF38" s="264">
        <v>-5.2026269293068451E-2</v>
      </c>
      <c r="AG38" s="263"/>
      <c r="AH38" s="263" t="s">
        <v>208</v>
      </c>
      <c r="AI38" s="264">
        <v>6.8522051849220555E-2</v>
      </c>
      <c r="AJ38" s="264">
        <v>-2.7999117117938396E-2</v>
      </c>
      <c r="AK38" s="263"/>
    </row>
    <row r="39" spans="1:39" ht="15" customHeight="1" x14ac:dyDescent="0.25">
      <c r="A39" s="261"/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3" t="s">
        <v>209</v>
      </c>
      <c r="AA39" s="264">
        <v>9.2903636992539868E-2</v>
      </c>
      <c r="AB39" s="264">
        <v>1.3513406253361638E-2</v>
      </c>
      <c r="AC39" s="263"/>
      <c r="AD39" s="263" t="s">
        <v>209</v>
      </c>
      <c r="AE39" s="264">
        <v>8.0935625370566977E-2</v>
      </c>
      <c r="AF39" s="264">
        <v>-2.376697641821451E-2</v>
      </c>
      <c r="AG39" s="263"/>
      <c r="AH39" s="263" t="s">
        <v>209</v>
      </c>
      <c r="AI39" s="264">
        <v>8.6158597028014441E-2</v>
      </c>
      <c r="AJ39" s="264">
        <v>8.4440500189259633E-4</v>
      </c>
      <c r="AK39" s="263"/>
    </row>
    <row r="40" spans="1:39" ht="15" customHeight="1" x14ac:dyDescent="0.25">
      <c r="A40" s="261"/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3" t="s">
        <v>210</v>
      </c>
      <c r="AA40" s="264">
        <v>0.10074488478716503</v>
      </c>
      <c r="AB40" s="264">
        <v>1.4873865078394033E-2</v>
      </c>
      <c r="AC40" s="263"/>
      <c r="AD40" s="263" t="s">
        <v>210</v>
      </c>
      <c r="AE40" s="264">
        <v>8.4121339467344292E-2</v>
      </c>
      <c r="AF40" s="264">
        <v>-2.3986076114950662E-2</v>
      </c>
      <c r="AG40" s="263"/>
      <c r="AH40" s="263" t="s">
        <v>210</v>
      </c>
      <c r="AI40" s="264">
        <v>9.8328483445521045E-2</v>
      </c>
      <c r="AJ40" s="264">
        <v>2.2550924456453457E-4</v>
      </c>
      <c r="AK40" s="263"/>
    </row>
    <row r="41" spans="1:39" ht="15" customHeight="1" x14ac:dyDescent="0.25">
      <c r="A41" s="261"/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3" t="s">
        <v>211</v>
      </c>
      <c r="AA41" s="264">
        <v>9.4909456423107053E-2</v>
      </c>
      <c r="AB41" s="264">
        <v>1.2042047645319798E-2</v>
      </c>
      <c r="AC41" s="263"/>
      <c r="AD41" s="263" t="s">
        <v>211</v>
      </c>
      <c r="AE41" s="264">
        <v>7.7750834127204627E-2</v>
      </c>
      <c r="AF41" s="264">
        <v>-2.5859921395592948E-2</v>
      </c>
      <c r="AG41" s="263"/>
      <c r="AH41" s="263" t="s">
        <v>211</v>
      </c>
      <c r="AI41" s="264">
        <v>9.940200064407477E-2</v>
      </c>
      <c r="AJ41" s="264">
        <v>-3.2136817372885674E-3</v>
      </c>
      <c r="AK41" s="263"/>
    </row>
    <row r="42" spans="1:39" ht="15" customHeight="1" x14ac:dyDescent="0.25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63" t="s">
        <v>212</v>
      </c>
      <c r="AA42" s="264">
        <v>9.0290162283593392E-2</v>
      </c>
      <c r="AC42" s="263"/>
      <c r="AD42" s="263" t="s">
        <v>212</v>
      </c>
      <c r="AE42" s="264">
        <v>6.8637918315036045E-2</v>
      </c>
      <c r="AG42" s="263"/>
      <c r="AH42" s="263" t="s">
        <v>212</v>
      </c>
      <c r="AI42" s="264">
        <v>9.2844062944951983E-2</v>
      </c>
      <c r="AK42" s="263"/>
    </row>
    <row r="43" spans="1:39" ht="15" customHeight="1" x14ac:dyDescent="0.25">
      <c r="A43" s="261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3" t="s">
        <v>213</v>
      </c>
      <c r="AA43" s="264">
        <v>8.2150303625241602E-2</v>
      </c>
      <c r="AC43" s="263"/>
      <c r="AD43" s="263" t="s">
        <v>213</v>
      </c>
      <c r="AE43" s="264">
        <v>5.6846746119525449E-2</v>
      </c>
      <c r="AG43" s="263"/>
      <c r="AH43" s="263" t="s">
        <v>213</v>
      </c>
      <c r="AI43" s="264">
        <v>8.5496124241785196E-2</v>
      </c>
      <c r="AK43" s="263"/>
    </row>
    <row r="44" spans="1:39" ht="15" customHeight="1" x14ac:dyDescent="0.25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3" t="s">
        <v>214</v>
      </c>
      <c r="AA44" s="264">
        <v>7.0817381667195894E-2</v>
      </c>
      <c r="AC44" s="263"/>
      <c r="AD44" s="263" t="s">
        <v>214</v>
      </c>
      <c r="AE44" s="264">
        <v>4.1841214184188825E-2</v>
      </c>
      <c r="AG44" s="263"/>
      <c r="AH44" s="263" t="s">
        <v>214</v>
      </c>
      <c r="AI44" s="264">
        <v>7.0526888604864404E-2</v>
      </c>
      <c r="AK44" s="263"/>
    </row>
    <row r="45" spans="1:39" ht="15" customHeight="1" x14ac:dyDescent="0.25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63" t="s">
        <v>215</v>
      </c>
      <c r="AA45" s="264">
        <v>6.1954659598844726E-2</v>
      </c>
      <c r="AC45" s="263"/>
      <c r="AD45" s="263" t="s">
        <v>215</v>
      </c>
      <c r="AE45" s="264">
        <v>3.0319697512395861E-2</v>
      </c>
      <c r="AG45" s="263"/>
      <c r="AH45" s="263" t="s">
        <v>215</v>
      </c>
      <c r="AI45" s="264">
        <v>6.2552353605993996E-2</v>
      </c>
      <c r="AK45" s="263"/>
    </row>
    <row r="46" spans="1:39" ht="15" customHeight="1" x14ac:dyDescent="0.25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63" t="s">
        <v>216</v>
      </c>
      <c r="AA46" s="264">
        <v>5.6370216489294196E-2</v>
      </c>
      <c r="AC46" s="263"/>
      <c r="AD46" s="263" t="s">
        <v>216</v>
      </c>
      <c r="AE46" s="264">
        <v>2.2421777253976812E-2</v>
      </c>
      <c r="AG46" s="263"/>
      <c r="AH46" s="263" t="s">
        <v>216</v>
      </c>
      <c r="AI46" s="264">
        <v>5.6038250010495713E-2</v>
      </c>
      <c r="AK46" s="263"/>
    </row>
    <row r="47" spans="1:39" ht="15" customHeight="1" x14ac:dyDescent="0.25">
      <c r="A47" s="261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</row>
    <row r="48" spans="1:39" ht="15" customHeight="1" x14ac:dyDescent="0.25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</row>
    <row r="49" spans="1:25" ht="15" customHeight="1" x14ac:dyDescent="0.25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</row>
    <row r="50" spans="1:25" ht="15" customHeight="1" x14ac:dyDescent="0.25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</row>
    <row r="51" spans="1:25" ht="15" customHeight="1" x14ac:dyDescent="0.25">
      <c r="A51" s="26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</row>
    <row r="52" spans="1:25" ht="15" customHeight="1" x14ac:dyDescent="0.25">
      <c r="A52" s="261"/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</row>
    <row r="53" spans="1:25" ht="15" customHeight="1" x14ac:dyDescent="0.2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</row>
    <row r="54" spans="1:25" ht="15" customHeight="1" x14ac:dyDescent="0.2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</row>
    <row r="55" spans="1:25" ht="15" customHeight="1" x14ac:dyDescent="0.25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</row>
    <row r="56" spans="1:25" ht="15" customHeight="1" x14ac:dyDescent="0.25">
      <c r="A56" s="261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</row>
    <row r="57" spans="1:25" ht="15" customHeight="1" x14ac:dyDescent="0.25">
      <c r="A57" s="261"/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</row>
    <row r="58" spans="1:25" ht="15" customHeight="1" x14ac:dyDescent="0.25">
      <c r="A58" s="261"/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</row>
    <row r="59" spans="1:25" ht="15" customHeight="1" x14ac:dyDescent="0.25">
      <c r="A59" s="261"/>
      <c r="B59" s="261"/>
      <c r="C59" s="261"/>
      <c r="D59" s="261"/>
      <c r="E59" s="261"/>
      <c r="F59" s="261"/>
      <c r="G59" s="261"/>
      <c r="H59" s="261"/>
      <c r="I59" s="261"/>
      <c r="J59" s="261"/>
      <c r="K59" s="261"/>
      <c r="L59" s="261"/>
      <c r="M59" s="261"/>
      <c r="N59" s="261"/>
      <c r="O59" s="261"/>
      <c r="P59" s="261"/>
      <c r="Q59" s="261"/>
      <c r="R59" s="261"/>
      <c r="S59" s="261"/>
      <c r="T59" s="261"/>
      <c r="U59" s="261"/>
      <c r="V59" s="261"/>
      <c r="W59" s="261"/>
      <c r="X59" s="261"/>
      <c r="Y59" s="261"/>
    </row>
  </sheetData>
  <mergeCells count="1">
    <mergeCell ref="I2:S2"/>
  </mergeCells>
  <pageMargins left="0.63" right="0.25" top="0.47" bottom="0.19" header="0.3" footer="0.15"/>
  <pageSetup paperSize="9" scale="54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C1F50-019C-4984-B766-FC536A947396}">
  <sheetPr>
    <pageSetUpPr fitToPage="1"/>
  </sheetPr>
  <dimension ref="A1:AS65"/>
  <sheetViews>
    <sheetView showGridLines="0" zoomScale="70" zoomScaleNormal="70" zoomScalePageLayoutView="60" workbookViewId="0"/>
  </sheetViews>
  <sheetFormatPr baseColWidth="10" defaultColWidth="11.42578125" defaultRowHeight="15" customHeight="1" x14ac:dyDescent="0.25"/>
  <cols>
    <col min="1" max="1" width="3.7109375" style="165" customWidth="1"/>
    <col min="2" max="8" width="11.5703125" style="165" customWidth="1"/>
    <col min="9" max="9" width="3.7109375" style="165" customWidth="1"/>
    <col min="10" max="16" width="11.5703125" style="165" customWidth="1"/>
    <col min="17" max="17" width="3.7109375" style="165" customWidth="1"/>
    <col min="18" max="24" width="11.5703125" style="165" customWidth="1"/>
    <col min="25" max="25" width="11.5703125" style="253" customWidth="1"/>
    <col min="26" max="27" width="12.85546875" style="253" customWidth="1"/>
    <col min="28" max="28" width="12.85546875" style="53" customWidth="1"/>
    <col min="29" max="29" width="12.85546875" style="254" customWidth="1"/>
    <col min="30" max="31" width="12.85546875" style="53" customWidth="1"/>
    <col min="32" max="32" width="12.85546875" style="254" customWidth="1"/>
    <col min="33" max="34" width="12.85546875" style="53" customWidth="1"/>
    <col min="35" max="35" width="12.85546875" style="254" customWidth="1"/>
    <col min="36" max="41" width="12.85546875" style="53" customWidth="1"/>
    <col min="42" max="45" width="12.85546875" style="253" customWidth="1"/>
    <col min="46" max="63" width="12.85546875" style="165" customWidth="1"/>
    <col min="64" max="16384" width="11.42578125" style="165"/>
  </cols>
  <sheetData>
    <row r="1" spans="1:42" ht="26.25" x14ac:dyDescent="0.25">
      <c r="B1" s="251" t="s">
        <v>229</v>
      </c>
      <c r="C1" s="252"/>
      <c r="D1" s="252"/>
      <c r="E1" s="252"/>
      <c r="F1" s="252"/>
      <c r="G1" s="252"/>
      <c r="H1" s="252"/>
      <c r="J1" s="46"/>
      <c r="K1" s="46"/>
      <c r="L1" s="46"/>
      <c r="M1" s="46"/>
      <c r="N1" s="46"/>
      <c r="O1" s="46"/>
      <c r="P1" s="46"/>
      <c r="Q1" s="46"/>
      <c r="R1" s="46"/>
      <c r="S1" s="46"/>
      <c r="T1" s="252"/>
      <c r="U1" s="252"/>
      <c r="V1" s="252"/>
      <c r="W1" s="252"/>
      <c r="X1" s="252"/>
      <c r="Z1" s="253" t="s">
        <v>198</v>
      </c>
      <c r="AB1" s="53" t="s">
        <v>230</v>
      </c>
    </row>
    <row r="2" spans="1:42" ht="15" customHeight="1" x14ac:dyDescent="0.25">
      <c r="A2" s="46"/>
      <c r="B2" s="252"/>
      <c r="C2" s="252"/>
      <c r="D2" s="252"/>
      <c r="E2" s="252"/>
      <c r="F2" s="252"/>
      <c r="G2" s="252"/>
      <c r="H2" s="252"/>
      <c r="J2" s="46"/>
      <c r="K2" s="46"/>
      <c r="L2" s="46"/>
      <c r="M2" s="46"/>
      <c r="N2" s="46"/>
      <c r="O2" s="46"/>
      <c r="P2" s="46"/>
      <c r="Q2" s="46"/>
      <c r="R2" s="46"/>
      <c r="S2" s="46"/>
      <c r="T2" s="252"/>
      <c r="U2" s="252"/>
      <c r="V2" s="252"/>
      <c r="W2" s="252"/>
      <c r="X2" s="252"/>
      <c r="Z2" s="253" t="s">
        <v>199</v>
      </c>
      <c r="AB2" s="53" t="s">
        <v>231</v>
      </c>
    </row>
    <row r="3" spans="1:42" ht="15" customHeight="1" x14ac:dyDescent="0.25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Z3" s="253" t="s">
        <v>200</v>
      </c>
      <c r="AB3" s="53" t="s">
        <v>232</v>
      </c>
    </row>
    <row r="4" spans="1:42" ht="15" customHeight="1" x14ac:dyDescent="0.25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AB4" s="53" t="s">
        <v>233</v>
      </c>
    </row>
    <row r="5" spans="1:42" ht="15" customHeight="1" x14ac:dyDescent="0.25">
      <c r="A5" s="252"/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AB5" s="53" t="s">
        <v>234</v>
      </c>
    </row>
    <row r="6" spans="1:42" ht="15" customHeight="1" x14ac:dyDescent="0.25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6" t="s">
        <v>201</v>
      </c>
      <c r="Z6" s="257" t="s">
        <v>202</v>
      </c>
      <c r="AA6" s="257"/>
    </row>
    <row r="7" spans="1:42" ht="15" customHeight="1" x14ac:dyDescent="0.25">
      <c r="A7" s="252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AA7" s="258">
        <v>2019</v>
      </c>
      <c r="AB7" s="272" t="s">
        <v>202</v>
      </c>
      <c r="AE7" s="272" t="s">
        <v>203</v>
      </c>
      <c r="AH7" s="272" t="s">
        <v>204</v>
      </c>
      <c r="AP7" s="258">
        <v>2022</v>
      </c>
    </row>
    <row r="8" spans="1:42" ht="15" customHeight="1" thickBot="1" x14ac:dyDescent="0.3">
      <c r="A8" s="252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Z8" s="253" t="s">
        <v>205</v>
      </c>
      <c r="AA8" s="259">
        <v>46820440</v>
      </c>
      <c r="AP8" s="259">
        <v>8185760</v>
      </c>
    </row>
    <row r="9" spans="1:42" ht="15" customHeight="1" x14ac:dyDescent="0.25">
      <c r="A9" s="252"/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Z9" s="253" t="s">
        <v>206</v>
      </c>
      <c r="AA9" s="259">
        <v>44583561</v>
      </c>
      <c r="AB9" s="273">
        <v>44317</v>
      </c>
      <c r="AC9" s="254">
        <v>522.706906</v>
      </c>
      <c r="AE9" s="273">
        <v>44317</v>
      </c>
      <c r="AF9" s="254">
        <v>161.265244</v>
      </c>
      <c r="AH9" s="273">
        <v>44317</v>
      </c>
      <c r="AI9" s="254">
        <v>79.880838999999995</v>
      </c>
      <c r="AK9" s="274" t="s">
        <v>225</v>
      </c>
      <c r="AL9" s="275">
        <v>2022</v>
      </c>
      <c r="AP9" s="259">
        <v>7406116</v>
      </c>
    </row>
    <row r="10" spans="1:42" ht="15" customHeight="1" thickBot="1" x14ac:dyDescent="0.3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Z10" s="253" t="s">
        <v>207</v>
      </c>
      <c r="AA10" s="259">
        <v>48353601</v>
      </c>
      <c r="AB10" s="273">
        <v>44348</v>
      </c>
      <c r="AC10" s="254">
        <v>527.37724200000002</v>
      </c>
      <c r="AE10" s="273">
        <v>44348</v>
      </c>
      <c r="AF10" s="254">
        <v>161.762745</v>
      </c>
      <c r="AH10" s="273">
        <v>44348</v>
      </c>
      <c r="AI10" s="254">
        <v>80.977176999999998</v>
      </c>
      <c r="AK10" s="276" t="s">
        <v>235</v>
      </c>
      <c r="AL10" s="277">
        <v>2021</v>
      </c>
      <c r="AP10" s="259">
        <v>6819146</v>
      </c>
    </row>
    <row r="11" spans="1:42" ht="15" customHeight="1" x14ac:dyDescent="0.25">
      <c r="A11" s="252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Z11" s="253" t="s">
        <v>208</v>
      </c>
      <c r="AA11" s="259">
        <v>46400443</v>
      </c>
      <c r="AB11" s="273">
        <v>44378</v>
      </c>
      <c r="AC11" s="254">
        <v>531.21098400000005</v>
      </c>
      <c r="AE11" s="273">
        <v>44378</v>
      </c>
      <c r="AF11" s="254">
        <v>162.63255899999999</v>
      </c>
      <c r="AH11" s="273">
        <v>44378</v>
      </c>
      <c r="AI11" s="254">
        <v>82.306852000000006</v>
      </c>
      <c r="AP11" s="259">
        <v>7881967</v>
      </c>
    </row>
    <row r="12" spans="1:42" ht="15" customHeight="1" x14ac:dyDescent="0.25">
      <c r="A12" s="252"/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Z12" s="253" t="s">
        <v>209</v>
      </c>
      <c r="AA12" s="259">
        <v>51071331</v>
      </c>
      <c r="AB12" s="273">
        <v>44409</v>
      </c>
      <c r="AC12" s="254">
        <v>537.04507799999999</v>
      </c>
      <c r="AE12" s="273">
        <v>44409</v>
      </c>
      <c r="AF12" s="254">
        <v>165.14293799999999</v>
      </c>
      <c r="AH12" s="273">
        <v>44409</v>
      </c>
      <c r="AI12" s="254">
        <v>84.045151000000004</v>
      </c>
      <c r="AP12" s="259">
        <v>8087600</v>
      </c>
    </row>
    <row r="13" spans="1:42" ht="15" customHeight="1" x14ac:dyDescent="0.25">
      <c r="A13" s="252"/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Z13" s="253" t="s">
        <v>210</v>
      </c>
      <c r="AA13" s="259">
        <v>47139627</v>
      </c>
      <c r="AB13" s="273">
        <v>44440</v>
      </c>
      <c r="AC13" s="254">
        <v>538.74828400000001</v>
      </c>
      <c r="AE13" s="273">
        <v>44440</v>
      </c>
      <c r="AF13" s="254">
        <v>166.10875799999999</v>
      </c>
      <c r="AH13" s="273">
        <v>44440</v>
      </c>
      <c r="AI13" s="254">
        <v>84.124979999999994</v>
      </c>
      <c r="AP13" s="259">
        <v>7884812</v>
      </c>
    </row>
    <row r="14" spans="1:42" ht="15" customHeight="1" x14ac:dyDescent="0.25">
      <c r="A14" s="252"/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Z14" s="253" t="s">
        <v>211</v>
      </c>
      <c r="AA14" s="259">
        <v>48818378</v>
      </c>
      <c r="AB14" s="273">
        <v>44470</v>
      </c>
      <c r="AC14" s="254">
        <v>539.75075300000003</v>
      </c>
      <c r="AE14" s="273">
        <v>44470</v>
      </c>
      <c r="AF14" s="254">
        <v>167.314605</v>
      </c>
      <c r="AH14" s="273">
        <v>44470</v>
      </c>
      <c r="AI14" s="254">
        <v>84.137287999999998</v>
      </c>
      <c r="AP14" s="259">
        <v>7117785</v>
      </c>
    </row>
    <row r="15" spans="1:42" ht="15" customHeight="1" x14ac:dyDescent="0.25">
      <c r="A15" s="252"/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Z15" s="253" t="s">
        <v>212</v>
      </c>
      <c r="AA15" s="259">
        <v>48198107</v>
      </c>
      <c r="AB15" s="273">
        <v>44501</v>
      </c>
      <c r="AC15" s="254">
        <v>541.77923399999997</v>
      </c>
      <c r="AE15" s="273">
        <v>44501</v>
      </c>
      <c r="AF15" s="254">
        <v>169.77769900000001</v>
      </c>
      <c r="AH15" s="273">
        <v>44501</v>
      </c>
      <c r="AI15" s="254">
        <v>83.789527000000007</v>
      </c>
      <c r="AP15" s="259"/>
    </row>
    <row r="16" spans="1:42" ht="15" customHeight="1" x14ac:dyDescent="0.25">
      <c r="A16" s="252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Z16" s="253" t="s">
        <v>213</v>
      </c>
      <c r="AA16" s="259">
        <v>46635887</v>
      </c>
      <c r="AB16" s="273">
        <v>44531</v>
      </c>
      <c r="AC16" s="254">
        <v>544.40165500000001</v>
      </c>
      <c r="AE16" s="273">
        <v>44531</v>
      </c>
      <c r="AF16" s="254">
        <v>170.85990699999999</v>
      </c>
      <c r="AH16" s="273">
        <v>44531</v>
      </c>
      <c r="AI16" s="254">
        <v>84.980694999999997</v>
      </c>
      <c r="AP16" s="259"/>
    </row>
    <row r="17" spans="1:42" ht="15" customHeight="1" x14ac:dyDescent="0.25">
      <c r="A17" s="252"/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Z17" s="253" t="s">
        <v>214</v>
      </c>
      <c r="AA17" s="259">
        <v>48624088</v>
      </c>
      <c r="AB17" s="273">
        <v>44562</v>
      </c>
      <c r="AC17" s="254">
        <v>548.66491099999996</v>
      </c>
      <c r="AE17" s="273">
        <v>44562</v>
      </c>
      <c r="AF17" s="254">
        <v>172.822993</v>
      </c>
      <c r="AH17" s="273">
        <v>44562</v>
      </c>
      <c r="AI17" s="254">
        <v>86.689920000000001</v>
      </c>
      <c r="AP17" s="259"/>
    </row>
    <row r="18" spans="1:42" ht="15" customHeight="1" x14ac:dyDescent="0.25">
      <c r="A18" s="252"/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Z18" s="253" t="s">
        <v>215</v>
      </c>
      <c r="AA18" s="259">
        <v>43594127</v>
      </c>
      <c r="AB18" s="273">
        <v>44593</v>
      </c>
      <c r="AC18" s="254">
        <v>552.14293599999996</v>
      </c>
      <c r="AE18" s="273">
        <v>44593</v>
      </c>
      <c r="AF18" s="254">
        <v>174.63856899999999</v>
      </c>
      <c r="AH18" s="273">
        <v>44593</v>
      </c>
      <c r="AI18" s="254">
        <v>88.001256999999995</v>
      </c>
      <c r="AP18" s="259"/>
    </row>
    <row r="19" spans="1:42" ht="15" customHeight="1" x14ac:dyDescent="0.25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Z19" s="253" t="s">
        <v>216</v>
      </c>
      <c r="AA19" s="259">
        <v>43965686</v>
      </c>
      <c r="AB19" s="273">
        <v>44621</v>
      </c>
      <c r="AC19" s="254">
        <v>551.66938400000004</v>
      </c>
      <c r="AE19" s="273">
        <v>44621</v>
      </c>
      <c r="AF19" s="254">
        <v>175.33267499999999</v>
      </c>
      <c r="AH19" s="273">
        <v>44621</v>
      </c>
      <c r="AI19" s="254">
        <v>87.711380000000005</v>
      </c>
      <c r="AP19" s="259"/>
    </row>
    <row r="20" spans="1:42" ht="15" customHeight="1" x14ac:dyDescent="0.25">
      <c r="A20" s="252"/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AB20" s="273">
        <v>44652</v>
      </c>
      <c r="AC20" s="254">
        <v>554.72084099999995</v>
      </c>
      <c r="AE20" s="273">
        <v>44652</v>
      </c>
      <c r="AF20" s="254">
        <v>177.67643899999999</v>
      </c>
      <c r="AH20" s="273">
        <v>44652</v>
      </c>
      <c r="AI20" s="254">
        <v>88.352429000000001</v>
      </c>
      <c r="AP20" s="259"/>
    </row>
    <row r="21" spans="1:42" ht="15" customHeight="1" x14ac:dyDescent="0.25">
      <c r="A21" s="252"/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AB21" s="273">
        <v>44682</v>
      </c>
      <c r="AC21" s="254">
        <v>560.560295</v>
      </c>
      <c r="AE21" s="273">
        <v>44682</v>
      </c>
      <c r="AF21" s="254">
        <v>179.30379099999999</v>
      </c>
      <c r="AH21" s="273">
        <v>44682</v>
      </c>
      <c r="AI21" s="254">
        <v>89.661679000000007</v>
      </c>
    </row>
    <row r="22" spans="1:42" ht="15" customHeight="1" x14ac:dyDescent="0.25">
      <c r="A22" s="252"/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AB22" s="273">
        <v>44714</v>
      </c>
      <c r="AC22" s="254">
        <v>563.88575800000001</v>
      </c>
      <c r="AE22" s="273">
        <v>44714</v>
      </c>
      <c r="AF22" s="254">
        <v>180.98386099999999</v>
      </c>
      <c r="AH22" s="273">
        <v>44714</v>
      </c>
      <c r="AI22" s="254">
        <v>90.556487000000004</v>
      </c>
    </row>
    <row r="23" spans="1:42" ht="15" customHeight="1" x14ac:dyDescent="0.25">
      <c r="A23" s="252"/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AB23" s="273">
        <v>44746</v>
      </c>
      <c r="AC23" s="254">
        <v>565.98780199999999</v>
      </c>
      <c r="AE23" s="273">
        <v>44746</v>
      </c>
      <c r="AF23" s="254">
        <v>182.73262700000001</v>
      </c>
      <c r="AH23" s="273">
        <v>44746</v>
      </c>
      <c r="AI23" s="254">
        <v>90.760827000000006</v>
      </c>
    </row>
    <row r="24" spans="1:42" ht="15" customHeight="1" x14ac:dyDescent="0.2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AB24" s="273">
        <v>44778</v>
      </c>
      <c r="AC24" s="254">
        <v>564.38430900000003</v>
      </c>
      <c r="AE24" s="273">
        <v>44778</v>
      </c>
      <c r="AF24" s="254">
        <v>181.57939099999999</v>
      </c>
      <c r="AH24" s="273">
        <v>44778</v>
      </c>
      <c r="AI24" s="254">
        <v>90.884389999999996</v>
      </c>
    </row>
    <row r="25" spans="1:42" ht="15" customHeight="1" x14ac:dyDescent="0.25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AB25" s="278"/>
      <c r="AE25" s="278"/>
      <c r="AH25" s="278"/>
    </row>
    <row r="26" spans="1:42" ht="15" customHeight="1" x14ac:dyDescent="0.25">
      <c r="A26" s="252"/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AB26" s="278"/>
      <c r="AE26" s="278"/>
      <c r="AH26" s="278"/>
    </row>
    <row r="27" spans="1:42" ht="15" customHeight="1" x14ac:dyDescent="0.25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AB27" s="278"/>
      <c r="AE27" s="278"/>
      <c r="AH27" s="278"/>
    </row>
    <row r="28" spans="1:42" ht="15" customHeight="1" x14ac:dyDescent="0.25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AB28" s="278"/>
      <c r="AE28" s="278"/>
      <c r="AH28" s="278"/>
    </row>
    <row r="29" spans="1:42" ht="15" customHeight="1" x14ac:dyDescent="0.25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AB29" s="278"/>
      <c r="AE29" s="278"/>
      <c r="AH29" s="278"/>
    </row>
    <row r="30" spans="1:42" ht="15" customHeight="1" x14ac:dyDescent="0.25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AB30" s="278"/>
      <c r="AE30" s="278"/>
      <c r="AH30" s="278"/>
    </row>
    <row r="31" spans="1:42" ht="15" customHeight="1" x14ac:dyDescent="0.25">
      <c r="A31" s="252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AB31" s="278"/>
      <c r="AE31" s="278"/>
      <c r="AH31" s="278"/>
    </row>
    <row r="32" spans="1:42" ht="15" customHeight="1" x14ac:dyDescent="0.25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AB32" s="278"/>
      <c r="AE32" s="278"/>
      <c r="AH32" s="278"/>
    </row>
    <row r="33" spans="1:42" ht="15" customHeight="1" x14ac:dyDescent="0.25">
      <c r="A33" s="252"/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Z33" s="257" t="s">
        <v>217</v>
      </c>
      <c r="AA33" s="257"/>
    </row>
    <row r="34" spans="1:42" ht="15" customHeight="1" x14ac:dyDescent="0.25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AA34" s="258">
        <v>2019</v>
      </c>
      <c r="AB34" s="272" t="s">
        <v>217</v>
      </c>
      <c r="AE34" s="272" t="s">
        <v>218</v>
      </c>
      <c r="AH34" s="272" t="s">
        <v>236</v>
      </c>
      <c r="AP34" s="258">
        <v>2022</v>
      </c>
    </row>
    <row r="35" spans="1:42" ht="15" customHeight="1" thickBot="1" x14ac:dyDescent="0.3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Z35" s="253" t="s">
        <v>205</v>
      </c>
      <c r="AA35" s="259">
        <v>21616722</v>
      </c>
      <c r="AP35" s="259">
        <v>1460985</v>
      </c>
    </row>
    <row r="36" spans="1:42" ht="15" customHeight="1" x14ac:dyDescent="0.25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Z36" s="253" t="s">
        <v>206</v>
      </c>
      <c r="AA36" s="259">
        <v>21387737</v>
      </c>
      <c r="AB36" s="273">
        <v>44317</v>
      </c>
      <c r="AC36" s="254">
        <v>271.17265500000002</v>
      </c>
      <c r="AE36" s="273">
        <v>44317</v>
      </c>
      <c r="AF36" s="254">
        <v>199.80040500000001</v>
      </c>
      <c r="AH36" s="273">
        <v>44317</v>
      </c>
      <c r="AI36" s="254">
        <v>17.345535000000002</v>
      </c>
      <c r="AK36" s="274" t="s">
        <v>227</v>
      </c>
      <c r="AL36" s="275">
        <v>2022</v>
      </c>
      <c r="AP36" s="259">
        <v>1349473</v>
      </c>
    </row>
    <row r="37" spans="1:42" ht="15" customHeight="1" thickBot="1" x14ac:dyDescent="0.3">
      <c r="A37" s="252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Z37" s="253" t="s">
        <v>207</v>
      </c>
      <c r="AA37" s="259">
        <v>23910619</v>
      </c>
      <c r="AB37" s="273">
        <v>44348</v>
      </c>
      <c r="AC37" s="254">
        <v>274.06256999999999</v>
      </c>
      <c r="AE37" s="273">
        <v>44348</v>
      </c>
      <c r="AF37" s="254">
        <v>201.31011799999999</v>
      </c>
      <c r="AH37" s="273">
        <v>44348</v>
      </c>
      <c r="AI37" s="254">
        <v>17.552098999999998</v>
      </c>
      <c r="AK37" s="276" t="s">
        <v>237</v>
      </c>
      <c r="AL37" s="277">
        <v>2021</v>
      </c>
      <c r="AP37" s="259">
        <v>1386654</v>
      </c>
    </row>
    <row r="38" spans="1:42" ht="15" customHeight="1" x14ac:dyDescent="0.25">
      <c r="A38" s="252"/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Z38" s="253" t="s">
        <v>208</v>
      </c>
      <c r="AA38" s="259">
        <v>23932607</v>
      </c>
      <c r="AB38" s="273">
        <v>44378</v>
      </c>
      <c r="AC38" s="254">
        <v>275.44546300000002</v>
      </c>
      <c r="AE38" s="273">
        <v>44378</v>
      </c>
      <c r="AF38" s="254">
        <v>201.99906300000001</v>
      </c>
      <c r="AH38" s="273">
        <v>44378</v>
      </c>
      <c r="AI38" s="254">
        <v>17.700386000000002</v>
      </c>
      <c r="AP38" s="259">
        <v>1474935</v>
      </c>
    </row>
    <row r="39" spans="1:42" ht="15" customHeight="1" x14ac:dyDescent="0.25">
      <c r="A39" s="252"/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Z39" s="253" t="s">
        <v>209</v>
      </c>
      <c r="AA39" s="259">
        <v>25421795</v>
      </c>
      <c r="AB39" s="273">
        <v>44409</v>
      </c>
      <c r="AC39" s="254">
        <v>276.747367</v>
      </c>
      <c r="AE39" s="273">
        <v>44409</v>
      </c>
      <c r="AF39" s="254">
        <v>202.157746</v>
      </c>
      <c r="AH39" s="273">
        <v>44409</v>
      </c>
      <c r="AI39" s="254">
        <v>17.774260999999999</v>
      </c>
      <c r="AP39" s="259">
        <v>1604300</v>
      </c>
    </row>
    <row r="40" spans="1:42" ht="15" customHeight="1" x14ac:dyDescent="0.25">
      <c r="A40" s="252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Z40" s="253" t="s">
        <v>210</v>
      </c>
      <c r="AA40" s="259">
        <v>23125768</v>
      </c>
      <c r="AB40" s="273">
        <v>44440</v>
      </c>
      <c r="AC40" s="254">
        <v>277.17386299999998</v>
      </c>
      <c r="AE40" s="273">
        <v>44440</v>
      </c>
      <c r="AF40" s="254">
        <v>201.62899400000001</v>
      </c>
      <c r="AH40" s="273">
        <v>44440</v>
      </c>
      <c r="AI40" s="254">
        <v>17.816631999999998</v>
      </c>
      <c r="AP40" s="259">
        <v>1474713</v>
      </c>
    </row>
    <row r="41" spans="1:42" ht="15" customHeight="1" x14ac:dyDescent="0.25">
      <c r="A41" s="252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Z41" s="253" t="s">
        <v>211</v>
      </c>
      <c r="AA41" s="259">
        <v>24306034</v>
      </c>
      <c r="AB41" s="273">
        <v>44470</v>
      </c>
      <c r="AC41" s="254">
        <v>276.67334599999998</v>
      </c>
      <c r="AE41" s="273">
        <v>44470</v>
      </c>
      <c r="AF41" s="254">
        <v>200.251473</v>
      </c>
      <c r="AH41" s="273">
        <v>44470</v>
      </c>
      <c r="AI41" s="254">
        <v>17.741454999999998</v>
      </c>
      <c r="AP41" s="259">
        <v>1518965</v>
      </c>
    </row>
    <row r="42" spans="1:42" ht="15" customHeight="1" x14ac:dyDescent="0.25">
      <c r="A42" s="252"/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Z42" s="253" t="s">
        <v>212</v>
      </c>
      <c r="AA42" s="259">
        <v>21902550</v>
      </c>
      <c r="AB42" s="273">
        <v>44501</v>
      </c>
      <c r="AC42" s="254">
        <v>276.22528</v>
      </c>
      <c r="AE42" s="273">
        <v>44501</v>
      </c>
      <c r="AF42" s="254">
        <v>198.95327700000001</v>
      </c>
      <c r="AH42" s="273">
        <v>44501</v>
      </c>
      <c r="AI42" s="254">
        <v>17.724955000000001</v>
      </c>
      <c r="AP42" s="259"/>
    </row>
    <row r="43" spans="1:42" ht="15" customHeight="1" x14ac:dyDescent="0.25">
      <c r="A43" s="252"/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Z43" s="253" t="s">
        <v>213</v>
      </c>
      <c r="AA43" s="259">
        <v>21969911</v>
      </c>
      <c r="AB43" s="273">
        <v>44531</v>
      </c>
      <c r="AC43" s="254">
        <v>276.19818800000002</v>
      </c>
      <c r="AE43" s="273">
        <v>44531</v>
      </c>
      <c r="AF43" s="254">
        <v>197.95181099999999</v>
      </c>
      <c r="AH43" s="273">
        <v>44531</v>
      </c>
      <c r="AI43" s="254">
        <v>17.709254999999999</v>
      </c>
      <c r="AP43" s="259"/>
    </row>
    <row r="44" spans="1:42" ht="15" customHeight="1" x14ac:dyDescent="0.25">
      <c r="A44" s="252"/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Z44" s="253" t="s">
        <v>214</v>
      </c>
      <c r="AA44" s="259">
        <v>23848860</v>
      </c>
      <c r="AB44" s="273">
        <v>44562</v>
      </c>
      <c r="AC44" s="254">
        <v>276.49715800000001</v>
      </c>
      <c r="AE44" s="273">
        <v>44562</v>
      </c>
      <c r="AF44" s="254">
        <v>197.236662</v>
      </c>
      <c r="AH44" s="273">
        <v>44562</v>
      </c>
      <c r="AI44" s="254">
        <v>17.683085999999999</v>
      </c>
      <c r="AP44" s="259"/>
    </row>
    <row r="45" spans="1:42" ht="15" customHeight="1" x14ac:dyDescent="0.25">
      <c r="A45" s="252"/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Z45" s="253" t="s">
        <v>215</v>
      </c>
      <c r="AA45" s="259">
        <v>21694089</v>
      </c>
      <c r="AB45" s="273">
        <v>44593</v>
      </c>
      <c r="AC45" s="254">
        <v>276.41863699999999</v>
      </c>
      <c r="AE45" s="273">
        <v>44593</v>
      </c>
      <c r="AF45" s="254">
        <v>196.424744</v>
      </c>
      <c r="AH45" s="273">
        <v>44593</v>
      </c>
      <c r="AI45" s="254">
        <v>17.665714000000001</v>
      </c>
      <c r="AP45" s="259"/>
    </row>
    <row r="46" spans="1:42" ht="15" customHeight="1" x14ac:dyDescent="0.25">
      <c r="A46" s="252"/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Z46" s="253" t="s">
        <v>216</v>
      </c>
      <c r="AA46" s="259">
        <v>20944890</v>
      </c>
      <c r="AB46" s="273">
        <v>44621</v>
      </c>
      <c r="AC46" s="254">
        <v>275.33436399999999</v>
      </c>
      <c r="AE46" s="273">
        <v>44621</v>
      </c>
      <c r="AF46" s="254">
        <v>195.23077799999999</v>
      </c>
      <c r="AH46" s="273">
        <v>44621</v>
      </c>
      <c r="AI46" s="254">
        <v>17.569132</v>
      </c>
      <c r="AP46" s="259"/>
    </row>
    <row r="47" spans="1:42" ht="15" customHeight="1" x14ac:dyDescent="0.25">
      <c r="A47" s="252"/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AB47" s="273">
        <v>44652</v>
      </c>
      <c r="AC47" s="254">
        <v>275.10316799999998</v>
      </c>
      <c r="AE47" s="273">
        <v>44652</v>
      </c>
      <c r="AF47" s="254">
        <v>194.50659300000001</v>
      </c>
      <c r="AH47" s="273">
        <v>44652</v>
      </c>
      <c r="AI47" s="254">
        <v>17.545867999999999</v>
      </c>
      <c r="AP47" s="259"/>
    </row>
    <row r="48" spans="1:42" ht="15" customHeight="1" x14ac:dyDescent="0.25">
      <c r="A48" s="252"/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  <c r="AB48" s="273">
        <v>44682</v>
      </c>
      <c r="AC48" s="254">
        <v>277.74408499999998</v>
      </c>
      <c r="AE48" s="273">
        <v>44682</v>
      </c>
      <c r="AF48" s="254">
        <v>195.98914300000001</v>
      </c>
      <c r="AH48" s="273">
        <v>44682</v>
      </c>
      <c r="AI48" s="254">
        <v>17.715394</v>
      </c>
    </row>
    <row r="49" spans="1:35" ht="15" customHeight="1" x14ac:dyDescent="0.25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  <c r="AB49" s="273">
        <v>44714</v>
      </c>
      <c r="AC49" s="254">
        <v>278.24818900000002</v>
      </c>
      <c r="AE49" s="273">
        <v>44714</v>
      </c>
      <c r="AF49" s="254">
        <v>195.573759</v>
      </c>
      <c r="AH49" s="273">
        <v>44714</v>
      </c>
      <c r="AI49" s="254">
        <v>17.711227999999998</v>
      </c>
    </row>
    <row r="50" spans="1:35" ht="15" customHeight="1" x14ac:dyDescent="0.25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  <c r="AB50" s="273">
        <v>44746</v>
      </c>
      <c r="AC50" s="254">
        <v>278.14271100000002</v>
      </c>
      <c r="AE50" s="273">
        <v>44746</v>
      </c>
      <c r="AF50" s="254">
        <v>194.94725399999999</v>
      </c>
      <c r="AH50" s="273">
        <v>44746</v>
      </c>
      <c r="AI50" s="254">
        <v>17.676144000000001</v>
      </c>
    </row>
    <row r="51" spans="1:35" ht="15" customHeight="1" x14ac:dyDescent="0.25">
      <c r="A51" s="252"/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  <c r="AB51" s="273">
        <v>44778</v>
      </c>
      <c r="AC51" s="254">
        <v>277.53878700000001</v>
      </c>
      <c r="AE51" s="273">
        <v>44778</v>
      </c>
      <c r="AF51" s="254">
        <v>194.333505</v>
      </c>
      <c r="AH51" s="273">
        <v>44778</v>
      </c>
      <c r="AI51" s="254">
        <v>17.681687</v>
      </c>
    </row>
    <row r="52" spans="1:35" ht="15" customHeight="1" x14ac:dyDescent="0.25">
      <c r="A52" s="252"/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  <c r="AB52" s="278"/>
      <c r="AE52" s="278"/>
      <c r="AH52" s="278"/>
    </row>
    <row r="53" spans="1:35" ht="15" customHeight="1" x14ac:dyDescent="0.25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  <c r="AB53" s="278"/>
      <c r="AE53" s="278"/>
      <c r="AH53" s="278"/>
    </row>
    <row r="54" spans="1:35" ht="15" customHeight="1" x14ac:dyDescent="0.25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Z54" s="259"/>
      <c r="AA54" s="259"/>
      <c r="AB54" s="278"/>
      <c r="AE54" s="278"/>
      <c r="AH54" s="278"/>
    </row>
    <row r="55" spans="1:35" ht="15" customHeight="1" x14ac:dyDescent="0.25">
      <c r="A55" s="252"/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Z55" s="259"/>
      <c r="AA55" s="259"/>
      <c r="AB55" s="278"/>
      <c r="AE55" s="278"/>
      <c r="AH55" s="278"/>
    </row>
    <row r="56" spans="1:35" ht="15" customHeight="1" x14ac:dyDescent="0.25">
      <c r="A56" s="252"/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Z56" s="259"/>
      <c r="AA56" s="259"/>
      <c r="AB56" s="278"/>
      <c r="AE56" s="278"/>
      <c r="AH56" s="278"/>
    </row>
    <row r="57" spans="1:35" ht="15" customHeight="1" x14ac:dyDescent="0.25">
      <c r="A57" s="252"/>
      <c r="B57" s="252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Z57" s="259"/>
      <c r="AA57" s="259"/>
      <c r="AB57" s="278"/>
      <c r="AH57" s="278"/>
    </row>
    <row r="58" spans="1:35" ht="15" customHeight="1" x14ac:dyDescent="0.25">
      <c r="A58" s="252"/>
      <c r="B58" s="252"/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Z58" s="259"/>
      <c r="AA58" s="259"/>
      <c r="AH58" s="278"/>
    </row>
    <row r="59" spans="1:35" ht="15" customHeight="1" x14ac:dyDescent="0.25">
      <c r="A59" s="252"/>
      <c r="B59" s="252"/>
      <c r="C59" s="252"/>
      <c r="D59" s="252"/>
      <c r="E59" s="252"/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Z59" s="259"/>
      <c r="AA59" s="259"/>
    </row>
    <row r="60" spans="1:35" ht="15" customHeight="1" x14ac:dyDescent="0.25">
      <c r="Z60" s="259"/>
      <c r="AA60" s="259"/>
    </row>
    <row r="61" spans="1:35" ht="15" customHeight="1" x14ac:dyDescent="0.25">
      <c r="Z61" s="259"/>
      <c r="AA61" s="259"/>
    </row>
    <row r="62" spans="1:35" ht="15" customHeight="1" x14ac:dyDescent="0.25">
      <c r="Z62" s="259"/>
      <c r="AA62" s="259"/>
    </row>
    <row r="63" spans="1:35" ht="15" customHeight="1" x14ac:dyDescent="0.25">
      <c r="Z63" s="259"/>
      <c r="AA63" s="259"/>
    </row>
    <row r="64" spans="1:35" ht="15" customHeight="1" x14ac:dyDescent="0.25">
      <c r="Z64" s="259"/>
      <c r="AA64" s="259"/>
    </row>
    <row r="65" spans="26:27" ht="15" customHeight="1" x14ac:dyDescent="0.25">
      <c r="Z65" s="259"/>
      <c r="AA65" s="259"/>
    </row>
  </sheetData>
  <pageMargins left="0.63" right="0.25" top="0.47" bottom="0.19" header="0.3" footer="0.15"/>
  <pageSetup paperSize="9" scale="54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C5F37-8030-4D5D-85EF-A14FCAAD8DFF}">
  <sheetPr>
    <pageSetUpPr fitToPage="1"/>
  </sheetPr>
  <dimension ref="A1:AU58"/>
  <sheetViews>
    <sheetView showGridLines="0" zoomScale="70" zoomScaleNormal="70" workbookViewId="0"/>
  </sheetViews>
  <sheetFormatPr baseColWidth="10" defaultColWidth="11.42578125" defaultRowHeight="15" customHeight="1" x14ac:dyDescent="0.25"/>
  <cols>
    <col min="1" max="1" width="3.7109375" style="247" customWidth="1"/>
    <col min="2" max="8" width="11.5703125" style="247" customWidth="1"/>
    <col min="9" max="9" width="3.7109375" style="247" customWidth="1"/>
    <col min="10" max="16" width="11.5703125" style="247" customWidth="1"/>
    <col min="17" max="17" width="3.7109375" style="247" customWidth="1"/>
    <col min="18" max="25" width="11.5703125" style="247" customWidth="1"/>
    <col min="26" max="26" width="12.85546875" style="263" customWidth="1"/>
    <col min="27" max="27" width="12.85546875" style="264" customWidth="1"/>
    <col min="28" max="29" width="12.85546875" style="263" customWidth="1"/>
    <col min="30" max="30" width="12.85546875" style="264" customWidth="1"/>
    <col min="31" max="32" width="12.85546875" style="263" customWidth="1"/>
    <col min="33" max="33" width="12.85546875" style="264" customWidth="1"/>
    <col min="34" max="43" width="12.85546875" style="263" customWidth="1"/>
    <col min="44" max="45" width="12.85546875" style="262" customWidth="1"/>
    <col min="46" max="47" width="12.85546875" style="283" customWidth="1"/>
    <col min="48" max="63" width="12.85546875" style="247" customWidth="1"/>
    <col min="64" max="16384" width="11.42578125" style="247"/>
  </cols>
  <sheetData>
    <row r="1" spans="1:36" ht="26.25" x14ac:dyDescent="0.25">
      <c r="B1" s="251" t="s">
        <v>238</v>
      </c>
      <c r="C1" s="279"/>
      <c r="D1" s="279"/>
      <c r="E1" s="279"/>
      <c r="F1" s="279"/>
      <c r="G1" s="279"/>
      <c r="H1" s="279"/>
      <c r="I1" s="279"/>
      <c r="J1" s="279"/>
      <c r="K1" s="279"/>
      <c r="T1" s="261"/>
      <c r="U1" s="261"/>
      <c r="V1" s="261"/>
      <c r="W1" s="261"/>
      <c r="X1" s="261"/>
      <c r="Y1" s="261"/>
      <c r="Z1" s="263" t="s">
        <v>230</v>
      </c>
    </row>
    <row r="2" spans="1:36" ht="15" customHeight="1" x14ac:dyDescent="0.25">
      <c r="A2" s="261"/>
      <c r="B2" s="261"/>
      <c r="C2" s="261"/>
      <c r="D2" s="261"/>
      <c r="E2" s="261"/>
      <c r="F2" s="261"/>
      <c r="G2" s="261"/>
      <c r="H2" s="261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1"/>
      <c r="U2" s="261"/>
      <c r="V2" s="261"/>
      <c r="W2" s="261"/>
      <c r="X2" s="261"/>
      <c r="Y2" s="261"/>
      <c r="Z2" s="263" t="s">
        <v>239</v>
      </c>
    </row>
    <row r="3" spans="1:36" ht="15" customHeight="1" x14ac:dyDescent="0.25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3" t="s">
        <v>240</v>
      </c>
    </row>
    <row r="4" spans="1:36" ht="15" customHeight="1" x14ac:dyDescent="0.25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Y4" s="261"/>
      <c r="Z4" s="263" t="s">
        <v>233</v>
      </c>
    </row>
    <row r="5" spans="1:36" ht="15" customHeight="1" x14ac:dyDescent="0.25">
      <c r="A5" s="261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Y5" s="261"/>
      <c r="Z5" s="263" t="s">
        <v>234</v>
      </c>
    </row>
    <row r="6" spans="1:36" ht="15" customHeight="1" x14ac:dyDescent="0.25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56" t="s">
        <v>201</v>
      </c>
      <c r="Y6" s="261"/>
    </row>
    <row r="7" spans="1:36" ht="15" customHeight="1" x14ac:dyDescent="0.25">
      <c r="A7" s="261"/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Y7" s="261"/>
      <c r="Z7" s="266" t="s">
        <v>202</v>
      </c>
      <c r="AC7" s="266" t="s">
        <v>203</v>
      </c>
      <c r="AF7" s="266" t="s">
        <v>204</v>
      </c>
    </row>
    <row r="8" spans="1:36" ht="15" customHeight="1" x14ac:dyDescent="0.25">
      <c r="A8" s="261"/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AB8" s="280"/>
    </row>
    <row r="9" spans="1:36" ht="15" customHeight="1" x14ac:dyDescent="0.25">
      <c r="A9" s="261"/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81">
        <v>44317</v>
      </c>
      <c r="AA9" s="264">
        <v>-3.2296930744679743E-2</v>
      </c>
      <c r="AC9" s="281">
        <v>44317</v>
      </c>
      <c r="AD9" s="264">
        <v>-0.11998134809660414</v>
      </c>
      <c r="AF9" s="281">
        <v>44317</v>
      </c>
      <c r="AG9" s="264">
        <v>-3.7170017837479606E-2</v>
      </c>
      <c r="AI9" s="263" t="s">
        <v>225</v>
      </c>
      <c r="AJ9" s="263">
        <v>2022</v>
      </c>
    </row>
    <row r="10" spans="1:36" ht="15" customHeight="1" x14ac:dyDescent="0.25">
      <c r="A10" s="261"/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81">
        <v>44348</v>
      </c>
      <c r="AA10" s="264">
        <v>-1.1005170745848858E-2</v>
      </c>
      <c r="AC10" s="281">
        <v>44348</v>
      </c>
      <c r="AD10" s="264">
        <v>-0.10232649483950539</v>
      </c>
      <c r="AF10" s="281">
        <v>44348</v>
      </c>
      <c r="AG10" s="264">
        <v>-1.2050849946496668E-2</v>
      </c>
      <c r="AI10" s="263" t="s">
        <v>235</v>
      </c>
      <c r="AJ10" s="263">
        <v>2021</v>
      </c>
    </row>
    <row r="11" spans="1:36" ht="15" customHeight="1" x14ac:dyDescent="0.25">
      <c r="A11" s="261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81">
        <v>44378</v>
      </c>
      <c r="AA11" s="264">
        <v>8.66948879794208E-3</v>
      </c>
      <c r="AC11" s="281">
        <v>44378</v>
      </c>
      <c r="AD11" s="264">
        <v>-8.4529350113766957E-2</v>
      </c>
      <c r="AF11" s="281">
        <v>44378</v>
      </c>
      <c r="AG11" s="264">
        <v>2.5150005073011385E-2</v>
      </c>
    </row>
    <row r="12" spans="1:36" ht="15" customHeight="1" x14ac:dyDescent="0.25">
      <c r="A12" s="261"/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81">
        <v>44409</v>
      </c>
      <c r="AA12" s="264">
        <v>2.9931900021573341E-2</v>
      </c>
      <c r="AC12" s="281">
        <v>44409</v>
      </c>
      <c r="AD12" s="264">
        <v>-5.1002474440878132E-2</v>
      </c>
      <c r="AF12" s="281">
        <v>44409</v>
      </c>
      <c r="AG12" s="264">
        <v>6.3674387055334444E-2</v>
      </c>
      <c r="AI12" s="263" t="s">
        <v>241</v>
      </c>
      <c r="AJ12" s="263">
        <v>2021</v>
      </c>
    </row>
    <row r="13" spans="1:36" ht="15" customHeight="1" x14ac:dyDescent="0.25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81">
        <v>44440</v>
      </c>
      <c r="AA13" s="264">
        <v>3.97519268810737E-2</v>
      </c>
      <c r="AC13" s="281">
        <v>44440</v>
      </c>
      <c r="AD13" s="264">
        <v>-3.3297327642771393E-2</v>
      </c>
      <c r="AF13" s="281">
        <v>44440</v>
      </c>
      <c r="AG13" s="264">
        <v>7.594563941478924E-2</v>
      </c>
      <c r="AI13" s="263" t="s">
        <v>242</v>
      </c>
      <c r="AJ13" s="263">
        <v>2020</v>
      </c>
    </row>
    <row r="14" spans="1:36" ht="15" customHeight="1" x14ac:dyDescent="0.25">
      <c r="A14" s="261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81">
        <v>44470</v>
      </c>
      <c r="AA14" s="264">
        <v>4.7019546728201363E-2</v>
      </c>
      <c r="AC14" s="281">
        <v>44470</v>
      </c>
      <c r="AD14" s="264">
        <v>-1.5802786353800967E-2</v>
      </c>
      <c r="AF14" s="281">
        <v>44470</v>
      </c>
      <c r="AG14" s="264">
        <v>8.1584418758764626E-2</v>
      </c>
    </row>
    <row r="15" spans="1:36" ht="15" customHeight="1" x14ac:dyDescent="0.25">
      <c r="A15" s="261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81">
        <v>44501</v>
      </c>
      <c r="AA15" s="264">
        <v>5.085808247340836E-2</v>
      </c>
      <c r="AC15" s="281">
        <v>44501</v>
      </c>
      <c r="AD15" s="264">
        <v>9.0658047011240236E-3</v>
      </c>
      <c r="AF15" s="281">
        <v>44501</v>
      </c>
      <c r="AG15" s="264">
        <v>7.6307982020327222E-2</v>
      </c>
    </row>
    <row r="16" spans="1:36" ht="15" customHeight="1" x14ac:dyDescent="0.25">
      <c r="A16" s="261"/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81">
        <v>44531</v>
      </c>
      <c r="AA16" s="264">
        <v>5.608495042650645E-2</v>
      </c>
      <c r="AC16" s="281">
        <v>44531</v>
      </c>
      <c r="AD16" s="264">
        <v>2.3705487428082678E-2</v>
      </c>
      <c r="AF16" s="281">
        <v>44531</v>
      </c>
      <c r="AG16" s="264">
        <v>0.10195977755221521</v>
      </c>
    </row>
    <row r="17" spans="1:33" ht="15" customHeight="1" x14ac:dyDescent="0.25">
      <c r="A17" s="261"/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81">
        <v>44562</v>
      </c>
      <c r="AA17" s="264">
        <v>7.1227417592410941E-2</v>
      </c>
      <c r="AC17" s="281">
        <v>44562</v>
      </c>
      <c r="AD17" s="264">
        <v>5.3519169791040752E-2</v>
      </c>
      <c r="AF17" s="281">
        <v>44562</v>
      </c>
      <c r="AG17" s="264">
        <v>0.1334081155887506</v>
      </c>
    </row>
    <row r="18" spans="1:33" ht="15" customHeight="1" x14ac:dyDescent="0.25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81">
        <v>44593</v>
      </c>
      <c r="AA18" s="264">
        <v>8.3562457782957289E-2</v>
      </c>
      <c r="AC18" s="281">
        <v>44593</v>
      </c>
      <c r="AD18" s="264">
        <v>7.6773347988849994E-2</v>
      </c>
      <c r="AF18" s="281">
        <v>44593</v>
      </c>
      <c r="AG18" s="264">
        <v>0.1555430364760727</v>
      </c>
    </row>
    <row r="19" spans="1:33" ht="15" customHeight="1" x14ac:dyDescent="0.25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81">
        <v>44621</v>
      </c>
      <c r="AA19" s="264">
        <v>7.8080732102192199E-2</v>
      </c>
      <c r="AC19" s="281">
        <v>44621</v>
      </c>
      <c r="AD19" s="264">
        <v>8.4742533114256557E-2</v>
      </c>
      <c r="AF19" s="281">
        <v>44621</v>
      </c>
      <c r="AG19" s="264">
        <v>0.14259110757126067</v>
      </c>
    </row>
    <row r="20" spans="1:33" ht="15" customHeight="1" x14ac:dyDescent="0.25">
      <c r="A20" s="261"/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81">
        <v>44652</v>
      </c>
      <c r="AA20" s="264">
        <v>7.6313070552057813E-2</v>
      </c>
      <c r="AC20" s="281">
        <v>44652</v>
      </c>
      <c r="AD20" s="264">
        <v>0.11097691956717298</v>
      </c>
      <c r="AF20" s="281">
        <v>44652</v>
      </c>
      <c r="AG20" s="264">
        <v>0.1326808570134152</v>
      </c>
    </row>
    <row r="21" spans="1:33" ht="15" customHeight="1" x14ac:dyDescent="0.25">
      <c r="A21" s="261"/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81">
        <v>44682</v>
      </c>
      <c r="AA21" s="264">
        <v>7.2394562929306266E-2</v>
      </c>
      <c r="AC21" s="281">
        <v>44682</v>
      </c>
      <c r="AD21" s="264">
        <v>0.11185638363589362</v>
      </c>
      <c r="AF21" s="281">
        <v>44682</v>
      </c>
      <c r="AG21" s="264">
        <v>0.12244288020059485</v>
      </c>
    </row>
    <row r="22" spans="1:33" ht="15" customHeight="1" x14ac:dyDescent="0.25">
      <c r="A22" s="261"/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81">
        <v>44714</v>
      </c>
      <c r="AA22" s="264">
        <v>6.9203336991928807E-2</v>
      </c>
      <c r="AC22" s="281">
        <v>44714</v>
      </c>
      <c r="AD22" s="264">
        <v>0.11882288471304064</v>
      </c>
      <c r="AF22" s="281">
        <v>44714</v>
      </c>
      <c r="AG22" s="264">
        <v>0.11829641826116016</v>
      </c>
    </row>
    <row r="23" spans="1:33" ht="15" customHeight="1" x14ac:dyDescent="0.25">
      <c r="A23" s="261"/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81">
        <v>44746</v>
      </c>
      <c r="AA23" s="264">
        <v>6.5443991271084065E-2</v>
      </c>
      <c r="AC23" s="281">
        <v>44746</v>
      </c>
      <c r="AD23" s="264">
        <v>0.12359190634146017</v>
      </c>
      <c r="AF23" s="281">
        <v>44746</v>
      </c>
      <c r="AG23" s="264">
        <v>0.1027128944258493</v>
      </c>
    </row>
    <row r="24" spans="1:33" ht="15" customHeight="1" x14ac:dyDescent="0.2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82"/>
      <c r="AC24" s="282"/>
      <c r="AF24" s="282"/>
    </row>
    <row r="25" spans="1:33" ht="15" customHeight="1" x14ac:dyDescent="0.25">
      <c r="A25" s="261"/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82"/>
      <c r="AF25" s="282"/>
    </row>
    <row r="26" spans="1:33" ht="15" customHeight="1" x14ac:dyDescent="0.25">
      <c r="A26" s="261"/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</row>
    <row r="27" spans="1:33" ht="15" customHeight="1" x14ac:dyDescent="0.25">
      <c r="A27" s="261"/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</row>
    <row r="28" spans="1:33" ht="15" customHeight="1" x14ac:dyDescent="0.25">
      <c r="A28" s="261"/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</row>
    <row r="29" spans="1:33" ht="15" customHeight="1" x14ac:dyDescent="0.25">
      <c r="A29" s="261"/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</row>
    <row r="30" spans="1:33" ht="15" customHeight="1" x14ac:dyDescent="0.25">
      <c r="A30" s="261"/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</row>
    <row r="31" spans="1:33" ht="15" customHeight="1" x14ac:dyDescent="0.25">
      <c r="A31" s="261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</row>
    <row r="32" spans="1:33" ht="15" customHeight="1" x14ac:dyDescent="0.25">
      <c r="A32" s="261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</row>
    <row r="33" spans="1:36" ht="15" customHeight="1" x14ac:dyDescent="0.25">
      <c r="A33" s="261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</row>
    <row r="34" spans="1:36" ht="15" customHeight="1" x14ac:dyDescent="0.25">
      <c r="A34" s="261"/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6" t="s">
        <v>217</v>
      </c>
      <c r="AC34" s="266" t="s">
        <v>218</v>
      </c>
      <c r="AF34" s="266" t="s">
        <v>219</v>
      </c>
    </row>
    <row r="35" spans="1:36" ht="15" customHeight="1" x14ac:dyDescent="0.25">
      <c r="A35" s="261"/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</row>
    <row r="36" spans="1:36" ht="15" customHeight="1" x14ac:dyDescent="0.25">
      <c r="A36" s="261"/>
      <c r="B36" s="261"/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81">
        <v>44317</v>
      </c>
      <c r="AA36" s="264">
        <v>3.3176820471204849E-2</v>
      </c>
      <c r="AC36" s="281">
        <v>44317</v>
      </c>
      <c r="AD36" s="264">
        <v>5.6149073775790724E-2</v>
      </c>
      <c r="AF36" s="281">
        <v>44317</v>
      </c>
      <c r="AG36" s="264">
        <v>3.0713666235557043E-2</v>
      </c>
      <c r="AI36" s="263" t="s">
        <v>227</v>
      </c>
      <c r="AJ36" s="263">
        <v>2022</v>
      </c>
    </row>
    <row r="37" spans="1:36" ht="15" customHeight="1" x14ac:dyDescent="0.25">
      <c r="A37" s="261"/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81">
        <v>44348</v>
      </c>
      <c r="AA37" s="264">
        <v>5.4478845436970291E-2</v>
      </c>
      <c r="AC37" s="281">
        <v>44348</v>
      </c>
      <c r="AD37" s="264">
        <v>6.6461848107498292E-2</v>
      </c>
      <c r="AF37" s="281">
        <v>44348</v>
      </c>
      <c r="AG37" s="264">
        <v>5.3775140462097824E-2</v>
      </c>
      <c r="AI37" s="263" t="s">
        <v>237</v>
      </c>
      <c r="AJ37" s="263">
        <v>2021</v>
      </c>
    </row>
    <row r="38" spans="1:36" ht="15" customHeight="1" x14ac:dyDescent="0.25">
      <c r="A38" s="261"/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81">
        <v>44378</v>
      </c>
      <c r="AA38" s="264">
        <v>6.8277349830211873E-2</v>
      </c>
      <c r="AC38" s="281">
        <v>44378</v>
      </c>
      <c r="AD38" s="264">
        <v>8.08038726901944E-2</v>
      </c>
      <c r="AF38" s="281">
        <v>44378</v>
      </c>
      <c r="AG38" s="264">
        <v>7.2996350315848127E-2</v>
      </c>
    </row>
    <row r="39" spans="1:36" ht="15" customHeight="1" x14ac:dyDescent="0.25">
      <c r="A39" s="261"/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81">
        <v>44409</v>
      </c>
      <c r="AA39" s="264">
        <v>7.3581722612025266E-2</v>
      </c>
      <c r="AC39" s="281">
        <v>44409</v>
      </c>
      <c r="AD39" s="264">
        <v>7.8527995959128849E-2</v>
      </c>
      <c r="AF39" s="281">
        <v>44409</v>
      </c>
      <c r="AG39" s="264">
        <v>7.8639977385228974E-2</v>
      </c>
      <c r="AI39" s="263" t="s">
        <v>243</v>
      </c>
      <c r="AJ39" s="263">
        <v>2021</v>
      </c>
    </row>
    <row r="40" spans="1:36" ht="15" customHeight="1" x14ac:dyDescent="0.25">
      <c r="A40" s="261"/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81">
        <v>44440</v>
      </c>
      <c r="AA40" s="264">
        <v>7.5245212739847314E-2</v>
      </c>
      <c r="AC40" s="281">
        <v>44440</v>
      </c>
      <c r="AD40" s="264">
        <v>7.1150979713181212E-2</v>
      </c>
      <c r="AF40" s="281">
        <v>44440</v>
      </c>
      <c r="AG40" s="264">
        <v>8.127261172729433E-2</v>
      </c>
      <c r="AI40" s="263" t="s">
        <v>244</v>
      </c>
      <c r="AJ40" s="263">
        <v>2020</v>
      </c>
    </row>
    <row r="41" spans="1:36" ht="15" customHeight="1" x14ac:dyDescent="0.25">
      <c r="A41" s="261"/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81">
        <v>44470</v>
      </c>
      <c r="AA41" s="264">
        <v>7.4580264859136353E-2</v>
      </c>
      <c r="AC41" s="281">
        <v>44470</v>
      </c>
      <c r="AD41" s="264">
        <v>5.9588156124762294E-2</v>
      </c>
      <c r="AF41" s="281">
        <v>44470</v>
      </c>
      <c r="AG41" s="264">
        <v>7.6571233412972506E-2</v>
      </c>
    </row>
    <row r="42" spans="1:36" ht="15" customHeight="1" x14ac:dyDescent="0.25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81">
        <v>44501</v>
      </c>
      <c r="AA42" s="264">
        <v>6.537393231964686E-2</v>
      </c>
      <c r="AC42" s="281">
        <v>44501</v>
      </c>
      <c r="AD42" s="264">
        <v>4.0020850607342881E-2</v>
      </c>
      <c r="AF42" s="281">
        <v>44501</v>
      </c>
      <c r="AG42" s="264">
        <v>6.6674097100036675E-2</v>
      </c>
    </row>
    <row r="43" spans="1:36" ht="15" customHeight="1" x14ac:dyDescent="0.25">
      <c r="A43" s="261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81">
        <v>44531</v>
      </c>
      <c r="AA43" s="264">
        <v>5.6370216489294196E-2</v>
      </c>
      <c r="AC43" s="281">
        <v>44531</v>
      </c>
      <c r="AD43" s="264">
        <v>2.2421777253976812E-2</v>
      </c>
      <c r="AF43" s="281">
        <v>44531</v>
      </c>
      <c r="AG43" s="264">
        <v>5.6038250010495713E-2</v>
      </c>
    </row>
    <row r="44" spans="1:36" ht="15" customHeight="1" x14ac:dyDescent="0.25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81">
        <v>44562</v>
      </c>
      <c r="AA44" s="264">
        <v>5.6541730906002952E-2</v>
      </c>
      <c r="AC44" s="281">
        <v>44562</v>
      </c>
      <c r="AD44" s="264">
        <v>1.3965485222009164E-2</v>
      </c>
      <c r="AF44" s="281">
        <v>44562</v>
      </c>
      <c r="AG44" s="264">
        <v>5.1275982464107132E-2</v>
      </c>
    </row>
    <row r="45" spans="1:36" ht="15" customHeight="1" x14ac:dyDescent="0.25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81">
        <v>44593</v>
      </c>
      <c r="AA45" s="264">
        <v>5.7677949004432211E-2</v>
      </c>
      <c r="AC45" s="281">
        <v>44593</v>
      </c>
      <c r="AD45" s="264">
        <v>8.7786489405812067E-3</v>
      </c>
      <c r="AF45" s="281">
        <v>44593</v>
      </c>
      <c r="AG45" s="264">
        <v>5.127725370591122E-2</v>
      </c>
    </row>
    <row r="46" spans="1:36" ht="15" customHeight="1" x14ac:dyDescent="0.25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81">
        <v>44621</v>
      </c>
      <c r="AA46" s="264">
        <v>4.5523648250621565E-2</v>
      </c>
      <c r="AC46" s="281">
        <v>44621</v>
      </c>
      <c r="AD46" s="264">
        <v>-3.7863608876990895E-3</v>
      </c>
      <c r="AF46" s="281">
        <v>44621</v>
      </c>
      <c r="AG46" s="264">
        <v>3.7063786393869119E-2</v>
      </c>
    </row>
    <row r="47" spans="1:36" ht="15" customHeight="1" x14ac:dyDescent="0.25">
      <c r="A47" s="261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81">
        <v>44652</v>
      </c>
      <c r="AA47" s="264">
        <v>2.913249490708722E-2</v>
      </c>
      <c r="AC47" s="281">
        <v>44652</v>
      </c>
      <c r="AD47" s="264">
        <v>-1.6677794302476911E-2</v>
      </c>
      <c r="AF47" s="281">
        <v>44652</v>
      </c>
      <c r="AG47" s="264">
        <v>2.3455283267629311E-2</v>
      </c>
    </row>
    <row r="48" spans="1:36" ht="15" customHeight="1" x14ac:dyDescent="0.25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81">
        <v>44682</v>
      </c>
      <c r="AA48" s="264">
        <v>2.4188659435443471E-2</v>
      </c>
      <c r="AC48" s="281">
        <v>44682</v>
      </c>
      <c r="AD48" s="264">
        <v>-1.904209853828874E-2</v>
      </c>
      <c r="AF48" s="281">
        <v>44682</v>
      </c>
      <c r="AG48" s="264">
        <v>2.1281096259066032E-2</v>
      </c>
    </row>
    <row r="49" spans="1:33" ht="15" customHeight="1" x14ac:dyDescent="0.25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  <c r="Z49" s="281">
        <v>44714</v>
      </c>
      <c r="AA49" s="264">
        <v>1.5228245141246361E-2</v>
      </c>
      <c r="AC49" s="281">
        <v>44714</v>
      </c>
      <c r="AD49" s="264">
        <v>-2.8462136215130586E-2</v>
      </c>
      <c r="AF49" s="281">
        <v>44714</v>
      </c>
      <c r="AG49" s="264">
        <v>9.0246756242657964E-3</v>
      </c>
    </row>
    <row r="50" spans="1:33" ht="15" customHeight="1" x14ac:dyDescent="0.25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  <c r="Z50" s="281">
        <v>44746</v>
      </c>
      <c r="AA50" s="264">
        <v>9.7482854527903839E-3</v>
      </c>
      <c r="AC50" s="281">
        <v>44746</v>
      </c>
      <c r="AD50" s="264">
        <v>-3.4877221187902305E-2</v>
      </c>
      <c r="AF50" s="281">
        <v>44746</v>
      </c>
      <c r="AG50" s="264">
        <v>-1.4106472028349514E-3</v>
      </c>
    </row>
    <row r="51" spans="1:33" ht="15" customHeight="1" x14ac:dyDescent="0.25">
      <c r="A51" s="26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82"/>
      <c r="AC51" s="282"/>
      <c r="AF51" s="282"/>
    </row>
    <row r="52" spans="1:33" ht="15" customHeight="1" x14ac:dyDescent="0.25">
      <c r="A52" s="261"/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  <c r="Z52" s="282"/>
      <c r="AF52" s="282"/>
    </row>
    <row r="53" spans="1:33" ht="15" customHeight="1" x14ac:dyDescent="0.2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82"/>
      <c r="AF53" s="282"/>
    </row>
    <row r="54" spans="1:33" ht="15" customHeight="1" x14ac:dyDescent="0.2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  <c r="AF54" s="282"/>
    </row>
    <row r="55" spans="1:33" ht="15" customHeight="1" x14ac:dyDescent="0.25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</row>
    <row r="56" spans="1:33" ht="15" customHeight="1" x14ac:dyDescent="0.25">
      <c r="A56" s="261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</row>
    <row r="57" spans="1:33" ht="15" customHeight="1" x14ac:dyDescent="0.25">
      <c r="A57" s="261"/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</row>
    <row r="58" spans="1:33" ht="15" customHeight="1" x14ac:dyDescent="0.25">
      <c r="A58" s="261"/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</row>
  </sheetData>
  <mergeCells count="1">
    <mergeCell ref="I2:S2"/>
  </mergeCells>
  <pageMargins left="0.63" right="0.25" top="0.47" bottom="0.19" header="0.3" footer="0.15"/>
  <pageSetup paperSize="9" scale="5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BE636-F396-4DFB-ADB9-867864A0DEA1}">
  <sheetPr codeName="Hoja5">
    <pageSetUpPr fitToPage="1"/>
  </sheetPr>
  <dimension ref="A1:O62"/>
  <sheetViews>
    <sheetView zoomScale="80" zoomScaleNormal="80" workbookViewId="0"/>
  </sheetViews>
  <sheetFormatPr baseColWidth="10" defaultColWidth="11.42578125" defaultRowHeight="15" x14ac:dyDescent="0.25"/>
  <cols>
    <col min="1" max="1" width="39.7109375" customWidth="1"/>
    <col min="2" max="2" width="42.140625" customWidth="1"/>
    <col min="3" max="4" width="14.7109375" customWidth="1"/>
    <col min="5" max="5" width="16.7109375" customWidth="1"/>
    <col min="6" max="6" width="8" customWidth="1"/>
    <col min="7" max="8" width="14.7109375" customWidth="1"/>
    <col min="9" max="9" width="16.7109375" customWidth="1"/>
    <col min="10" max="10" width="8" customWidth="1"/>
    <col min="11" max="12" width="14.7109375" customWidth="1"/>
    <col min="13" max="13" width="16.7109375" customWidth="1"/>
    <col min="14" max="14" width="8" customWidth="1"/>
  </cols>
  <sheetData>
    <row r="1" spans="1:15" ht="19.149999999999999" customHeight="1" x14ac:dyDescent="0.25">
      <c r="A1" s="46" t="s">
        <v>47</v>
      </c>
      <c r="B1" s="46"/>
      <c r="C1" s="96"/>
      <c r="D1" s="46"/>
      <c r="E1" s="46"/>
      <c r="H1" s="46"/>
      <c r="I1" s="46"/>
      <c r="L1" s="46"/>
      <c r="M1" s="46"/>
    </row>
    <row r="2" spans="1:15" ht="15" customHeight="1" x14ac:dyDescent="0.25">
      <c r="A2" s="93"/>
      <c r="B2" s="93"/>
      <c r="C2" s="96"/>
    </row>
    <row r="3" spans="1:15" ht="15" customHeight="1" x14ac:dyDescent="0.25">
      <c r="A3" s="96"/>
      <c r="B3" s="96"/>
      <c r="C3" s="96"/>
    </row>
    <row r="4" spans="1:15" ht="15" customHeight="1" x14ac:dyDescent="0.25">
      <c r="A4" s="97" t="s">
        <v>51</v>
      </c>
      <c r="B4" s="45"/>
      <c r="N4" s="127" t="s">
        <v>172</v>
      </c>
    </row>
    <row r="5" spans="1:15" ht="19.149999999999999" customHeight="1" x14ac:dyDescent="0.25">
      <c r="A5" s="97"/>
      <c r="B5" s="97"/>
      <c r="C5" s="4" t="s">
        <v>3</v>
      </c>
      <c r="D5" s="4"/>
      <c r="E5" s="4"/>
      <c r="F5" s="4"/>
      <c r="G5" s="4" t="s">
        <v>4</v>
      </c>
      <c r="H5" s="4"/>
      <c r="I5" s="4"/>
      <c r="J5" s="4"/>
      <c r="K5" s="4" t="s">
        <v>5</v>
      </c>
      <c r="L5" s="4"/>
      <c r="M5" s="4"/>
      <c r="N5" s="4"/>
    </row>
    <row r="6" spans="1:15" ht="19.5" customHeight="1" x14ac:dyDescent="0.25">
      <c r="A6" s="209" t="s">
        <v>88</v>
      </c>
      <c r="B6" s="209"/>
      <c r="C6" s="3" t="s">
        <v>89</v>
      </c>
      <c r="D6" s="3"/>
      <c r="E6" s="2" t="s">
        <v>12</v>
      </c>
      <c r="F6" s="2"/>
      <c r="G6" s="2" t="s">
        <v>89</v>
      </c>
      <c r="H6" s="2"/>
      <c r="I6" s="2" t="s">
        <v>12</v>
      </c>
      <c r="J6" s="2"/>
      <c r="K6" s="2" t="s">
        <v>89</v>
      </c>
      <c r="L6" s="2"/>
      <c r="M6" s="2" t="s">
        <v>12</v>
      </c>
      <c r="N6" s="2"/>
    </row>
    <row r="7" spans="1:15" ht="19.5" customHeight="1" x14ac:dyDescent="0.25">
      <c r="A7" s="209"/>
      <c r="B7" s="209"/>
      <c r="C7" s="194">
        <v>2025</v>
      </c>
      <c r="D7" s="194">
        <v>2026</v>
      </c>
      <c r="E7" s="102" t="s">
        <v>13</v>
      </c>
      <c r="F7" s="102" t="s">
        <v>14</v>
      </c>
      <c r="G7" s="194">
        <v>2025</v>
      </c>
      <c r="H7" s="194">
        <v>2026</v>
      </c>
      <c r="I7" s="102" t="s">
        <v>13</v>
      </c>
      <c r="J7" s="102" t="s">
        <v>14</v>
      </c>
      <c r="K7" s="194">
        <v>2025</v>
      </c>
      <c r="L7" s="194">
        <v>2026</v>
      </c>
      <c r="M7" s="102" t="s">
        <v>13</v>
      </c>
      <c r="N7" s="102" t="s">
        <v>14</v>
      </c>
    </row>
    <row r="8" spans="1:15" s="152" customFormat="1" ht="19.5" customHeight="1" x14ac:dyDescent="0.25">
      <c r="A8" s="195" t="s">
        <v>90</v>
      </c>
      <c r="B8" s="196" t="s">
        <v>91</v>
      </c>
      <c r="C8" s="197">
        <v>29122478</v>
      </c>
      <c r="D8" s="198">
        <v>29829748</v>
      </c>
      <c r="E8" s="199">
        <v>707270</v>
      </c>
      <c r="F8" s="200">
        <v>2.4286051482294941</v>
      </c>
      <c r="G8" s="201">
        <v>0</v>
      </c>
      <c r="H8" s="198">
        <v>0</v>
      </c>
      <c r="I8" s="199">
        <v>0</v>
      </c>
      <c r="J8" s="200" t="s">
        <v>151</v>
      </c>
      <c r="K8" s="201">
        <v>3451</v>
      </c>
      <c r="L8" s="198">
        <v>1249</v>
      </c>
      <c r="M8" s="199">
        <v>-2202</v>
      </c>
      <c r="N8" s="200">
        <v>-63.807592002318167</v>
      </c>
      <c r="O8" s="166"/>
    </row>
    <row r="9" spans="1:15" s="152" customFormat="1" ht="19.5" customHeight="1" x14ac:dyDescent="0.25">
      <c r="A9" s="195" t="s">
        <v>90</v>
      </c>
      <c r="B9" s="196" t="s">
        <v>92</v>
      </c>
      <c r="C9" s="197">
        <v>5392737</v>
      </c>
      <c r="D9" s="198">
        <v>6145612</v>
      </c>
      <c r="E9" s="199">
        <v>752875</v>
      </c>
      <c r="F9" s="200">
        <v>13.96090704961135</v>
      </c>
      <c r="G9" s="201">
        <v>0</v>
      </c>
      <c r="H9" s="198">
        <v>0</v>
      </c>
      <c r="I9" s="199">
        <v>0</v>
      </c>
      <c r="J9" s="200" t="s">
        <v>151</v>
      </c>
      <c r="K9" s="201">
        <v>239693</v>
      </c>
      <c r="L9" s="198">
        <v>233144</v>
      </c>
      <c r="M9" s="199">
        <v>-6549</v>
      </c>
      <c r="N9" s="200">
        <v>-2.732244996724972</v>
      </c>
      <c r="O9" s="166"/>
    </row>
    <row r="10" spans="1:15" s="152" customFormat="1" ht="19.5" customHeight="1" x14ac:dyDescent="0.25">
      <c r="A10" s="195" t="s">
        <v>90</v>
      </c>
      <c r="B10" s="196" t="s">
        <v>93</v>
      </c>
      <c r="C10" s="197">
        <v>11952072</v>
      </c>
      <c r="D10" s="198">
        <v>11923306</v>
      </c>
      <c r="E10" s="199">
        <v>-28766</v>
      </c>
      <c r="F10" s="200">
        <v>-0.24067793433640361</v>
      </c>
      <c r="G10" s="201">
        <v>0</v>
      </c>
      <c r="H10" s="198">
        <v>0</v>
      </c>
      <c r="I10" s="199">
        <v>0</v>
      </c>
      <c r="J10" s="200" t="s">
        <v>151</v>
      </c>
      <c r="K10" s="201">
        <v>18134</v>
      </c>
      <c r="L10" s="198">
        <v>28711</v>
      </c>
      <c r="M10" s="199">
        <v>10577</v>
      </c>
      <c r="N10" s="200">
        <v>58.326899746332849</v>
      </c>
      <c r="O10" s="166"/>
    </row>
    <row r="11" spans="1:15" s="152" customFormat="1" ht="19.5" customHeight="1" x14ac:dyDescent="0.25">
      <c r="A11" s="195" t="s">
        <v>90</v>
      </c>
      <c r="B11" s="196" t="s">
        <v>94</v>
      </c>
      <c r="C11" s="197">
        <v>10529300</v>
      </c>
      <c r="D11" s="198">
        <v>11537934</v>
      </c>
      <c r="E11" s="199">
        <v>1008634</v>
      </c>
      <c r="F11" s="200">
        <v>9.579307266389975</v>
      </c>
      <c r="G11" s="201">
        <v>0</v>
      </c>
      <c r="H11" s="198">
        <v>0</v>
      </c>
      <c r="I11" s="199">
        <v>0</v>
      </c>
      <c r="J11" s="200" t="s">
        <v>151</v>
      </c>
      <c r="K11" s="201">
        <v>8132</v>
      </c>
      <c r="L11" s="198">
        <v>5903</v>
      </c>
      <c r="M11" s="199">
        <v>-2229</v>
      </c>
      <c r="N11" s="200">
        <v>-27.410231185440239</v>
      </c>
      <c r="O11" s="166"/>
    </row>
    <row r="12" spans="1:15" s="152" customFormat="1" ht="19.5" customHeight="1" x14ac:dyDescent="0.25">
      <c r="A12" s="195" t="s">
        <v>90</v>
      </c>
      <c r="B12" s="196" t="s">
        <v>95</v>
      </c>
      <c r="C12" s="197">
        <v>2819519</v>
      </c>
      <c r="D12" s="198">
        <v>3012841</v>
      </c>
      <c r="E12" s="199">
        <v>193322</v>
      </c>
      <c r="F12" s="200">
        <v>6.8565595762965188</v>
      </c>
      <c r="G12" s="201">
        <v>0</v>
      </c>
      <c r="H12" s="198">
        <v>0</v>
      </c>
      <c r="I12" s="199">
        <v>0</v>
      </c>
      <c r="J12" s="200" t="s">
        <v>151</v>
      </c>
      <c r="K12" s="201">
        <v>179851</v>
      </c>
      <c r="L12" s="198">
        <v>208328</v>
      </c>
      <c r="M12" s="199">
        <v>28477</v>
      </c>
      <c r="N12" s="200">
        <v>15.83366230935607</v>
      </c>
      <c r="O12" s="166"/>
    </row>
    <row r="13" spans="1:15" s="152" customFormat="1" ht="19.5" customHeight="1" x14ac:dyDescent="0.25">
      <c r="A13" s="195" t="s">
        <v>90</v>
      </c>
      <c r="B13" s="196" t="s">
        <v>96</v>
      </c>
      <c r="C13" s="197">
        <v>1265232</v>
      </c>
      <c r="D13" s="198">
        <v>1151149</v>
      </c>
      <c r="E13" s="199">
        <v>-114083</v>
      </c>
      <c r="F13" s="200">
        <v>-9.0167653047030143</v>
      </c>
      <c r="G13" s="201">
        <v>0</v>
      </c>
      <c r="H13" s="198">
        <v>0</v>
      </c>
      <c r="I13" s="199">
        <v>0</v>
      </c>
      <c r="J13" s="200" t="s">
        <v>151</v>
      </c>
      <c r="K13" s="201">
        <v>72308</v>
      </c>
      <c r="L13" s="198">
        <v>35388</v>
      </c>
      <c r="M13" s="199">
        <v>-36920</v>
      </c>
      <c r="N13" s="200">
        <v>-51.059357194224702</v>
      </c>
      <c r="O13" s="166"/>
    </row>
    <row r="14" spans="1:15" s="152" customFormat="1" ht="19.5" customHeight="1" x14ac:dyDescent="0.25">
      <c r="A14" s="195" t="s">
        <v>90</v>
      </c>
      <c r="B14" s="196" t="s">
        <v>97</v>
      </c>
      <c r="C14" s="197">
        <v>0</v>
      </c>
      <c r="D14" s="198">
        <v>0</v>
      </c>
      <c r="E14" s="199">
        <v>0</v>
      </c>
      <c r="F14" s="200" t="s">
        <v>151</v>
      </c>
      <c r="G14" s="201">
        <v>4791145</v>
      </c>
      <c r="H14" s="198">
        <v>3493286</v>
      </c>
      <c r="I14" s="199">
        <v>-1297859</v>
      </c>
      <c r="J14" s="200">
        <v>-27.08870217870675</v>
      </c>
      <c r="K14" s="201">
        <v>155953</v>
      </c>
      <c r="L14" s="198">
        <v>191346</v>
      </c>
      <c r="M14" s="199">
        <v>35393</v>
      </c>
      <c r="N14" s="200">
        <v>22.694658005937679</v>
      </c>
      <c r="O14" s="166"/>
    </row>
    <row r="15" spans="1:15" s="152" customFormat="1" ht="19.5" customHeight="1" x14ac:dyDescent="0.25">
      <c r="A15" s="195" t="s">
        <v>90</v>
      </c>
      <c r="B15" s="196" t="s">
        <v>98</v>
      </c>
      <c r="C15" s="197">
        <v>8813033</v>
      </c>
      <c r="D15" s="198">
        <v>8455348</v>
      </c>
      <c r="E15" s="199">
        <v>-357685</v>
      </c>
      <c r="F15" s="200">
        <v>-4.0585914066133597</v>
      </c>
      <c r="G15" s="201">
        <v>0</v>
      </c>
      <c r="H15" s="198">
        <v>0</v>
      </c>
      <c r="I15" s="199">
        <v>0</v>
      </c>
      <c r="J15" s="200" t="s">
        <v>151</v>
      </c>
      <c r="K15" s="201">
        <v>905</v>
      </c>
      <c r="L15" s="198">
        <v>1806</v>
      </c>
      <c r="M15" s="199">
        <v>901</v>
      </c>
      <c r="N15" s="200">
        <v>99.558011049723746</v>
      </c>
      <c r="O15" s="166"/>
    </row>
    <row r="16" spans="1:15" s="152" customFormat="1" ht="19.5" customHeight="1" x14ac:dyDescent="0.25">
      <c r="A16" s="195" t="s">
        <v>90</v>
      </c>
      <c r="B16" s="196" t="s">
        <v>99</v>
      </c>
      <c r="C16" s="197">
        <v>1814121</v>
      </c>
      <c r="D16" s="198">
        <v>2042411</v>
      </c>
      <c r="E16" s="199">
        <v>228290</v>
      </c>
      <c r="F16" s="200">
        <v>12.58405585955953</v>
      </c>
      <c r="G16" s="201">
        <v>0</v>
      </c>
      <c r="H16" s="198">
        <v>0</v>
      </c>
      <c r="I16" s="199">
        <v>0</v>
      </c>
      <c r="J16" s="200" t="s">
        <v>151</v>
      </c>
      <c r="K16" s="201">
        <v>530719</v>
      </c>
      <c r="L16" s="198">
        <v>544159</v>
      </c>
      <c r="M16" s="199">
        <v>13440</v>
      </c>
      <c r="N16" s="200">
        <v>2.532413574791931</v>
      </c>
      <c r="O16" s="166"/>
    </row>
    <row r="17" spans="1:15" s="152" customFormat="1" ht="19.5" customHeight="1" x14ac:dyDescent="0.25">
      <c r="A17" s="195" t="s">
        <v>100</v>
      </c>
      <c r="B17" s="196" t="s">
        <v>101</v>
      </c>
      <c r="C17" s="197">
        <v>0</v>
      </c>
      <c r="D17" s="198">
        <v>0</v>
      </c>
      <c r="E17" s="199">
        <v>0</v>
      </c>
      <c r="F17" s="200" t="s">
        <v>151</v>
      </c>
      <c r="G17" s="201">
        <v>3844583</v>
      </c>
      <c r="H17" s="198">
        <v>2442021</v>
      </c>
      <c r="I17" s="199">
        <v>-1402562</v>
      </c>
      <c r="J17" s="200">
        <v>-36.481511779040787</v>
      </c>
      <c r="K17" s="201">
        <v>28862</v>
      </c>
      <c r="L17" s="198">
        <v>58414</v>
      </c>
      <c r="M17" s="199">
        <v>29552</v>
      </c>
      <c r="N17" s="200">
        <v>102.39068671609731</v>
      </c>
      <c r="O17" s="166"/>
    </row>
    <row r="18" spans="1:15" s="152" customFormat="1" ht="19.5" customHeight="1" x14ac:dyDescent="0.25">
      <c r="A18" s="195" t="s">
        <v>100</v>
      </c>
      <c r="B18" s="196" t="s">
        <v>102</v>
      </c>
      <c r="C18" s="197">
        <v>0</v>
      </c>
      <c r="D18" s="198">
        <v>0</v>
      </c>
      <c r="E18" s="199">
        <v>0</v>
      </c>
      <c r="F18" s="200" t="s">
        <v>151</v>
      </c>
      <c r="G18" s="201">
        <v>2811492</v>
      </c>
      <c r="H18" s="198">
        <v>2951347</v>
      </c>
      <c r="I18" s="199">
        <v>139855</v>
      </c>
      <c r="J18" s="200">
        <v>4.9744050489917839</v>
      </c>
      <c r="K18" s="201">
        <v>1041788</v>
      </c>
      <c r="L18" s="198">
        <v>1120995</v>
      </c>
      <c r="M18" s="199">
        <v>79207</v>
      </c>
      <c r="N18" s="200">
        <v>7.6029864041436497</v>
      </c>
      <c r="O18" s="166"/>
    </row>
    <row r="19" spans="1:15" s="152" customFormat="1" ht="19.5" customHeight="1" x14ac:dyDescent="0.25">
      <c r="A19" s="195" t="s">
        <v>100</v>
      </c>
      <c r="B19" s="196" t="s">
        <v>103</v>
      </c>
      <c r="C19" s="197">
        <v>0</v>
      </c>
      <c r="D19" s="198">
        <v>0</v>
      </c>
      <c r="E19" s="199">
        <v>0</v>
      </c>
      <c r="F19" s="200" t="s">
        <v>151</v>
      </c>
      <c r="G19" s="201">
        <v>1039787</v>
      </c>
      <c r="H19" s="198">
        <v>773116</v>
      </c>
      <c r="I19" s="199">
        <v>-266671</v>
      </c>
      <c r="J19" s="200">
        <v>-25.646694948099949</v>
      </c>
      <c r="K19" s="201">
        <v>621894</v>
      </c>
      <c r="L19" s="198">
        <v>740710</v>
      </c>
      <c r="M19" s="199">
        <v>118816</v>
      </c>
      <c r="N19" s="200">
        <v>19.10550672622665</v>
      </c>
      <c r="O19" s="166"/>
    </row>
    <row r="20" spans="1:15" s="152" customFormat="1" ht="19.5" customHeight="1" x14ac:dyDescent="0.25">
      <c r="A20" s="195" t="s">
        <v>100</v>
      </c>
      <c r="B20" s="196" t="s">
        <v>104</v>
      </c>
      <c r="C20" s="197">
        <v>0</v>
      </c>
      <c r="D20" s="198">
        <v>0</v>
      </c>
      <c r="E20" s="199">
        <v>0</v>
      </c>
      <c r="F20" s="200" t="s">
        <v>151</v>
      </c>
      <c r="G20" s="201">
        <v>234261</v>
      </c>
      <c r="H20" s="198">
        <v>204990</v>
      </c>
      <c r="I20" s="199">
        <v>-29271</v>
      </c>
      <c r="J20" s="200">
        <v>-12.49503758628197</v>
      </c>
      <c r="K20" s="201">
        <v>7874331</v>
      </c>
      <c r="L20" s="198">
        <v>8304621</v>
      </c>
      <c r="M20" s="199">
        <v>430290</v>
      </c>
      <c r="N20" s="200">
        <v>5.4644642192460537</v>
      </c>
      <c r="O20" s="166"/>
    </row>
    <row r="21" spans="1:15" s="152" customFormat="1" ht="19.5" customHeight="1" x14ac:dyDescent="0.25">
      <c r="A21" s="195" t="s">
        <v>100</v>
      </c>
      <c r="B21" s="196" t="s">
        <v>105</v>
      </c>
      <c r="C21" s="197">
        <v>0</v>
      </c>
      <c r="D21" s="198">
        <v>0</v>
      </c>
      <c r="E21" s="199">
        <v>0</v>
      </c>
      <c r="F21" s="200" t="s">
        <v>151</v>
      </c>
      <c r="G21" s="201">
        <v>0</v>
      </c>
      <c r="H21" s="198">
        <v>0</v>
      </c>
      <c r="I21" s="199">
        <v>0</v>
      </c>
      <c r="J21" s="200" t="s">
        <v>151</v>
      </c>
      <c r="K21" s="201">
        <v>1867109</v>
      </c>
      <c r="L21" s="198">
        <v>1800606</v>
      </c>
      <c r="M21" s="199">
        <v>-66503</v>
      </c>
      <c r="N21" s="200">
        <v>-3.5618166909377038</v>
      </c>
      <c r="O21" s="166"/>
    </row>
    <row r="22" spans="1:15" s="152" customFormat="1" ht="19.5" customHeight="1" x14ac:dyDescent="0.25">
      <c r="A22" s="195" t="s">
        <v>106</v>
      </c>
      <c r="B22" s="196" t="s">
        <v>107</v>
      </c>
      <c r="C22" s="197">
        <v>0</v>
      </c>
      <c r="D22" s="198">
        <v>0</v>
      </c>
      <c r="E22" s="199">
        <v>0</v>
      </c>
      <c r="F22" s="200" t="s">
        <v>151</v>
      </c>
      <c r="G22" s="201">
        <v>256471</v>
      </c>
      <c r="H22" s="198">
        <v>320752</v>
      </c>
      <c r="I22" s="199">
        <v>64281</v>
      </c>
      <c r="J22" s="200">
        <v>25.06365242074153</v>
      </c>
      <c r="K22" s="201">
        <v>165656</v>
      </c>
      <c r="L22" s="198">
        <v>131886</v>
      </c>
      <c r="M22" s="199">
        <v>-33770</v>
      </c>
      <c r="N22" s="200">
        <v>-20.385618389916459</v>
      </c>
      <c r="O22" s="166"/>
    </row>
    <row r="23" spans="1:15" s="152" customFormat="1" ht="19.5" customHeight="1" x14ac:dyDescent="0.25">
      <c r="A23" s="195" t="s">
        <v>106</v>
      </c>
      <c r="B23" s="196" t="s">
        <v>108</v>
      </c>
      <c r="C23" s="197">
        <v>38614</v>
      </c>
      <c r="D23" s="198">
        <v>34938</v>
      </c>
      <c r="E23" s="199">
        <v>-3676</v>
      </c>
      <c r="F23" s="200">
        <v>-9.5198632620293182</v>
      </c>
      <c r="G23" s="201">
        <v>7922343</v>
      </c>
      <c r="H23" s="198">
        <v>8339855</v>
      </c>
      <c r="I23" s="199">
        <v>417512</v>
      </c>
      <c r="J23" s="200">
        <v>5.2700571030565024</v>
      </c>
      <c r="K23" s="201">
        <v>1524077</v>
      </c>
      <c r="L23" s="198">
        <v>1519448</v>
      </c>
      <c r="M23" s="199">
        <v>-4629</v>
      </c>
      <c r="N23" s="200">
        <v>-0.30372481180413052</v>
      </c>
      <c r="O23" s="166"/>
    </row>
    <row r="24" spans="1:15" s="152" customFormat="1" ht="19.5" customHeight="1" x14ac:dyDescent="0.25">
      <c r="A24" s="195" t="s">
        <v>109</v>
      </c>
      <c r="B24" s="196" t="s">
        <v>110</v>
      </c>
      <c r="C24" s="197">
        <v>0</v>
      </c>
      <c r="D24" s="198">
        <v>0</v>
      </c>
      <c r="E24" s="199">
        <v>0</v>
      </c>
      <c r="F24" s="200" t="s">
        <v>151</v>
      </c>
      <c r="G24" s="201">
        <v>146793</v>
      </c>
      <c r="H24" s="198">
        <v>204489</v>
      </c>
      <c r="I24" s="199">
        <v>57696</v>
      </c>
      <c r="J24" s="200">
        <v>39.304326500582448</v>
      </c>
      <c r="K24" s="201">
        <v>17480</v>
      </c>
      <c r="L24" s="198">
        <v>10918</v>
      </c>
      <c r="M24" s="199">
        <v>-6562</v>
      </c>
      <c r="N24" s="200">
        <v>-37.540045766590389</v>
      </c>
      <c r="O24" s="166"/>
    </row>
    <row r="25" spans="1:15" s="152" customFormat="1" ht="19.5" customHeight="1" x14ac:dyDescent="0.25">
      <c r="A25" s="195" t="s">
        <v>109</v>
      </c>
      <c r="B25" s="196" t="s">
        <v>111</v>
      </c>
      <c r="C25" s="197">
        <v>0</v>
      </c>
      <c r="D25" s="198">
        <v>0</v>
      </c>
      <c r="E25" s="199">
        <v>0</v>
      </c>
      <c r="F25" s="200" t="s">
        <v>151</v>
      </c>
      <c r="G25" s="201">
        <v>303273</v>
      </c>
      <c r="H25" s="198">
        <v>414314</v>
      </c>
      <c r="I25" s="199">
        <v>111041</v>
      </c>
      <c r="J25" s="200">
        <v>36.614205682668739</v>
      </c>
      <c r="K25" s="201">
        <v>125190</v>
      </c>
      <c r="L25" s="198">
        <v>87748</v>
      </c>
      <c r="M25" s="199">
        <v>-37442</v>
      </c>
      <c r="N25" s="200">
        <v>-29.908139627765792</v>
      </c>
      <c r="O25" s="166"/>
    </row>
    <row r="26" spans="1:15" s="152" customFormat="1" ht="19.5" customHeight="1" x14ac:dyDescent="0.25">
      <c r="A26" s="195" t="s">
        <v>109</v>
      </c>
      <c r="B26" s="196" t="s">
        <v>112</v>
      </c>
      <c r="C26" s="197">
        <v>154953</v>
      </c>
      <c r="D26" s="198">
        <v>107010</v>
      </c>
      <c r="E26" s="199">
        <v>-47943</v>
      </c>
      <c r="F26" s="200">
        <v>-30.940349654411339</v>
      </c>
      <c r="G26" s="201">
        <v>1540505</v>
      </c>
      <c r="H26" s="198">
        <v>1483998</v>
      </c>
      <c r="I26" s="199">
        <v>-56507</v>
      </c>
      <c r="J26" s="200">
        <v>-3.6680828689293472</v>
      </c>
      <c r="K26" s="201">
        <v>1304132</v>
      </c>
      <c r="L26" s="198">
        <v>1379058</v>
      </c>
      <c r="M26" s="199">
        <v>74926</v>
      </c>
      <c r="N26" s="200">
        <v>5.7452773185536472</v>
      </c>
      <c r="O26" s="166"/>
    </row>
    <row r="27" spans="1:15" s="152" customFormat="1" ht="19.5" customHeight="1" x14ac:dyDescent="0.25">
      <c r="A27" s="195" t="s">
        <v>113</v>
      </c>
      <c r="B27" s="196" t="s">
        <v>114</v>
      </c>
      <c r="C27" s="197">
        <v>11912475</v>
      </c>
      <c r="D27" s="198">
        <v>13169367</v>
      </c>
      <c r="E27" s="199">
        <v>1256892</v>
      </c>
      <c r="F27" s="200">
        <v>10.55105677031851</v>
      </c>
      <c r="G27" s="201">
        <v>1303321</v>
      </c>
      <c r="H27" s="198">
        <v>1058838</v>
      </c>
      <c r="I27" s="199">
        <v>-244483</v>
      </c>
      <c r="J27" s="200">
        <v>-18.758463954774001</v>
      </c>
      <c r="K27" s="201">
        <v>12941866</v>
      </c>
      <c r="L27" s="198">
        <v>11998927</v>
      </c>
      <c r="M27" s="199">
        <v>-942939</v>
      </c>
      <c r="N27" s="200">
        <v>-7.2859586090599322</v>
      </c>
      <c r="O27" s="166"/>
    </row>
    <row r="28" spans="1:15" s="152" customFormat="1" ht="19.5" customHeight="1" x14ac:dyDescent="0.25">
      <c r="A28" s="195" t="s">
        <v>115</v>
      </c>
      <c r="B28" s="196" t="s">
        <v>116</v>
      </c>
      <c r="C28" s="197">
        <v>1067643</v>
      </c>
      <c r="D28" s="198">
        <v>1017530</v>
      </c>
      <c r="E28" s="199">
        <v>-50113</v>
      </c>
      <c r="F28" s="200">
        <v>-4.6937974585137567</v>
      </c>
      <c r="G28" s="201">
        <v>65559</v>
      </c>
      <c r="H28" s="198">
        <v>55146</v>
      </c>
      <c r="I28" s="199">
        <v>-10413</v>
      </c>
      <c r="J28" s="200">
        <v>-15.88340273646639</v>
      </c>
      <c r="K28" s="201">
        <v>59023</v>
      </c>
      <c r="L28" s="198">
        <v>70304</v>
      </c>
      <c r="M28" s="199">
        <v>11281</v>
      </c>
      <c r="N28" s="200">
        <v>19.112888196126931</v>
      </c>
      <c r="O28" s="166"/>
    </row>
    <row r="29" spans="1:15" s="152" customFormat="1" ht="19.5" customHeight="1" x14ac:dyDescent="0.25">
      <c r="A29" s="195" t="s">
        <v>115</v>
      </c>
      <c r="B29" s="196" t="s">
        <v>117</v>
      </c>
      <c r="C29" s="197">
        <v>0</v>
      </c>
      <c r="D29" s="198">
        <v>0</v>
      </c>
      <c r="E29" s="199">
        <v>0</v>
      </c>
      <c r="F29" s="200" t="s">
        <v>151</v>
      </c>
      <c r="G29" s="201">
        <v>3842816</v>
      </c>
      <c r="H29" s="198">
        <v>3429055</v>
      </c>
      <c r="I29" s="199">
        <v>-413761</v>
      </c>
      <c r="J29" s="200">
        <v>-10.767130146226091</v>
      </c>
      <c r="K29" s="201">
        <v>656777</v>
      </c>
      <c r="L29" s="198">
        <v>577854</v>
      </c>
      <c r="M29" s="199">
        <v>-78923</v>
      </c>
      <c r="N29" s="200">
        <v>-12.016711912871489</v>
      </c>
      <c r="O29" s="166"/>
    </row>
    <row r="30" spans="1:15" s="152" customFormat="1" ht="19.5" customHeight="1" x14ac:dyDescent="0.25">
      <c r="A30" s="195" t="s">
        <v>115</v>
      </c>
      <c r="B30" s="196" t="s">
        <v>118</v>
      </c>
      <c r="C30" s="197">
        <v>0</v>
      </c>
      <c r="D30" s="198">
        <v>0</v>
      </c>
      <c r="E30" s="199">
        <v>0</v>
      </c>
      <c r="F30" s="200" t="s">
        <v>151</v>
      </c>
      <c r="G30" s="201">
        <v>548386</v>
      </c>
      <c r="H30" s="198">
        <v>767005</v>
      </c>
      <c r="I30" s="199">
        <v>218619</v>
      </c>
      <c r="J30" s="200">
        <v>39.865897378853589</v>
      </c>
      <c r="K30" s="201">
        <v>9540212</v>
      </c>
      <c r="L30" s="198">
        <v>9092381</v>
      </c>
      <c r="M30" s="199">
        <v>-447831</v>
      </c>
      <c r="N30" s="200">
        <v>-4.6941409687751161</v>
      </c>
      <c r="O30" s="166"/>
    </row>
    <row r="31" spans="1:15" s="152" customFormat="1" ht="19.5" customHeight="1" x14ac:dyDescent="0.25">
      <c r="A31" s="195" t="s">
        <v>119</v>
      </c>
      <c r="B31" s="196" t="s">
        <v>120</v>
      </c>
      <c r="C31" s="197">
        <v>0</v>
      </c>
      <c r="D31" s="198">
        <v>0</v>
      </c>
      <c r="E31" s="199">
        <v>0</v>
      </c>
      <c r="F31" s="200" t="s">
        <v>151</v>
      </c>
      <c r="G31" s="201">
        <v>7043768</v>
      </c>
      <c r="H31" s="198">
        <v>7665069</v>
      </c>
      <c r="I31" s="199">
        <v>621301</v>
      </c>
      <c r="J31" s="200">
        <v>8.82057728193206</v>
      </c>
      <c r="K31" s="201">
        <v>1257436</v>
      </c>
      <c r="L31" s="198">
        <v>1288826</v>
      </c>
      <c r="M31" s="199">
        <v>31390</v>
      </c>
      <c r="N31" s="200">
        <v>2.4963497148165028</v>
      </c>
      <c r="O31" s="166"/>
    </row>
    <row r="32" spans="1:15" s="152" customFormat="1" ht="19.5" customHeight="1" x14ac:dyDescent="0.25">
      <c r="A32" s="195" t="s">
        <v>119</v>
      </c>
      <c r="B32" s="196" t="s">
        <v>121</v>
      </c>
      <c r="C32" s="197">
        <v>0</v>
      </c>
      <c r="D32" s="198">
        <v>0</v>
      </c>
      <c r="E32" s="199">
        <v>0</v>
      </c>
      <c r="F32" s="200" t="s">
        <v>151</v>
      </c>
      <c r="G32" s="201">
        <v>1425830</v>
      </c>
      <c r="H32" s="198">
        <v>1784417</v>
      </c>
      <c r="I32" s="199">
        <v>358587</v>
      </c>
      <c r="J32" s="200">
        <v>25.1493516057314</v>
      </c>
      <c r="K32" s="201">
        <v>124455</v>
      </c>
      <c r="L32" s="198">
        <v>44518</v>
      </c>
      <c r="M32" s="199">
        <v>-79937</v>
      </c>
      <c r="N32" s="200">
        <v>-64.229641235788037</v>
      </c>
      <c r="O32" s="166"/>
    </row>
    <row r="33" spans="1:15" s="152" customFormat="1" ht="19.5" customHeight="1" x14ac:dyDescent="0.25">
      <c r="A33" s="195" t="s">
        <v>119</v>
      </c>
      <c r="B33" s="196" t="s">
        <v>122</v>
      </c>
      <c r="C33" s="197">
        <v>0</v>
      </c>
      <c r="D33" s="198">
        <v>0</v>
      </c>
      <c r="E33" s="199">
        <v>0</v>
      </c>
      <c r="F33" s="200" t="s">
        <v>151</v>
      </c>
      <c r="G33" s="201">
        <v>16618</v>
      </c>
      <c r="H33" s="198">
        <v>40424</v>
      </c>
      <c r="I33" s="199">
        <v>23806</v>
      </c>
      <c r="J33" s="200">
        <v>143.2543025634854</v>
      </c>
      <c r="K33" s="201">
        <v>5430756</v>
      </c>
      <c r="L33" s="198">
        <v>6087484</v>
      </c>
      <c r="M33" s="199">
        <v>656728</v>
      </c>
      <c r="N33" s="200">
        <v>12.092754673566629</v>
      </c>
      <c r="O33" s="166"/>
    </row>
    <row r="34" spans="1:15" s="152" customFormat="1" ht="19.5" customHeight="1" x14ac:dyDescent="0.25">
      <c r="A34" s="195" t="s">
        <v>119</v>
      </c>
      <c r="B34" s="196" t="s">
        <v>123</v>
      </c>
      <c r="C34" s="197">
        <v>60220</v>
      </c>
      <c r="D34" s="198">
        <v>85900</v>
      </c>
      <c r="E34" s="199">
        <v>25680</v>
      </c>
      <c r="F34" s="200">
        <v>42.643639986715392</v>
      </c>
      <c r="G34" s="201">
        <v>0</v>
      </c>
      <c r="H34" s="198">
        <v>0</v>
      </c>
      <c r="I34" s="199">
        <v>0</v>
      </c>
      <c r="J34" s="200" t="s">
        <v>151</v>
      </c>
      <c r="K34" s="201">
        <v>4599435</v>
      </c>
      <c r="L34" s="198">
        <v>4067516</v>
      </c>
      <c r="M34" s="199">
        <v>-531919</v>
      </c>
      <c r="N34" s="200">
        <v>-11.564876990325979</v>
      </c>
      <c r="O34" s="166"/>
    </row>
    <row r="35" spans="1:15" s="152" customFormat="1" ht="19.5" customHeight="1" x14ac:dyDescent="0.25">
      <c r="A35" s="195" t="s">
        <v>119</v>
      </c>
      <c r="B35" s="196" t="s">
        <v>124</v>
      </c>
      <c r="C35" s="197">
        <v>0</v>
      </c>
      <c r="D35" s="198">
        <v>0</v>
      </c>
      <c r="E35" s="199">
        <v>0</v>
      </c>
      <c r="F35" s="200" t="s">
        <v>151</v>
      </c>
      <c r="G35" s="201">
        <v>0</v>
      </c>
      <c r="H35" s="198">
        <v>0</v>
      </c>
      <c r="I35" s="199">
        <v>0</v>
      </c>
      <c r="J35" s="200" t="s">
        <v>151</v>
      </c>
      <c r="K35" s="201">
        <v>1835670</v>
      </c>
      <c r="L35" s="198">
        <v>1930479</v>
      </c>
      <c r="M35" s="199">
        <v>94809</v>
      </c>
      <c r="N35" s="200">
        <v>5.1648172057069104</v>
      </c>
      <c r="O35" s="166"/>
    </row>
    <row r="36" spans="1:15" s="152" customFormat="1" ht="19.5" customHeight="1" x14ac:dyDescent="0.25">
      <c r="A36" s="195" t="s">
        <v>119</v>
      </c>
      <c r="B36" s="196" t="s">
        <v>125</v>
      </c>
      <c r="C36" s="197">
        <v>0</v>
      </c>
      <c r="D36" s="198">
        <v>0</v>
      </c>
      <c r="E36" s="199">
        <v>0</v>
      </c>
      <c r="F36" s="200" t="s">
        <v>151</v>
      </c>
      <c r="G36" s="201">
        <v>0</v>
      </c>
      <c r="H36" s="198">
        <v>0</v>
      </c>
      <c r="I36" s="199">
        <v>0</v>
      </c>
      <c r="J36" s="200" t="s">
        <v>151</v>
      </c>
      <c r="K36" s="201">
        <v>2019861</v>
      </c>
      <c r="L36" s="198">
        <v>1953734</v>
      </c>
      <c r="M36" s="199">
        <v>-66127</v>
      </c>
      <c r="N36" s="200">
        <v>-3.2738391404161011</v>
      </c>
      <c r="O36" s="166"/>
    </row>
    <row r="37" spans="1:15" s="152" customFormat="1" ht="19.5" customHeight="1" x14ac:dyDescent="0.25">
      <c r="A37" s="195" t="s">
        <v>119</v>
      </c>
      <c r="B37" s="196" t="s">
        <v>126</v>
      </c>
      <c r="C37" s="197">
        <v>2182727</v>
      </c>
      <c r="D37" s="198">
        <v>2768654</v>
      </c>
      <c r="E37" s="199">
        <v>585927</v>
      </c>
      <c r="F37" s="200">
        <v>26.843805936335599</v>
      </c>
      <c r="G37" s="201">
        <v>0</v>
      </c>
      <c r="H37" s="198">
        <v>0</v>
      </c>
      <c r="I37" s="199">
        <v>0</v>
      </c>
      <c r="J37" s="200" t="s">
        <v>151</v>
      </c>
      <c r="K37" s="201">
        <v>1401234</v>
      </c>
      <c r="L37" s="198">
        <v>1584433</v>
      </c>
      <c r="M37" s="199">
        <v>183199</v>
      </c>
      <c r="N37" s="200">
        <v>13.07411895514953</v>
      </c>
      <c r="O37" s="166"/>
    </row>
    <row r="38" spans="1:15" s="152" customFormat="1" ht="19.5" customHeight="1" x14ac:dyDescent="0.25">
      <c r="A38" s="195" t="s">
        <v>119</v>
      </c>
      <c r="B38" s="196" t="s">
        <v>127</v>
      </c>
      <c r="C38" s="197">
        <v>72621</v>
      </c>
      <c r="D38" s="198">
        <v>97100</v>
      </c>
      <c r="E38" s="199">
        <v>24479</v>
      </c>
      <c r="F38" s="200">
        <v>33.707880640586069</v>
      </c>
      <c r="G38" s="201">
        <v>64774</v>
      </c>
      <c r="H38" s="198">
        <v>244726</v>
      </c>
      <c r="I38" s="199">
        <v>179952</v>
      </c>
      <c r="J38" s="200">
        <v>277.81517275450028</v>
      </c>
      <c r="K38" s="201">
        <v>10712158</v>
      </c>
      <c r="L38" s="198">
        <v>10691138</v>
      </c>
      <c r="M38" s="199">
        <v>-21020</v>
      </c>
      <c r="N38" s="200">
        <v>-0.19622563446132801</v>
      </c>
      <c r="O38" s="166"/>
    </row>
    <row r="39" spans="1:15" s="152" customFormat="1" ht="19.5" customHeight="1" x14ac:dyDescent="0.25">
      <c r="A39" s="195" t="s">
        <v>119</v>
      </c>
      <c r="B39" s="196" t="s">
        <v>128</v>
      </c>
      <c r="C39" s="197">
        <v>0</v>
      </c>
      <c r="D39" s="198">
        <v>0</v>
      </c>
      <c r="E39" s="199">
        <v>0</v>
      </c>
      <c r="F39" s="200" t="s">
        <v>151</v>
      </c>
      <c r="G39" s="201">
        <v>231</v>
      </c>
      <c r="H39" s="198">
        <v>362</v>
      </c>
      <c r="I39" s="199">
        <v>131</v>
      </c>
      <c r="J39" s="200">
        <v>56.709956709956707</v>
      </c>
      <c r="K39" s="201">
        <v>2018760</v>
      </c>
      <c r="L39" s="198">
        <v>2236336</v>
      </c>
      <c r="M39" s="199">
        <v>217576</v>
      </c>
      <c r="N39" s="200">
        <v>10.777705125918891</v>
      </c>
      <c r="O39" s="166"/>
    </row>
    <row r="40" spans="1:15" s="152" customFormat="1" ht="19.5" customHeight="1" x14ac:dyDescent="0.25">
      <c r="A40" s="195" t="s">
        <v>119</v>
      </c>
      <c r="B40" s="196" t="s">
        <v>129</v>
      </c>
      <c r="C40" s="197">
        <v>6234</v>
      </c>
      <c r="D40" s="198">
        <v>6296</v>
      </c>
      <c r="E40" s="199">
        <v>62</v>
      </c>
      <c r="F40" s="200">
        <v>0.99454603785690665</v>
      </c>
      <c r="G40" s="201">
        <v>2306183</v>
      </c>
      <c r="H40" s="198">
        <v>2331719</v>
      </c>
      <c r="I40" s="199">
        <v>25536</v>
      </c>
      <c r="J40" s="200">
        <v>1.1072842007767749</v>
      </c>
      <c r="K40" s="201">
        <v>2402134</v>
      </c>
      <c r="L40" s="198">
        <v>2054959</v>
      </c>
      <c r="M40" s="199">
        <v>-347175</v>
      </c>
      <c r="N40" s="200">
        <v>-14.45277407505159</v>
      </c>
      <c r="O40" s="166"/>
    </row>
    <row r="41" spans="1:15" s="152" customFormat="1" ht="19.5" customHeight="1" x14ac:dyDescent="0.25">
      <c r="A41" s="195" t="s">
        <v>130</v>
      </c>
      <c r="B41" s="196" t="s">
        <v>131</v>
      </c>
      <c r="C41" s="197">
        <v>0</v>
      </c>
      <c r="D41" s="198">
        <v>0</v>
      </c>
      <c r="E41" s="199">
        <v>0</v>
      </c>
      <c r="F41" s="200" t="s">
        <v>151</v>
      </c>
      <c r="G41" s="201">
        <v>280340</v>
      </c>
      <c r="H41" s="198">
        <v>163148</v>
      </c>
      <c r="I41" s="199">
        <v>-117192</v>
      </c>
      <c r="J41" s="200">
        <v>-41.803524291931232</v>
      </c>
      <c r="K41" s="201">
        <v>2728484</v>
      </c>
      <c r="L41" s="198">
        <v>2839117</v>
      </c>
      <c r="M41" s="199">
        <v>110633</v>
      </c>
      <c r="N41" s="200">
        <v>4.0547424870367621</v>
      </c>
      <c r="O41" s="166"/>
    </row>
    <row r="42" spans="1:15" s="152" customFormat="1" ht="19.5" customHeight="1" x14ac:dyDescent="0.25">
      <c r="A42" s="195" t="s">
        <v>130</v>
      </c>
      <c r="B42" s="196" t="s">
        <v>132</v>
      </c>
      <c r="C42" s="197">
        <v>0</v>
      </c>
      <c r="D42" s="198">
        <v>0</v>
      </c>
      <c r="E42" s="199">
        <v>0</v>
      </c>
      <c r="F42" s="200" t="s">
        <v>151</v>
      </c>
      <c r="G42" s="201">
        <v>0</v>
      </c>
      <c r="H42" s="198">
        <v>0</v>
      </c>
      <c r="I42" s="199">
        <v>0</v>
      </c>
      <c r="J42" s="200" t="s">
        <v>151</v>
      </c>
      <c r="K42" s="201">
        <v>5389862</v>
      </c>
      <c r="L42" s="198">
        <v>4975030</v>
      </c>
      <c r="M42" s="199">
        <v>-414832</v>
      </c>
      <c r="N42" s="200">
        <v>-7.6965235844628239</v>
      </c>
      <c r="O42" s="166"/>
    </row>
    <row r="43" spans="1:15" s="152" customFormat="1" ht="19.5" customHeight="1" x14ac:dyDescent="0.25">
      <c r="A43" s="195" t="s">
        <v>130</v>
      </c>
      <c r="B43" s="196" t="s">
        <v>174</v>
      </c>
      <c r="C43" s="197">
        <v>0</v>
      </c>
      <c r="D43" s="198">
        <v>0</v>
      </c>
      <c r="E43" s="199">
        <v>0</v>
      </c>
      <c r="F43" s="200" t="s">
        <v>151</v>
      </c>
      <c r="G43" s="201">
        <v>0</v>
      </c>
      <c r="H43" s="198">
        <v>88</v>
      </c>
      <c r="I43" s="199">
        <v>88</v>
      </c>
      <c r="J43" s="200" t="s">
        <v>151</v>
      </c>
      <c r="K43" s="201">
        <v>6996749</v>
      </c>
      <c r="L43" s="198">
        <v>6692880</v>
      </c>
      <c r="M43" s="199">
        <v>-303869</v>
      </c>
      <c r="N43" s="200">
        <v>-4.3430027288387834</v>
      </c>
      <c r="O43" s="166"/>
    </row>
    <row r="44" spans="1:15" s="152" customFormat="1" ht="19.5" customHeight="1" x14ac:dyDescent="0.25">
      <c r="A44" s="195" t="s">
        <v>130</v>
      </c>
      <c r="B44" s="196" t="s">
        <v>134</v>
      </c>
      <c r="C44" s="197">
        <v>1661</v>
      </c>
      <c r="D44" s="198">
        <v>745</v>
      </c>
      <c r="E44" s="199">
        <v>-916</v>
      </c>
      <c r="F44" s="200">
        <v>-55.147501505117397</v>
      </c>
      <c r="G44" s="201">
        <v>58220</v>
      </c>
      <c r="H44" s="198">
        <v>73381</v>
      </c>
      <c r="I44" s="199">
        <v>15161</v>
      </c>
      <c r="J44" s="200">
        <v>26.040879422878731</v>
      </c>
      <c r="K44" s="201">
        <v>15086328</v>
      </c>
      <c r="L44" s="198">
        <v>15065927</v>
      </c>
      <c r="M44" s="199">
        <v>-20401</v>
      </c>
      <c r="N44" s="200">
        <v>-0.13522840017796511</v>
      </c>
      <c r="O44" s="166"/>
    </row>
    <row r="45" spans="1:15" s="152" customFormat="1" ht="19.5" customHeight="1" x14ac:dyDescent="0.25">
      <c r="A45" s="195" t="s">
        <v>135</v>
      </c>
      <c r="B45" s="196" t="s">
        <v>136</v>
      </c>
      <c r="C45" s="197">
        <v>0</v>
      </c>
      <c r="D45" s="198">
        <v>0</v>
      </c>
      <c r="E45" s="199">
        <v>0</v>
      </c>
      <c r="F45" s="200" t="s">
        <v>151</v>
      </c>
      <c r="G45" s="201">
        <v>0</v>
      </c>
      <c r="H45" s="198">
        <v>0</v>
      </c>
      <c r="I45" s="199">
        <v>0</v>
      </c>
      <c r="J45" s="200" t="s">
        <v>151</v>
      </c>
      <c r="K45" s="201">
        <v>5267226</v>
      </c>
      <c r="L45" s="198">
        <v>5621172</v>
      </c>
      <c r="M45" s="199">
        <v>353946</v>
      </c>
      <c r="N45" s="200">
        <v>6.7197800132365737</v>
      </c>
      <c r="O45" s="166"/>
    </row>
    <row r="46" spans="1:15" s="152" customFormat="1" ht="19.5" customHeight="1" x14ac:dyDescent="0.25">
      <c r="A46" s="195" t="s">
        <v>135</v>
      </c>
      <c r="B46" s="196" t="s">
        <v>137</v>
      </c>
      <c r="C46" s="197">
        <v>0</v>
      </c>
      <c r="D46" s="198">
        <v>0</v>
      </c>
      <c r="E46" s="199">
        <v>0</v>
      </c>
      <c r="F46" s="200" t="s">
        <v>151</v>
      </c>
      <c r="G46" s="201">
        <v>0</v>
      </c>
      <c r="H46" s="198">
        <v>0</v>
      </c>
      <c r="I46" s="199">
        <v>0</v>
      </c>
      <c r="J46" s="200" t="s">
        <v>151</v>
      </c>
      <c r="K46" s="201">
        <v>15681016</v>
      </c>
      <c r="L46" s="198">
        <v>15620073</v>
      </c>
      <c r="M46" s="199">
        <v>-60943</v>
      </c>
      <c r="N46" s="200">
        <v>-0.38864190942729238</v>
      </c>
      <c r="O46" s="166"/>
    </row>
    <row r="47" spans="1:15" s="152" customFormat="1" ht="19.5" customHeight="1" x14ac:dyDescent="0.25">
      <c r="A47" s="195" t="s">
        <v>135</v>
      </c>
      <c r="B47" s="196" t="s">
        <v>53</v>
      </c>
      <c r="C47" s="197">
        <v>0</v>
      </c>
      <c r="D47" s="198">
        <v>0</v>
      </c>
      <c r="E47" s="199">
        <v>0</v>
      </c>
      <c r="F47" s="200" t="s">
        <v>151</v>
      </c>
      <c r="G47" s="201">
        <v>0</v>
      </c>
      <c r="H47" s="198">
        <v>0</v>
      </c>
      <c r="I47" s="199">
        <v>0</v>
      </c>
      <c r="J47" s="200" t="s">
        <v>151</v>
      </c>
      <c r="K47" s="201">
        <v>19012846</v>
      </c>
      <c r="L47" s="198">
        <v>19432587</v>
      </c>
      <c r="M47" s="199">
        <v>419741</v>
      </c>
      <c r="N47" s="200">
        <v>2.2076705402231771</v>
      </c>
      <c r="O47" s="166"/>
    </row>
    <row r="48" spans="1:15" ht="19.5" customHeight="1" x14ac:dyDescent="0.25">
      <c r="A48" s="208" t="s">
        <v>162</v>
      </c>
      <c r="B48" s="208"/>
      <c r="C48" s="189">
        <f>SUM(C8:C47)</f>
        <v>87205640</v>
      </c>
      <c r="D48" s="189">
        <f>SUM(D8:D47)</f>
        <v>91385889</v>
      </c>
      <c r="E48" s="189">
        <f>D48-C48</f>
        <v>4180249</v>
      </c>
      <c r="F48" s="190">
        <f t="shared" ref="F48" si="0">((D48*100/C48)-100)</f>
        <v>4.793553490347648</v>
      </c>
      <c r="G48" s="189">
        <f>SUM(G8:G47)</f>
        <v>39846699</v>
      </c>
      <c r="H48" s="189">
        <f>SUM(H8:H47)</f>
        <v>38241546</v>
      </c>
      <c r="I48" s="189">
        <f>H48-G48</f>
        <v>-1605153</v>
      </c>
      <c r="J48" s="190">
        <f t="shared" ref="J48" si="1">((H48*100/G48)-100)</f>
        <v>-4.0283211414827633</v>
      </c>
      <c r="K48" s="189">
        <f>SUM(K8:K47)</f>
        <v>140941953</v>
      </c>
      <c r="L48" s="189">
        <f>SUM(L8:L47)</f>
        <v>140330113</v>
      </c>
      <c r="M48" s="189">
        <f>L48-K48</f>
        <v>-611840</v>
      </c>
      <c r="N48" s="190">
        <f t="shared" ref="N48" si="2">((L48*100/K48)-100)</f>
        <v>-0.43410779187939852</v>
      </c>
    </row>
    <row r="49" spans="1:14" ht="15" customHeight="1" x14ac:dyDescent="0.25">
      <c r="A49" s="128" t="s">
        <v>49</v>
      </c>
      <c r="B49" s="95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</row>
    <row r="53" spans="1:14" x14ac:dyDescent="0.25">
      <c r="D53" s="148"/>
    </row>
    <row r="54" spans="1:14" x14ac:dyDescent="0.25">
      <c r="C54" s="151"/>
      <c r="D54" s="147"/>
      <c r="E54" s="149"/>
    </row>
    <row r="55" spans="1:14" x14ac:dyDescent="0.25">
      <c r="D55" s="150"/>
    </row>
    <row r="62" spans="1:14" x14ac:dyDescent="0.25">
      <c r="D62" s="89"/>
    </row>
  </sheetData>
  <mergeCells count="11">
    <mergeCell ref="A6:B7"/>
    <mergeCell ref="A48:B48"/>
    <mergeCell ref="C5:F5"/>
    <mergeCell ref="G5:J5"/>
    <mergeCell ref="K5:N5"/>
    <mergeCell ref="C6:D6"/>
    <mergeCell ref="E6:F6"/>
    <mergeCell ref="G6:H6"/>
    <mergeCell ref="I6:J6"/>
    <mergeCell ref="K6:L6"/>
    <mergeCell ref="M6:N6"/>
  </mergeCells>
  <conditionalFormatting sqref="B8:D47 G8:H47 K8:L47">
    <cfRule type="expression" dxfId="69" priority="1">
      <formula>MOD(ROW(),2)&lt;&gt;0</formula>
    </cfRule>
  </conditionalFormatting>
  <conditionalFormatting sqref="E8:E47">
    <cfRule type="dataBar" priority="23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{3A66895E-0D24-493E-BD8C-780A1A9DB3E1}</x14:id>
        </ext>
      </extLst>
    </cfRule>
  </conditionalFormatting>
  <conditionalFormatting sqref="E8:F48 I8:J48 M8:N48">
    <cfRule type="expression" dxfId="68" priority="7">
      <formula>E8&lt;0</formula>
    </cfRule>
  </conditionalFormatting>
  <conditionalFormatting sqref="I8:I47">
    <cfRule type="dataBar" priority="24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{99D2901E-C5E7-40D7-93FD-E146C335BC32}</x14:id>
        </ext>
      </extLst>
    </cfRule>
  </conditionalFormatting>
  <conditionalFormatting sqref="M8:M47">
    <cfRule type="dataBar" priority="25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{39267451-35AB-47D2-925A-52227CEC1C92}</x14:id>
        </ext>
      </extLst>
    </cfRule>
  </conditionalFormatting>
  <pageMargins left="0.62992125984252001" right="0.23622047244094499" top="0.78740157480314998" bottom="0.23622047244094499" header="0.31496062992126" footer="0.15748031496063"/>
  <pageSetup paperSize="9" scale="56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A66895E-0D24-493E-BD8C-780A1A9DB3E1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E8:E47</xm:sqref>
        </x14:conditionalFormatting>
        <x14:conditionalFormatting xmlns:xm="http://schemas.microsoft.com/office/excel/2006/main">
          <x14:cfRule type="dataBar" id="{99D2901E-C5E7-40D7-93FD-E146C335BC32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I8:I47</xm:sqref>
        </x14:conditionalFormatting>
        <x14:conditionalFormatting xmlns:xm="http://schemas.microsoft.com/office/excel/2006/main">
          <x14:cfRule type="dataBar" id="{39267451-35AB-47D2-925A-52227CEC1C92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M8:M47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6477B-23FE-49FE-AD24-6725FC0BC2E5}">
  <sheetPr codeName="Hoja6">
    <pageSetUpPr fitToPage="1"/>
  </sheetPr>
  <dimension ref="A1:AA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27" ht="19.149999999999999" customHeight="1" x14ac:dyDescent="0.35">
      <c r="A1" s="46" t="s">
        <v>50</v>
      </c>
      <c r="E1" s="19"/>
      <c r="H1" s="18"/>
      <c r="I1" s="18"/>
      <c r="J1" s="18"/>
      <c r="K1" s="18"/>
      <c r="L1" s="18"/>
      <c r="M1" s="18"/>
      <c r="AA1" s="53" t="str">
        <f>"Acumulado "&amp;E6</f>
        <v>Acumulado 2026</v>
      </c>
    </row>
    <row r="2" spans="1:27" ht="15.6" customHeight="1" x14ac:dyDescent="0.3">
      <c r="A2" s="153"/>
      <c r="H2" s="17"/>
      <c r="I2" s="17"/>
      <c r="J2" s="17"/>
      <c r="K2" s="17"/>
      <c r="L2" s="17"/>
      <c r="M2" s="17"/>
      <c r="AA2" s="53" t="str">
        <f>"Acumulado "&amp;D6</f>
        <v>Acumulado 2025</v>
      </c>
    </row>
    <row r="3" spans="1:27" ht="15.6" customHeight="1" x14ac:dyDescent="0.3">
      <c r="H3" s="17"/>
      <c r="I3" s="17"/>
      <c r="J3" s="17"/>
      <c r="K3" s="17"/>
      <c r="L3" s="17"/>
      <c r="M3" s="17"/>
    </row>
    <row r="4" spans="1:27" ht="15.6" customHeight="1" x14ac:dyDescent="0.25">
      <c r="A4" s="45" t="s">
        <v>51</v>
      </c>
    </row>
    <row r="5" spans="1:27" ht="15.6" customHeight="1" x14ac:dyDescent="0.25">
      <c r="A5" s="210" t="s">
        <v>1</v>
      </c>
      <c r="B5" s="12" t="s">
        <v>155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27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27" ht="15.6" customHeight="1" x14ac:dyDescent="0.25">
      <c r="A7" s="202" t="s">
        <v>18</v>
      </c>
      <c r="B7" s="203">
        <v>927337.56599999999</v>
      </c>
      <c r="C7" s="203">
        <v>1085049.1850000001</v>
      </c>
      <c r="D7" s="203">
        <v>6442906.4040000001</v>
      </c>
      <c r="E7" s="203">
        <v>6426873.8609999996</v>
      </c>
      <c r="F7" s="204">
        <v>-0.24884022822445209</v>
      </c>
      <c r="G7" s="51"/>
    </row>
    <row r="8" spans="1:27" ht="15.6" customHeight="1" x14ac:dyDescent="0.25">
      <c r="A8" s="202" t="s">
        <v>11</v>
      </c>
      <c r="B8" s="203">
        <v>164256.95300000001</v>
      </c>
      <c r="C8" s="203">
        <v>254332</v>
      </c>
      <c r="D8" s="203">
        <v>1343063.953</v>
      </c>
      <c r="E8" s="203">
        <v>1677814</v>
      </c>
      <c r="F8" s="204">
        <v>24.924356450209942</v>
      </c>
      <c r="G8" s="20"/>
    </row>
    <row r="9" spans="1:27" ht="15.6" customHeight="1" x14ac:dyDescent="0.25">
      <c r="A9" s="202" t="s">
        <v>8</v>
      </c>
      <c r="B9" s="203">
        <v>374838.71299999999</v>
      </c>
      <c r="C9" s="203">
        <v>638213.70299999998</v>
      </c>
      <c r="D9" s="203">
        <v>2966794.267</v>
      </c>
      <c r="E9" s="203">
        <v>3272416.3480000002</v>
      </c>
      <c r="F9" s="204">
        <v>10.301424820705311</v>
      </c>
      <c r="G9" s="20"/>
    </row>
    <row r="10" spans="1:27" ht="15.6" customHeight="1" x14ac:dyDescent="0.25">
      <c r="A10" s="202" t="s">
        <v>10</v>
      </c>
      <c r="B10" s="203">
        <v>407754.06699999998</v>
      </c>
      <c r="C10" s="203">
        <v>398498.31299999991</v>
      </c>
      <c r="D10" s="203">
        <v>2316047.656</v>
      </c>
      <c r="E10" s="203">
        <v>2147866.4569999999</v>
      </c>
      <c r="F10" s="204">
        <v>-7.2615603812946858</v>
      </c>
    </row>
    <row r="11" spans="1:27" ht="15.6" customHeight="1" x14ac:dyDescent="0.25">
      <c r="A11" s="202" t="s">
        <v>9</v>
      </c>
      <c r="B11" s="203">
        <v>7988181.4730000002</v>
      </c>
      <c r="C11" s="203">
        <v>8720634.3430000003</v>
      </c>
      <c r="D11" s="203">
        <v>50866697.880999997</v>
      </c>
      <c r="E11" s="203">
        <v>50037368.365000002</v>
      </c>
      <c r="F11" s="204">
        <v>-1.6303977858758849</v>
      </c>
    </row>
    <row r="12" spans="1:27" ht="15.6" customHeight="1" x14ac:dyDescent="0.25">
      <c r="A12" s="202" t="s">
        <v>6</v>
      </c>
      <c r="B12" s="203">
        <v>447380.196</v>
      </c>
      <c r="C12" s="203">
        <v>570262.03799999994</v>
      </c>
      <c r="D12" s="203">
        <v>2573298.9139999999</v>
      </c>
      <c r="E12" s="203">
        <v>2897092.352</v>
      </c>
      <c r="F12" s="204">
        <v>12.582814854442519</v>
      </c>
    </row>
    <row r="13" spans="1:27" ht="15.6" customHeight="1" x14ac:dyDescent="0.25">
      <c r="A13" s="202" t="s">
        <v>175</v>
      </c>
      <c r="B13" s="203">
        <v>1628115.8030000001</v>
      </c>
      <c r="C13" s="203">
        <v>1720982.6980000001</v>
      </c>
      <c r="D13" s="203">
        <v>8807932.9930000007</v>
      </c>
      <c r="E13" s="203">
        <v>8674857.3430000003</v>
      </c>
      <c r="F13" s="204">
        <v>-1.5108612895416089</v>
      </c>
    </row>
    <row r="14" spans="1:27" ht="15.6" customHeight="1" x14ac:dyDescent="0.25">
      <c r="A14" s="202" t="s">
        <v>148</v>
      </c>
      <c r="B14" s="203">
        <v>5911625.7079999996</v>
      </c>
      <c r="C14" s="203">
        <v>5802594</v>
      </c>
      <c r="D14" s="203">
        <v>34652800.530000001</v>
      </c>
      <c r="E14" s="203">
        <v>35865366</v>
      </c>
      <c r="F14" s="204">
        <v>3.499184629970217</v>
      </c>
    </row>
    <row r="15" spans="1:27" ht="15.6" customHeight="1" x14ac:dyDescent="0.25">
      <c r="A15" s="202" t="s">
        <v>145</v>
      </c>
      <c r="B15" s="203">
        <v>2153617</v>
      </c>
      <c r="C15" s="203">
        <v>2847544</v>
      </c>
      <c r="D15" s="203">
        <v>15436228</v>
      </c>
      <c r="E15" s="203">
        <v>17339602</v>
      </c>
      <c r="F15" s="204">
        <v>12.330564176688769</v>
      </c>
    </row>
    <row r="16" spans="1:27" ht="15.6" customHeight="1" x14ac:dyDescent="0.5">
      <c r="A16" s="202" t="s">
        <v>144</v>
      </c>
      <c r="B16" s="203">
        <v>2319462.5630000001</v>
      </c>
      <c r="C16" s="203">
        <v>2662322</v>
      </c>
      <c r="D16" s="203">
        <v>16186138.220000001</v>
      </c>
      <c r="E16" s="203">
        <v>17536561.408</v>
      </c>
      <c r="F16" s="204">
        <v>8.3430844939368001</v>
      </c>
      <c r="G16" s="15"/>
    </row>
    <row r="17" spans="1:7" ht="15.6" customHeight="1" x14ac:dyDescent="0.35">
      <c r="A17" s="202" t="s">
        <v>150</v>
      </c>
      <c r="B17" s="203">
        <v>1745197.746</v>
      </c>
      <c r="C17" s="203">
        <v>1570808.7120000001</v>
      </c>
      <c r="D17" s="203">
        <v>9200013.1040000003</v>
      </c>
      <c r="E17" s="203">
        <v>9880676.8790000007</v>
      </c>
      <c r="F17" s="204">
        <v>7.3985087554284092</v>
      </c>
      <c r="G17" s="16"/>
    </row>
    <row r="18" spans="1:7" ht="15.6" customHeight="1" x14ac:dyDescent="0.25">
      <c r="A18" s="202" t="s">
        <v>147</v>
      </c>
      <c r="B18" s="203">
        <v>172940.01300000001</v>
      </c>
      <c r="C18" s="203">
        <v>176088.70699999999</v>
      </c>
      <c r="D18" s="203">
        <v>1051571.923</v>
      </c>
      <c r="E18" s="203">
        <v>1072176.7069999999</v>
      </c>
      <c r="F18" s="204">
        <v>1.9594269825326911</v>
      </c>
    </row>
    <row r="19" spans="1:7" ht="15.6" customHeight="1" x14ac:dyDescent="0.25">
      <c r="A19" s="202" t="s">
        <v>143</v>
      </c>
      <c r="B19" s="203">
        <v>661649.61</v>
      </c>
      <c r="C19" s="203">
        <v>513350.86300000001</v>
      </c>
      <c r="D19" s="203">
        <v>3437583.7579999999</v>
      </c>
      <c r="E19" s="203">
        <v>3658430.11</v>
      </c>
      <c r="F19" s="204">
        <v>6.4244646108198262</v>
      </c>
    </row>
    <row r="20" spans="1:7" ht="15.6" customHeight="1" x14ac:dyDescent="0.25">
      <c r="A20" s="202" t="s">
        <v>142</v>
      </c>
      <c r="B20" s="203">
        <v>1463085.3929999999</v>
      </c>
      <c r="C20" s="203">
        <v>997315.68200000003</v>
      </c>
      <c r="D20" s="203">
        <v>8731786.9210000001</v>
      </c>
      <c r="E20" s="203">
        <v>6326000.5970000001</v>
      </c>
      <c r="F20" s="204">
        <v>-27.552050293555251</v>
      </c>
    </row>
    <row r="21" spans="1:7" ht="15.6" customHeight="1" x14ac:dyDescent="0.25">
      <c r="A21" s="202" t="s">
        <v>149</v>
      </c>
      <c r="B21" s="203">
        <v>2356191.1060000001</v>
      </c>
      <c r="C21" s="203">
        <v>2570249.0019999999</v>
      </c>
      <c r="D21" s="203">
        <v>14500744.653000001</v>
      </c>
      <c r="E21" s="203">
        <v>14435015.725</v>
      </c>
      <c r="F21" s="204">
        <v>-0.45327967337458119</v>
      </c>
    </row>
    <row r="22" spans="1:7" ht="15.6" customHeight="1" x14ac:dyDescent="0.25">
      <c r="A22" s="202" t="s">
        <v>146</v>
      </c>
      <c r="B22" s="203">
        <v>3197067.4920000001</v>
      </c>
      <c r="C22" s="203">
        <v>3243518.9980000001</v>
      </c>
      <c r="D22" s="203">
        <v>17781835.098999999</v>
      </c>
      <c r="E22" s="203">
        <v>17819104.909000002</v>
      </c>
      <c r="F22" s="204">
        <v>0.20959484660892261</v>
      </c>
    </row>
    <row r="23" spans="1:7" ht="15.6" customHeight="1" x14ac:dyDescent="0.25">
      <c r="A23" s="202" t="s">
        <v>165</v>
      </c>
      <c r="B23" s="203">
        <v>477160.73</v>
      </c>
      <c r="C23" s="203">
        <v>423487.158</v>
      </c>
      <c r="D23" s="203">
        <v>2722563.3050000002</v>
      </c>
      <c r="E23" s="203">
        <v>3082705.5210000002</v>
      </c>
      <c r="F23" s="204">
        <v>13.228056638337749</v>
      </c>
    </row>
    <row r="24" spans="1:7" ht="15.6" customHeight="1" x14ac:dyDescent="0.25">
      <c r="A24" s="202" t="s">
        <v>141</v>
      </c>
      <c r="B24" s="203">
        <v>186917.96299999999</v>
      </c>
      <c r="C24" s="203">
        <v>121846.704</v>
      </c>
      <c r="D24" s="203">
        <v>1165020.1370000001</v>
      </c>
      <c r="E24" s="203">
        <v>1032989.861</v>
      </c>
      <c r="F24" s="204">
        <v>-11.33287501278615</v>
      </c>
    </row>
    <row r="25" spans="1:7" ht="15.6" customHeight="1" x14ac:dyDescent="0.25">
      <c r="A25" s="202" t="s">
        <v>140</v>
      </c>
      <c r="B25" s="203">
        <v>49165</v>
      </c>
      <c r="C25" s="203">
        <v>44700</v>
      </c>
      <c r="D25" s="203">
        <v>270568</v>
      </c>
      <c r="E25" s="203">
        <v>275820</v>
      </c>
      <c r="F25" s="204">
        <v>1.9411016823866869</v>
      </c>
    </row>
    <row r="26" spans="1:7" ht="15.6" customHeight="1" x14ac:dyDescent="0.25">
      <c r="A26" s="202" t="s">
        <v>152</v>
      </c>
      <c r="B26" s="203">
        <v>266026.36200000002</v>
      </c>
      <c r="C26" s="203">
        <v>179633.614</v>
      </c>
      <c r="D26" s="203">
        <v>1492828.561</v>
      </c>
      <c r="E26" s="203">
        <v>1282710.392</v>
      </c>
      <c r="F26" s="204">
        <v>-14.075170752309839</v>
      </c>
    </row>
    <row r="27" spans="1:7" ht="15.6" customHeight="1" x14ac:dyDescent="0.25">
      <c r="A27" s="202" t="s">
        <v>173</v>
      </c>
      <c r="B27" s="203">
        <v>310874.174</v>
      </c>
      <c r="C27" s="203">
        <v>281829.614</v>
      </c>
      <c r="D27" s="203">
        <v>1736672.3859999999</v>
      </c>
      <c r="E27" s="203">
        <v>1811236.304</v>
      </c>
      <c r="F27" s="204">
        <v>4.2934936146327374</v>
      </c>
    </row>
    <row r="28" spans="1:7" ht="15.6" customHeight="1" x14ac:dyDescent="0.25">
      <c r="A28" s="202" t="s">
        <v>177</v>
      </c>
      <c r="B28" s="203">
        <v>1081022.939</v>
      </c>
      <c r="C28" s="203">
        <v>1051892.527</v>
      </c>
      <c r="D28" s="203">
        <v>7259113.5080000004</v>
      </c>
      <c r="E28" s="203">
        <v>6948569.3490000004</v>
      </c>
      <c r="F28" s="204">
        <v>-4.2779901245208549</v>
      </c>
    </row>
    <row r="29" spans="1:7" ht="15.6" customHeight="1" x14ac:dyDescent="0.25">
      <c r="A29" s="202" t="s">
        <v>178</v>
      </c>
      <c r="B29" s="203">
        <v>567581.44500000007</v>
      </c>
      <c r="C29" s="203">
        <v>642384.98600000003</v>
      </c>
      <c r="D29" s="203">
        <v>3474574.4580000001</v>
      </c>
      <c r="E29" s="203">
        <v>3516423.2960000001</v>
      </c>
      <c r="F29" s="204">
        <v>1.204430600232087</v>
      </c>
    </row>
    <row r="30" spans="1:7" ht="15.6" customHeight="1" x14ac:dyDescent="0.25">
      <c r="A30" s="202" t="s">
        <v>179</v>
      </c>
      <c r="B30" s="203">
        <v>279708</v>
      </c>
      <c r="C30" s="203">
        <v>307741</v>
      </c>
      <c r="D30" s="203">
        <v>2073030</v>
      </c>
      <c r="E30" s="203">
        <v>2024096</v>
      </c>
      <c r="F30" s="204">
        <v>-2.360506119062435</v>
      </c>
    </row>
    <row r="31" spans="1:7" ht="15.6" customHeight="1" x14ac:dyDescent="0.25">
      <c r="A31" s="202" t="s">
        <v>180</v>
      </c>
      <c r="B31" s="203">
        <v>2334898.338</v>
      </c>
      <c r="C31" s="203">
        <v>2468923.8760000002</v>
      </c>
      <c r="D31" s="203">
        <v>14341433.504000001</v>
      </c>
      <c r="E31" s="203">
        <v>15190476.328</v>
      </c>
      <c r="F31" s="204">
        <v>5.9202089091246686</v>
      </c>
    </row>
    <row r="32" spans="1:7" ht="15.6" customHeight="1" x14ac:dyDescent="0.25">
      <c r="A32" s="202" t="s">
        <v>181</v>
      </c>
      <c r="B32" s="203">
        <v>7131731.4589999998</v>
      </c>
      <c r="C32" s="203">
        <v>7083306.3119999999</v>
      </c>
      <c r="D32" s="203">
        <v>41203680.306999996</v>
      </c>
      <c r="E32" s="203">
        <v>39960774.571000002</v>
      </c>
      <c r="F32" s="204">
        <v>-3.016492038428026</v>
      </c>
    </row>
    <row r="33" spans="1:6" ht="15.6" customHeight="1" x14ac:dyDescent="0.25">
      <c r="A33" s="202" t="s">
        <v>182</v>
      </c>
      <c r="B33" s="203">
        <v>543914.08700000006</v>
      </c>
      <c r="C33" s="203">
        <v>494463.49800000002</v>
      </c>
      <c r="D33" s="203">
        <v>2755896.0869999998</v>
      </c>
      <c r="E33" s="203">
        <v>2663637.017</v>
      </c>
      <c r="F33" s="204">
        <v>-3.347697702943194</v>
      </c>
    </row>
    <row r="34" spans="1:6" ht="15.6" customHeight="1" x14ac:dyDescent="0.25">
      <c r="A34" s="202" t="s">
        <v>183</v>
      </c>
      <c r="B34" s="203">
        <v>160656</v>
      </c>
      <c r="C34" s="203">
        <v>154262</v>
      </c>
      <c r="D34" s="203">
        <v>763597</v>
      </c>
      <c r="E34" s="203">
        <v>824891</v>
      </c>
      <c r="F34" s="204">
        <v>8.0270090112978494</v>
      </c>
    </row>
    <row r="35" spans="1:6" ht="15.6" customHeight="1" x14ac:dyDescent="0.25">
      <c r="A35" s="193" t="s">
        <v>153</v>
      </c>
      <c r="B35" s="192">
        <f>SUM(B7:B34)</f>
        <v>45308357.898999989</v>
      </c>
      <c r="C35" s="91">
        <f>SUM(C7:C34)</f>
        <v>47026235.533000015</v>
      </c>
      <c r="D35" s="90">
        <f>SUM(D7:D34)</f>
        <v>275554421.52899998</v>
      </c>
      <c r="E35" s="92">
        <f>SUM(E7:E34)</f>
        <v>277681552.70000005</v>
      </c>
      <c r="F35" s="191">
        <f>E35*100/D35-100</f>
        <v>0.77194594055032439</v>
      </c>
    </row>
    <row r="36" spans="1:6" ht="15.6" customHeight="1" x14ac:dyDescent="0.25">
      <c r="A36" s="87" t="s">
        <v>52</v>
      </c>
      <c r="B36" s="86"/>
      <c r="D36" s="86"/>
      <c r="E36" s="37"/>
    </row>
  </sheetData>
  <mergeCells count="3">
    <mergeCell ref="B5:C5"/>
    <mergeCell ref="D5:F5"/>
    <mergeCell ref="A5:A6"/>
  </mergeCells>
  <conditionalFormatting sqref="A7:F34">
    <cfRule type="expression" dxfId="67" priority="2">
      <formula>MOD(ROW(),2)=0</formula>
    </cfRule>
  </conditionalFormatting>
  <conditionalFormatting sqref="F7:F35">
    <cfRule type="expression" dxfId="6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18672-15BD-462A-A2ED-881910011127}">
  <sheetPr codeName="Hoja7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54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93" t="s">
        <v>156</v>
      </c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913384</v>
      </c>
      <c r="C7" s="203">
        <v>1074768</v>
      </c>
      <c r="D7" s="203">
        <v>6396556</v>
      </c>
      <c r="E7" s="203">
        <v>6392957</v>
      </c>
      <c r="F7" s="204">
        <v>-5.6264652416075478E-2</v>
      </c>
      <c r="G7" s="27"/>
    </row>
    <row r="8" spans="1:14" ht="15.6" customHeight="1" x14ac:dyDescent="0.25">
      <c r="A8" s="202" t="s">
        <v>11</v>
      </c>
      <c r="B8" s="203">
        <v>159820</v>
      </c>
      <c r="C8" s="203">
        <v>253137</v>
      </c>
      <c r="D8" s="203">
        <v>1334251</v>
      </c>
      <c r="E8" s="203">
        <v>1666877</v>
      </c>
      <c r="F8" s="204">
        <v>24.929792070607409</v>
      </c>
      <c r="G8" s="20"/>
    </row>
    <row r="9" spans="1:14" ht="15.6" customHeight="1" x14ac:dyDescent="0.25">
      <c r="A9" s="202" t="s">
        <v>8</v>
      </c>
      <c r="B9" s="203">
        <v>366437</v>
      </c>
      <c r="C9" s="203">
        <v>631522</v>
      </c>
      <c r="D9" s="203">
        <v>2930617</v>
      </c>
      <c r="E9" s="203">
        <v>3239360</v>
      </c>
      <c r="F9" s="204">
        <v>10.535085273851889</v>
      </c>
      <c r="G9" s="20"/>
    </row>
    <row r="10" spans="1:14" ht="15.6" customHeight="1" x14ac:dyDescent="0.25">
      <c r="A10" s="202" t="s">
        <v>10</v>
      </c>
      <c r="B10" s="203">
        <v>401666</v>
      </c>
      <c r="C10" s="203">
        <v>393114</v>
      </c>
      <c r="D10" s="203">
        <v>2270716</v>
      </c>
      <c r="E10" s="203">
        <v>2122676</v>
      </c>
      <c r="F10" s="204">
        <v>-6.5195295228465397</v>
      </c>
    </row>
    <row r="11" spans="1:14" ht="15.6" customHeight="1" x14ac:dyDescent="0.25">
      <c r="A11" s="202" t="s">
        <v>9</v>
      </c>
      <c r="B11" s="203">
        <v>7516617</v>
      </c>
      <c r="C11" s="203">
        <v>8110882</v>
      </c>
      <c r="D11" s="203">
        <v>47732804</v>
      </c>
      <c r="E11" s="203">
        <v>46792616</v>
      </c>
      <c r="F11" s="204">
        <v>-1.969689440410832</v>
      </c>
    </row>
    <row r="12" spans="1:14" ht="15.6" customHeight="1" x14ac:dyDescent="0.25">
      <c r="A12" s="202" t="s">
        <v>6</v>
      </c>
      <c r="B12" s="203">
        <v>436518</v>
      </c>
      <c r="C12" s="203">
        <v>558673</v>
      </c>
      <c r="D12" s="203">
        <v>2511293</v>
      </c>
      <c r="E12" s="203">
        <v>2824422</v>
      </c>
      <c r="F12" s="204">
        <v>12.468835775037009</v>
      </c>
    </row>
    <row r="13" spans="1:14" ht="15.6" customHeight="1" x14ac:dyDescent="0.25">
      <c r="A13" s="202" t="s">
        <v>175</v>
      </c>
      <c r="B13" s="203">
        <v>1612174</v>
      </c>
      <c r="C13" s="203">
        <v>1707328</v>
      </c>
      <c r="D13" s="203">
        <v>8745823</v>
      </c>
      <c r="E13" s="203">
        <v>8624059</v>
      </c>
      <c r="F13" s="204">
        <v>-1.3922531933244069</v>
      </c>
    </row>
    <row r="14" spans="1:14" ht="15.6" customHeight="1" x14ac:dyDescent="0.25">
      <c r="A14" s="202" t="s">
        <v>148</v>
      </c>
      <c r="B14" s="203">
        <v>5748509</v>
      </c>
      <c r="C14" s="203">
        <v>5632244</v>
      </c>
      <c r="D14" s="203">
        <v>33808116</v>
      </c>
      <c r="E14" s="203">
        <v>34964846</v>
      </c>
      <c r="F14" s="204">
        <v>3.4214565520302931</v>
      </c>
    </row>
    <row r="15" spans="1:14" ht="15.6" customHeight="1" x14ac:dyDescent="0.25">
      <c r="A15" s="202" t="s">
        <v>145</v>
      </c>
      <c r="B15" s="203">
        <v>2151455</v>
      </c>
      <c r="C15" s="203">
        <v>2839000</v>
      </c>
      <c r="D15" s="203">
        <v>15424000</v>
      </c>
      <c r="E15" s="203">
        <v>17321329</v>
      </c>
      <c r="F15" s="204">
        <v>12.30114756224066</v>
      </c>
    </row>
    <row r="16" spans="1:14" ht="15.6" customHeight="1" x14ac:dyDescent="0.5">
      <c r="A16" s="202" t="s">
        <v>144</v>
      </c>
      <c r="B16" s="203">
        <v>2295424</v>
      </c>
      <c r="C16" s="203">
        <v>2640717</v>
      </c>
      <c r="D16" s="203">
        <v>16064378</v>
      </c>
      <c r="E16" s="203">
        <v>17397767</v>
      </c>
      <c r="F16" s="204">
        <v>8.3002840197111851</v>
      </c>
      <c r="G16" s="15"/>
    </row>
    <row r="17" spans="1:7" ht="15.6" customHeight="1" x14ac:dyDescent="0.35">
      <c r="A17" s="202" t="s">
        <v>150</v>
      </c>
      <c r="B17" s="203">
        <v>1741660</v>
      </c>
      <c r="C17" s="203">
        <v>1567531</v>
      </c>
      <c r="D17" s="203">
        <v>9187964</v>
      </c>
      <c r="E17" s="203">
        <v>9865310</v>
      </c>
      <c r="F17" s="204">
        <v>7.3721011532043406</v>
      </c>
      <c r="G17" s="16"/>
    </row>
    <row r="18" spans="1:7" ht="15.6" customHeight="1" x14ac:dyDescent="0.25">
      <c r="A18" s="202" t="s">
        <v>147</v>
      </c>
      <c r="B18" s="203">
        <v>112519</v>
      </c>
      <c r="C18" s="203">
        <v>106415</v>
      </c>
      <c r="D18" s="203">
        <v>669928</v>
      </c>
      <c r="E18" s="203">
        <v>693423</v>
      </c>
      <c r="F18" s="204">
        <v>3.5070932995784569</v>
      </c>
    </row>
    <row r="19" spans="1:7" ht="15.6" customHeight="1" x14ac:dyDescent="0.25">
      <c r="A19" s="202" t="s">
        <v>143</v>
      </c>
      <c r="B19" s="203">
        <v>660211</v>
      </c>
      <c r="C19" s="203">
        <v>512748</v>
      </c>
      <c r="D19" s="203">
        <v>3425315</v>
      </c>
      <c r="E19" s="203">
        <v>3647320</v>
      </c>
      <c r="F19" s="204">
        <v>6.4813017196958507</v>
      </c>
    </row>
    <row r="20" spans="1:7" ht="15.6" customHeight="1" x14ac:dyDescent="0.25">
      <c r="A20" s="202" t="s">
        <v>142</v>
      </c>
      <c r="B20" s="203">
        <v>1460938</v>
      </c>
      <c r="C20" s="203">
        <v>995216</v>
      </c>
      <c r="D20" s="203">
        <v>8709258</v>
      </c>
      <c r="E20" s="203">
        <v>6318458</v>
      </c>
      <c r="F20" s="204">
        <v>-27.451247856017119</v>
      </c>
    </row>
    <row r="21" spans="1:7" ht="15.6" customHeight="1" x14ac:dyDescent="0.25">
      <c r="A21" s="202" t="s">
        <v>149</v>
      </c>
      <c r="B21" s="203">
        <v>2322088</v>
      </c>
      <c r="C21" s="203">
        <v>2559757</v>
      </c>
      <c r="D21" s="203">
        <v>14333310</v>
      </c>
      <c r="E21" s="203">
        <v>14269199</v>
      </c>
      <c r="F21" s="204">
        <v>-0.44728677465289479</v>
      </c>
    </row>
    <row r="22" spans="1:7" ht="15.6" customHeight="1" x14ac:dyDescent="0.25">
      <c r="A22" s="202" t="s">
        <v>146</v>
      </c>
      <c r="B22" s="203">
        <v>2963349</v>
      </c>
      <c r="C22" s="203">
        <v>2998844</v>
      </c>
      <c r="D22" s="203">
        <v>16262412</v>
      </c>
      <c r="E22" s="203">
        <v>16326181</v>
      </c>
      <c r="F22" s="204">
        <v>0.39212510419733348</v>
      </c>
    </row>
    <row r="23" spans="1:7" ht="15.6" customHeight="1" x14ac:dyDescent="0.25">
      <c r="A23" s="202" t="s">
        <v>165</v>
      </c>
      <c r="B23" s="203">
        <v>471886</v>
      </c>
      <c r="C23" s="203">
        <v>407582</v>
      </c>
      <c r="D23" s="203">
        <v>2689497</v>
      </c>
      <c r="E23" s="203">
        <v>3017423</v>
      </c>
      <c r="F23" s="204">
        <v>12.192837545459239</v>
      </c>
    </row>
    <row r="24" spans="1:7" ht="15.6" customHeight="1" x14ac:dyDescent="0.25">
      <c r="A24" s="202" t="s">
        <v>141</v>
      </c>
      <c r="B24" s="203">
        <v>184404</v>
      </c>
      <c r="C24" s="203">
        <v>120390</v>
      </c>
      <c r="D24" s="203">
        <v>1150561</v>
      </c>
      <c r="E24" s="203">
        <v>1021768</v>
      </c>
      <c r="F24" s="204">
        <v>-11.19393061297923</v>
      </c>
    </row>
    <row r="25" spans="1:7" ht="15.6" customHeight="1" x14ac:dyDescent="0.25">
      <c r="A25" s="202" t="s">
        <v>140</v>
      </c>
      <c r="B25" s="203">
        <v>48004</v>
      </c>
      <c r="C25" s="203">
        <v>44700</v>
      </c>
      <c r="D25" s="203">
        <v>267633</v>
      </c>
      <c r="E25" s="203">
        <v>273904</v>
      </c>
      <c r="F25" s="204">
        <v>2.343134067921369</v>
      </c>
    </row>
    <row r="26" spans="1:7" ht="15.6" customHeight="1" x14ac:dyDescent="0.25">
      <c r="A26" s="202" t="s">
        <v>152</v>
      </c>
      <c r="B26" s="203">
        <v>263840</v>
      </c>
      <c r="C26" s="203">
        <v>176899</v>
      </c>
      <c r="D26" s="203">
        <v>1480546</v>
      </c>
      <c r="E26" s="203">
        <v>1271460</v>
      </c>
      <c r="F26" s="204">
        <v>-14.12222247738335</v>
      </c>
    </row>
    <row r="27" spans="1:7" ht="15.6" customHeight="1" x14ac:dyDescent="0.25">
      <c r="A27" s="202" t="s">
        <v>173</v>
      </c>
      <c r="B27" s="203">
        <v>307694</v>
      </c>
      <c r="C27" s="203">
        <v>278574</v>
      </c>
      <c r="D27" s="203">
        <v>1709431</v>
      </c>
      <c r="E27" s="203">
        <v>1786089</v>
      </c>
      <c r="F27" s="204">
        <v>4.4844161595291041</v>
      </c>
    </row>
    <row r="28" spans="1:7" ht="15.6" customHeight="1" x14ac:dyDescent="0.25">
      <c r="A28" s="202" t="s">
        <v>177</v>
      </c>
      <c r="B28" s="203">
        <v>1026572</v>
      </c>
      <c r="C28" s="203">
        <v>980809</v>
      </c>
      <c r="D28" s="203">
        <v>6845777</v>
      </c>
      <c r="E28" s="203">
        <v>6413326</v>
      </c>
      <c r="F28" s="204">
        <v>-6.3170477215369374</v>
      </c>
    </row>
    <row r="29" spans="1:7" ht="15.6" customHeight="1" x14ac:dyDescent="0.25">
      <c r="A29" s="202" t="s">
        <v>178</v>
      </c>
      <c r="B29" s="203">
        <v>562986</v>
      </c>
      <c r="C29" s="203">
        <v>638516</v>
      </c>
      <c r="D29" s="203">
        <v>3446130</v>
      </c>
      <c r="E29" s="203">
        <v>3491680</v>
      </c>
      <c r="F29" s="204">
        <v>1.321772539051054</v>
      </c>
    </row>
    <row r="30" spans="1:7" ht="15.6" customHeight="1" x14ac:dyDescent="0.25">
      <c r="A30" s="202" t="s">
        <v>179</v>
      </c>
      <c r="B30" s="203">
        <v>276245</v>
      </c>
      <c r="C30" s="203">
        <v>307741</v>
      </c>
      <c r="D30" s="203">
        <v>2053551</v>
      </c>
      <c r="E30" s="203">
        <v>2012630</v>
      </c>
      <c r="F30" s="204">
        <v>-1.9926946055880701</v>
      </c>
    </row>
    <row r="31" spans="1:7" ht="15.6" customHeight="1" x14ac:dyDescent="0.25">
      <c r="A31" s="202" t="s">
        <v>180</v>
      </c>
      <c r="B31" s="203">
        <v>2305376</v>
      </c>
      <c r="C31" s="203">
        <v>2463952</v>
      </c>
      <c r="D31" s="203">
        <v>14198754</v>
      </c>
      <c r="E31" s="203">
        <v>15120746</v>
      </c>
      <c r="F31" s="204">
        <v>6.4934711876830846</v>
      </c>
    </row>
    <row r="32" spans="1:7" ht="15.6" customHeight="1" x14ac:dyDescent="0.25">
      <c r="A32" s="202" t="s">
        <v>181</v>
      </c>
      <c r="B32" s="203">
        <v>7066061</v>
      </c>
      <c r="C32" s="203">
        <v>7035618</v>
      </c>
      <c r="D32" s="203">
        <v>40908386</v>
      </c>
      <c r="E32" s="203">
        <v>39642983</v>
      </c>
      <c r="F32" s="204">
        <v>-3.0932606336510129</v>
      </c>
    </row>
    <row r="33" spans="1:6" ht="15.6" customHeight="1" x14ac:dyDescent="0.25">
      <c r="A33" s="202" t="s">
        <v>182</v>
      </c>
      <c r="B33" s="203">
        <v>526459</v>
      </c>
      <c r="C33" s="203">
        <v>487234</v>
      </c>
      <c r="D33" s="203">
        <v>2677056</v>
      </c>
      <c r="E33" s="203">
        <v>2619072</v>
      </c>
      <c r="F33" s="204">
        <v>-2.1659614143297721</v>
      </c>
    </row>
    <row r="34" spans="1:6" ht="15.6" customHeight="1" x14ac:dyDescent="0.25">
      <c r="A34" s="202" t="s">
        <v>183</v>
      </c>
      <c r="B34" s="203">
        <v>159906</v>
      </c>
      <c r="C34" s="203">
        <v>152928</v>
      </c>
      <c r="D34" s="203">
        <v>760229</v>
      </c>
      <c r="E34" s="203">
        <v>819667</v>
      </c>
      <c r="F34" s="204">
        <v>7.8184336561746486</v>
      </c>
    </row>
    <row r="35" spans="1:6" ht="15.6" customHeight="1" x14ac:dyDescent="0.25">
      <c r="A35" s="170" t="s">
        <v>153</v>
      </c>
      <c r="B35" s="192">
        <f>SUM(B7:B34)</f>
        <v>44062202</v>
      </c>
      <c r="C35" s="192">
        <f>SUM(C7:C34)</f>
        <v>45676839</v>
      </c>
      <c r="D35" s="90">
        <f>SUM(D7:D34)</f>
        <v>267994292</v>
      </c>
      <c r="E35" s="92">
        <f>SUM(E7:E34)</f>
        <v>269957548</v>
      </c>
      <c r="F35" s="154">
        <f>E35*100/D35-100</f>
        <v>0.73257381168401992</v>
      </c>
    </row>
    <row r="36" spans="1:6" ht="15.6" customHeight="1" x14ac:dyDescent="0.25">
      <c r="A36" s="87" t="s">
        <v>52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65" priority="2">
      <formula>MOD(ROW(),2)=0</formula>
    </cfRule>
  </conditionalFormatting>
  <conditionalFormatting sqref="F7:F35">
    <cfRule type="expression" dxfId="6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AEB80-8218-4D90-B694-596E7B25D35D}">
  <sheetPr codeName="Hoja8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55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1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1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688559</v>
      </c>
      <c r="C7" s="203">
        <v>798041</v>
      </c>
      <c r="D7" s="203">
        <v>4472129</v>
      </c>
      <c r="E7" s="203">
        <v>4516186</v>
      </c>
      <c r="F7" s="204">
        <v>0.98514600093155025</v>
      </c>
      <c r="G7" s="51"/>
    </row>
    <row r="8" spans="1:14" ht="15.6" customHeight="1" x14ac:dyDescent="0.25">
      <c r="A8" s="202" t="s">
        <v>11</v>
      </c>
      <c r="B8" s="203">
        <v>6400</v>
      </c>
      <c r="C8" s="203">
        <v>8525</v>
      </c>
      <c r="D8" s="203">
        <v>27440</v>
      </c>
      <c r="E8" s="203">
        <v>46390</v>
      </c>
      <c r="F8" s="204">
        <v>69.059766763848387</v>
      </c>
      <c r="G8" s="20"/>
    </row>
    <row r="9" spans="1:14" ht="15.6" customHeight="1" x14ac:dyDescent="0.25">
      <c r="A9" s="202" t="s">
        <v>8</v>
      </c>
      <c r="B9" s="203">
        <v>16003</v>
      </c>
      <c r="C9" s="203">
        <v>15184</v>
      </c>
      <c r="D9" s="203">
        <v>47666</v>
      </c>
      <c r="E9" s="203">
        <v>84402</v>
      </c>
      <c r="F9" s="204">
        <v>77.069609365165945</v>
      </c>
      <c r="G9" s="20"/>
    </row>
    <row r="10" spans="1:14" ht="15.6" customHeight="1" x14ac:dyDescent="0.25">
      <c r="A10" s="202" t="s">
        <v>10</v>
      </c>
      <c r="B10" s="203">
        <v>46094</v>
      </c>
      <c r="C10" s="203">
        <v>55821</v>
      </c>
      <c r="D10" s="203">
        <v>308734</v>
      </c>
      <c r="E10" s="203">
        <v>305262</v>
      </c>
      <c r="F10" s="204">
        <v>-1.1245926914431119</v>
      </c>
    </row>
    <row r="11" spans="1:14" ht="15.6" customHeight="1" x14ac:dyDescent="0.25">
      <c r="A11" s="202" t="s">
        <v>9</v>
      </c>
      <c r="B11" s="203">
        <v>2050536</v>
      </c>
      <c r="C11" s="203">
        <v>2369562</v>
      </c>
      <c r="D11" s="203">
        <v>13959014</v>
      </c>
      <c r="E11" s="203">
        <v>13664065</v>
      </c>
      <c r="F11" s="204">
        <v>-2.1129644257108708</v>
      </c>
    </row>
    <row r="12" spans="1:14" ht="15.6" customHeight="1" x14ac:dyDescent="0.25">
      <c r="A12" s="202" t="s">
        <v>6</v>
      </c>
      <c r="B12" s="203">
        <v>81319</v>
      </c>
      <c r="C12" s="203">
        <v>41969</v>
      </c>
      <c r="D12" s="203">
        <v>447765</v>
      </c>
      <c r="E12" s="203">
        <v>396620</v>
      </c>
      <c r="F12" s="204">
        <v>-11.42228624390026</v>
      </c>
    </row>
    <row r="13" spans="1:14" ht="15.6" customHeight="1" x14ac:dyDescent="0.25">
      <c r="A13" s="202" t="s">
        <v>175</v>
      </c>
      <c r="B13" s="203">
        <v>163210</v>
      </c>
      <c r="C13" s="203">
        <v>182630</v>
      </c>
      <c r="D13" s="203">
        <v>742896</v>
      </c>
      <c r="E13" s="203">
        <v>747972</v>
      </c>
      <c r="F13" s="204">
        <v>0.68327195192867407</v>
      </c>
    </row>
    <row r="14" spans="1:14" ht="15.6" customHeight="1" x14ac:dyDescent="0.25">
      <c r="A14" s="202" t="s">
        <v>148</v>
      </c>
      <c r="B14" s="203">
        <v>1514888</v>
      </c>
      <c r="C14" s="203">
        <v>1288293</v>
      </c>
      <c r="D14" s="203">
        <v>8192006</v>
      </c>
      <c r="E14" s="203">
        <v>8524575</v>
      </c>
      <c r="F14" s="204">
        <v>4.0596772023848624</v>
      </c>
    </row>
    <row r="15" spans="1:14" ht="15.6" customHeight="1" x14ac:dyDescent="0.25">
      <c r="A15" s="202" t="s">
        <v>145</v>
      </c>
      <c r="B15" s="203">
        <v>990159</v>
      </c>
      <c r="C15" s="203">
        <v>1796269</v>
      </c>
      <c r="D15" s="203">
        <v>9007424</v>
      </c>
      <c r="E15" s="203">
        <v>11174024</v>
      </c>
      <c r="F15" s="204">
        <v>24.053491875146548</v>
      </c>
    </row>
    <row r="16" spans="1:14" ht="15.6" customHeight="1" x14ac:dyDescent="0.5">
      <c r="A16" s="202" t="s">
        <v>144</v>
      </c>
      <c r="B16" s="203">
        <v>1871438</v>
      </c>
      <c r="C16" s="203">
        <v>1924310</v>
      </c>
      <c r="D16" s="203">
        <v>12490484</v>
      </c>
      <c r="E16" s="203">
        <v>12872131</v>
      </c>
      <c r="F16" s="204">
        <v>3.0555020926330769</v>
      </c>
      <c r="G16" s="15"/>
    </row>
    <row r="17" spans="1:7" ht="15.6" customHeight="1" x14ac:dyDescent="0.35">
      <c r="A17" s="202" t="s">
        <v>150</v>
      </c>
      <c r="B17" s="203">
        <v>796377</v>
      </c>
      <c r="C17" s="203">
        <v>649370</v>
      </c>
      <c r="D17" s="203">
        <v>4663976</v>
      </c>
      <c r="E17" s="203">
        <v>4600630</v>
      </c>
      <c r="F17" s="204">
        <v>-1.358197383519979</v>
      </c>
      <c r="G17" s="16"/>
    </row>
    <row r="18" spans="1:7" ht="15.6" customHeight="1" x14ac:dyDescent="0.25">
      <c r="A18" s="202" t="s">
        <v>147</v>
      </c>
      <c r="B18" s="203">
        <v>62911</v>
      </c>
      <c r="C18" s="203">
        <v>53961</v>
      </c>
      <c r="D18" s="203">
        <v>374879</v>
      </c>
      <c r="E18" s="203">
        <v>399565</v>
      </c>
      <c r="F18" s="204">
        <v>6.5850581120841687</v>
      </c>
    </row>
    <row r="19" spans="1:7" ht="15.6" customHeight="1" x14ac:dyDescent="0.25">
      <c r="A19" s="202" t="s">
        <v>143</v>
      </c>
      <c r="B19" s="203">
        <v>239027</v>
      </c>
      <c r="C19" s="203">
        <v>204789</v>
      </c>
      <c r="D19" s="203">
        <v>1239984</v>
      </c>
      <c r="E19" s="203">
        <v>1612906</v>
      </c>
      <c r="F19" s="204">
        <v>30.074742899908379</v>
      </c>
    </row>
    <row r="20" spans="1:7" ht="15.6" customHeight="1" x14ac:dyDescent="0.25">
      <c r="A20" s="202" t="s">
        <v>142</v>
      </c>
      <c r="B20" s="203">
        <v>137442</v>
      </c>
      <c r="C20" s="203">
        <v>119805</v>
      </c>
      <c r="D20" s="203">
        <v>777743</v>
      </c>
      <c r="E20" s="203">
        <v>830242</v>
      </c>
      <c r="F20" s="204">
        <v>6.7501732577470941</v>
      </c>
    </row>
    <row r="21" spans="1:7" ht="15.6" customHeight="1" x14ac:dyDescent="0.25">
      <c r="A21" s="202" t="s">
        <v>149</v>
      </c>
      <c r="B21" s="203">
        <v>1570978</v>
      </c>
      <c r="C21" s="203">
        <v>1983254</v>
      </c>
      <c r="D21" s="203">
        <v>10614524</v>
      </c>
      <c r="E21" s="203">
        <v>10840678</v>
      </c>
      <c r="F21" s="204">
        <v>2.1306089656022209</v>
      </c>
    </row>
    <row r="22" spans="1:7" ht="15.6" customHeight="1" x14ac:dyDescent="0.25">
      <c r="A22" s="202" t="s">
        <v>146</v>
      </c>
      <c r="B22" s="203">
        <v>838996</v>
      </c>
      <c r="C22" s="203">
        <v>1048028</v>
      </c>
      <c r="D22" s="203">
        <v>5298208</v>
      </c>
      <c r="E22" s="203">
        <v>5455808</v>
      </c>
      <c r="F22" s="204">
        <v>2.9745906540475602</v>
      </c>
    </row>
    <row r="23" spans="1:7" ht="15.6" customHeight="1" x14ac:dyDescent="0.25">
      <c r="A23" s="202" t="s">
        <v>165</v>
      </c>
      <c r="B23" s="203">
        <v>1450</v>
      </c>
      <c r="C23" s="203">
        <v>6795</v>
      </c>
      <c r="D23" s="203">
        <v>41814</v>
      </c>
      <c r="E23" s="203">
        <v>54088</v>
      </c>
      <c r="F23" s="204">
        <v>29.353804945711971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5171</v>
      </c>
      <c r="C25" s="203">
        <v>4234</v>
      </c>
      <c r="D25" s="203">
        <v>30482</v>
      </c>
      <c r="E25" s="203">
        <v>34588</v>
      </c>
      <c r="F25" s="204">
        <v>13.47024473459747</v>
      </c>
    </row>
    <row r="26" spans="1:7" ht="15.6" customHeight="1" x14ac:dyDescent="0.25">
      <c r="A26" s="202" t="s">
        <v>152</v>
      </c>
      <c r="B26" s="203">
        <v>114596</v>
      </c>
      <c r="C26" s="203">
        <v>103303</v>
      </c>
      <c r="D26" s="203">
        <v>697415</v>
      </c>
      <c r="E26" s="203">
        <v>745532</v>
      </c>
      <c r="F26" s="204">
        <v>6.8993354028806371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270983</v>
      </c>
      <c r="C28" s="203">
        <v>256080</v>
      </c>
      <c r="D28" s="203">
        <v>2046057</v>
      </c>
      <c r="E28" s="203">
        <v>1898160</v>
      </c>
      <c r="F28" s="204">
        <v>-7.2283909979047536</v>
      </c>
    </row>
    <row r="29" spans="1:7" ht="15.6" customHeight="1" x14ac:dyDescent="0.25">
      <c r="A29" s="202" t="s">
        <v>178</v>
      </c>
      <c r="B29" s="203">
        <v>24483</v>
      </c>
      <c r="C29" s="203">
        <v>16835</v>
      </c>
      <c r="D29" s="203">
        <v>104328</v>
      </c>
      <c r="E29" s="203">
        <v>107983</v>
      </c>
      <c r="F29" s="204">
        <v>3.5033739743884671</v>
      </c>
    </row>
    <row r="30" spans="1:7" ht="15.6" customHeight="1" x14ac:dyDescent="0.25">
      <c r="A30" s="202" t="s">
        <v>179</v>
      </c>
      <c r="B30" s="203">
        <v>29548</v>
      </c>
      <c r="C30" s="203">
        <v>49183</v>
      </c>
      <c r="D30" s="203">
        <v>223158</v>
      </c>
      <c r="E30" s="203">
        <v>324770</v>
      </c>
      <c r="F30" s="204">
        <v>45.533657767142557</v>
      </c>
    </row>
    <row r="31" spans="1:7" ht="15.6" customHeight="1" x14ac:dyDescent="0.25">
      <c r="A31" s="202" t="s">
        <v>180</v>
      </c>
      <c r="B31" s="203">
        <v>1466349</v>
      </c>
      <c r="C31" s="203">
        <v>1687949</v>
      </c>
      <c r="D31" s="203">
        <v>9173728</v>
      </c>
      <c r="E31" s="203">
        <v>9894631</v>
      </c>
      <c r="F31" s="204">
        <v>7.8583428678068543</v>
      </c>
    </row>
    <row r="32" spans="1:7" ht="15.6" customHeight="1" x14ac:dyDescent="0.25">
      <c r="A32" s="202" t="s">
        <v>181</v>
      </c>
      <c r="B32" s="203">
        <v>355333</v>
      </c>
      <c r="C32" s="203">
        <v>212208</v>
      </c>
      <c r="D32" s="203">
        <v>2031208</v>
      </c>
      <c r="E32" s="203">
        <v>2105559</v>
      </c>
      <c r="F32" s="204">
        <v>3.6604326095604161</v>
      </c>
    </row>
    <row r="33" spans="1:6" ht="15.6" customHeight="1" x14ac:dyDescent="0.25">
      <c r="A33" s="202" t="s">
        <v>182</v>
      </c>
      <c r="B33" s="203">
        <v>4197</v>
      </c>
      <c r="C33" s="203">
        <v>0</v>
      </c>
      <c r="D33" s="203">
        <v>10655</v>
      </c>
      <c r="E33" s="203">
        <v>19480</v>
      </c>
      <c r="F33" s="204">
        <v>82.824964805255746</v>
      </c>
    </row>
    <row r="34" spans="1:6" ht="15.6" customHeight="1" x14ac:dyDescent="0.25">
      <c r="A34" s="202" t="s">
        <v>183</v>
      </c>
      <c r="B34" s="203">
        <v>42285</v>
      </c>
      <c r="C34" s="203">
        <v>24050</v>
      </c>
      <c r="D34" s="203">
        <v>181923</v>
      </c>
      <c r="E34" s="203">
        <v>129642</v>
      </c>
      <c r="F34" s="204">
        <v>-28.73798255305816</v>
      </c>
    </row>
    <row r="35" spans="1:6" ht="15.6" customHeight="1" x14ac:dyDescent="0.25">
      <c r="A35" s="170" t="s">
        <v>153</v>
      </c>
      <c r="B35" s="90">
        <f>SUM(B7:B34)</f>
        <v>13388732</v>
      </c>
      <c r="C35" s="91">
        <f>SUM(C7:C34)</f>
        <v>14900448</v>
      </c>
      <c r="D35" s="90">
        <f>SUM(D7:D34)</f>
        <v>87205640</v>
      </c>
      <c r="E35" s="92">
        <f>SUM(E7:E34)</f>
        <v>91385889</v>
      </c>
      <c r="F35" s="154">
        <f>E35*100/D35-100</f>
        <v>4.793553490347648</v>
      </c>
    </row>
    <row r="36" spans="1:6" ht="15.6" customHeight="1" x14ac:dyDescent="0.25">
      <c r="A36" s="87" t="s">
        <v>56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63" priority="2">
      <formula>MOD(ROW(),2)=0</formula>
    </cfRule>
  </conditionalFormatting>
  <conditionalFormatting sqref="F7:F35">
    <cfRule type="expression" dxfId="6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3574A-22B3-49ED-B01C-273EA7EDC7A7}">
  <sheetPr codeName="Hoja9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57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185671</v>
      </c>
      <c r="C7" s="203">
        <v>238321</v>
      </c>
      <c r="D7" s="203">
        <v>1732724</v>
      </c>
      <c r="E7" s="203">
        <v>1592229</v>
      </c>
      <c r="F7" s="204">
        <v>-8.1083311594922236</v>
      </c>
      <c r="G7" s="51"/>
    </row>
    <row r="8" spans="1:14" ht="15.6" customHeight="1" x14ac:dyDescent="0.25">
      <c r="A8" s="202" t="s">
        <v>11</v>
      </c>
      <c r="B8" s="203">
        <v>49286</v>
      </c>
      <c r="C8" s="203">
        <v>100445</v>
      </c>
      <c r="D8" s="203">
        <v>623698</v>
      </c>
      <c r="E8" s="203">
        <v>627140</v>
      </c>
      <c r="F8" s="204">
        <v>0.55186965486501549</v>
      </c>
      <c r="G8" s="20"/>
    </row>
    <row r="9" spans="1:14" ht="15.6" customHeight="1" x14ac:dyDescent="0.25">
      <c r="A9" s="202" t="s">
        <v>8</v>
      </c>
      <c r="B9" s="203">
        <v>186770</v>
      </c>
      <c r="C9" s="203">
        <v>433472</v>
      </c>
      <c r="D9" s="203">
        <v>1993630</v>
      </c>
      <c r="E9" s="203">
        <v>2281555</v>
      </c>
      <c r="F9" s="204">
        <v>14.44224856166892</v>
      </c>
      <c r="G9" s="20"/>
    </row>
    <row r="10" spans="1:14" ht="15.6" customHeight="1" x14ac:dyDescent="0.25">
      <c r="A10" s="202" t="s">
        <v>10</v>
      </c>
      <c r="B10" s="203">
        <v>221454</v>
      </c>
      <c r="C10" s="203">
        <v>211799</v>
      </c>
      <c r="D10" s="203">
        <v>1287458</v>
      </c>
      <c r="E10" s="203">
        <v>1174030</v>
      </c>
      <c r="F10" s="204">
        <v>-8.8102291492227351</v>
      </c>
    </row>
    <row r="11" spans="1:14" ht="15.6" customHeight="1" x14ac:dyDescent="0.25">
      <c r="A11" s="202" t="s">
        <v>9</v>
      </c>
      <c r="B11" s="203">
        <v>14784</v>
      </c>
      <c r="C11" s="203">
        <v>25384</v>
      </c>
      <c r="D11" s="203">
        <v>169725</v>
      </c>
      <c r="E11" s="203">
        <v>133791</v>
      </c>
      <c r="F11" s="204">
        <v>-21.17189571365444</v>
      </c>
    </row>
    <row r="12" spans="1:14" ht="15.6" customHeight="1" x14ac:dyDescent="0.25">
      <c r="A12" s="202" t="s">
        <v>6</v>
      </c>
      <c r="B12" s="203">
        <v>165235</v>
      </c>
      <c r="C12" s="203">
        <v>313445</v>
      </c>
      <c r="D12" s="203">
        <v>833253</v>
      </c>
      <c r="E12" s="203">
        <v>1204304</v>
      </c>
      <c r="F12" s="204">
        <v>44.530412731787351</v>
      </c>
    </row>
    <row r="13" spans="1:14" ht="15.6" customHeight="1" x14ac:dyDescent="0.25">
      <c r="A13" s="202" t="s">
        <v>175</v>
      </c>
      <c r="B13" s="203">
        <v>33598</v>
      </c>
      <c r="C13" s="203">
        <v>23882</v>
      </c>
      <c r="D13" s="203">
        <v>178741</v>
      </c>
      <c r="E13" s="203">
        <v>159557</v>
      </c>
      <c r="F13" s="204">
        <v>-10.73284808745615</v>
      </c>
    </row>
    <row r="14" spans="1:14" ht="15.6" customHeight="1" x14ac:dyDescent="0.25">
      <c r="A14" s="202" t="s">
        <v>148</v>
      </c>
      <c r="B14" s="203">
        <v>329123</v>
      </c>
      <c r="C14" s="203">
        <v>290216</v>
      </c>
      <c r="D14" s="203">
        <v>1824869</v>
      </c>
      <c r="E14" s="203">
        <v>1935792</v>
      </c>
      <c r="F14" s="204">
        <v>6.0784089159276684</v>
      </c>
    </row>
    <row r="15" spans="1:14" ht="15.6" customHeight="1" x14ac:dyDescent="0.25">
      <c r="A15" s="202" t="s">
        <v>145</v>
      </c>
      <c r="B15" s="203">
        <v>356533</v>
      </c>
      <c r="C15" s="203">
        <v>351578</v>
      </c>
      <c r="D15" s="203">
        <v>2219333</v>
      </c>
      <c r="E15" s="203">
        <v>1957765</v>
      </c>
      <c r="F15" s="204">
        <v>-11.785883416323729</v>
      </c>
    </row>
    <row r="16" spans="1:14" ht="15.6" customHeight="1" x14ac:dyDescent="0.5">
      <c r="A16" s="202" t="s">
        <v>144</v>
      </c>
      <c r="B16" s="203">
        <v>360609</v>
      </c>
      <c r="C16" s="203">
        <v>597979</v>
      </c>
      <c r="D16" s="203">
        <v>3106905</v>
      </c>
      <c r="E16" s="203">
        <v>4071775</v>
      </c>
      <c r="F16" s="204">
        <v>31.055664721000479</v>
      </c>
      <c r="G16" s="15"/>
    </row>
    <row r="17" spans="1:7" ht="15.6" customHeight="1" x14ac:dyDescent="0.35">
      <c r="A17" s="202" t="s">
        <v>150</v>
      </c>
      <c r="B17" s="203">
        <v>834717</v>
      </c>
      <c r="C17" s="203">
        <v>786937</v>
      </c>
      <c r="D17" s="203">
        <v>3893111</v>
      </c>
      <c r="E17" s="203">
        <v>4269722</v>
      </c>
      <c r="F17" s="204">
        <v>9.6737801722067474</v>
      </c>
      <c r="G17" s="16"/>
    </row>
    <row r="18" spans="1:7" ht="15.6" customHeight="1" x14ac:dyDescent="0.25">
      <c r="A18" s="202" t="s">
        <v>147</v>
      </c>
      <c r="B18" s="203">
        <v>1300</v>
      </c>
      <c r="C18" s="203">
        <v>0</v>
      </c>
      <c r="D18" s="203">
        <v>4000</v>
      </c>
      <c r="E18" s="203">
        <v>4907</v>
      </c>
      <c r="F18" s="204">
        <v>22.675000000000001</v>
      </c>
    </row>
    <row r="19" spans="1:7" ht="15.6" customHeight="1" x14ac:dyDescent="0.25">
      <c r="A19" s="202" t="s">
        <v>143</v>
      </c>
      <c r="B19" s="203">
        <v>292452</v>
      </c>
      <c r="C19" s="203">
        <v>246693</v>
      </c>
      <c r="D19" s="203">
        <v>1645220</v>
      </c>
      <c r="E19" s="203">
        <v>1531264</v>
      </c>
      <c r="F19" s="204">
        <v>-6.926490074275776</v>
      </c>
    </row>
    <row r="20" spans="1:7" ht="15.6" customHeight="1" x14ac:dyDescent="0.25">
      <c r="A20" s="202" t="s">
        <v>142</v>
      </c>
      <c r="B20" s="203">
        <v>1179962</v>
      </c>
      <c r="C20" s="203">
        <v>725213</v>
      </c>
      <c r="D20" s="203">
        <v>7086907</v>
      </c>
      <c r="E20" s="203">
        <v>4501118</v>
      </c>
      <c r="F20" s="204">
        <v>-36.486848211779837</v>
      </c>
    </row>
    <row r="21" spans="1:7" ht="15.6" customHeight="1" x14ac:dyDescent="0.25">
      <c r="A21" s="202" t="s">
        <v>149</v>
      </c>
      <c r="B21" s="203">
        <v>586473</v>
      </c>
      <c r="C21" s="203">
        <v>475383</v>
      </c>
      <c r="D21" s="203">
        <v>2755094</v>
      </c>
      <c r="E21" s="203">
        <v>2544268</v>
      </c>
      <c r="F21" s="204">
        <v>-7.6522252961242012</v>
      </c>
    </row>
    <row r="22" spans="1:7" ht="15.6" customHeight="1" x14ac:dyDescent="0.25">
      <c r="A22" s="202" t="s">
        <v>146</v>
      </c>
      <c r="B22" s="203">
        <v>48008</v>
      </c>
      <c r="C22" s="203">
        <v>47458</v>
      </c>
      <c r="D22" s="203">
        <v>233599</v>
      </c>
      <c r="E22" s="203">
        <v>253506</v>
      </c>
      <c r="F22" s="204">
        <v>8.5218686723830217</v>
      </c>
    </row>
    <row r="23" spans="1:7" ht="15.6" customHeight="1" x14ac:dyDescent="0.25">
      <c r="A23" s="202" t="s">
        <v>165</v>
      </c>
      <c r="B23" s="203">
        <v>92975</v>
      </c>
      <c r="C23" s="203">
        <v>113835</v>
      </c>
      <c r="D23" s="203">
        <v>501046</v>
      </c>
      <c r="E23" s="203">
        <v>481937</v>
      </c>
      <c r="F23" s="204">
        <v>-3.8138214854524359</v>
      </c>
    </row>
    <row r="24" spans="1:7" ht="15.6" customHeight="1" x14ac:dyDescent="0.25">
      <c r="A24" s="202" t="s">
        <v>141</v>
      </c>
      <c r="B24" s="203">
        <v>89950</v>
      </c>
      <c r="C24" s="203">
        <v>9261</v>
      </c>
      <c r="D24" s="203">
        <v>579514</v>
      </c>
      <c r="E24" s="203">
        <v>401444</v>
      </c>
      <c r="F24" s="204">
        <v>-30.72747164002941</v>
      </c>
    </row>
    <row r="25" spans="1:7" ht="15.6" customHeight="1" x14ac:dyDescent="0.25">
      <c r="A25" s="202" t="s">
        <v>140</v>
      </c>
      <c r="B25" s="203">
        <v>4507</v>
      </c>
      <c r="C25" s="203">
        <v>0</v>
      </c>
      <c r="D25" s="203">
        <v>8374</v>
      </c>
      <c r="E25" s="203">
        <v>10997</v>
      </c>
      <c r="F25" s="204">
        <v>31.323143061858129</v>
      </c>
    </row>
    <row r="26" spans="1:7" ht="15.6" customHeight="1" x14ac:dyDescent="0.25">
      <c r="A26" s="202" t="s">
        <v>152</v>
      </c>
      <c r="B26" s="203">
        <v>96743</v>
      </c>
      <c r="C26" s="203">
        <v>54839</v>
      </c>
      <c r="D26" s="203">
        <v>391630</v>
      </c>
      <c r="E26" s="203">
        <v>451876</v>
      </c>
      <c r="F26" s="204">
        <v>15.383397594668439</v>
      </c>
    </row>
    <row r="27" spans="1:7" ht="15.6" customHeight="1" x14ac:dyDescent="0.25">
      <c r="A27" s="202" t="s">
        <v>173</v>
      </c>
      <c r="B27" s="203">
        <v>75559</v>
      </c>
      <c r="C27" s="203">
        <v>45618</v>
      </c>
      <c r="D27" s="203">
        <v>501254</v>
      </c>
      <c r="E27" s="203">
        <v>402162</v>
      </c>
      <c r="F27" s="204">
        <v>-19.768819799941749</v>
      </c>
    </row>
    <row r="28" spans="1:7" ht="15.6" customHeight="1" x14ac:dyDescent="0.25">
      <c r="A28" s="202" t="s">
        <v>177</v>
      </c>
      <c r="B28" s="203">
        <v>33417</v>
      </c>
      <c r="C28" s="203">
        <v>41253</v>
      </c>
      <c r="D28" s="203">
        <v>197351</v>
      </c>
      <c r="E28" s="203">
        <v>191652</v>
      </c>
      <c r="F28" s="204">
        <v>-2.8877482252433428</v>
      </c>
    </row>
    <row r="29" spans="1:7" ht="15.6" customHeight="1" x14ac:dyDescent="0.25">
      <c r="A29" s="202" t="s">
        <v>178</v>
      </c>
      <c r="B29" s="203">
        <v>234286</v>
      </c>
      <c r="C29" s="203">
        <v>313248</v>
      </c>
      <c r="D29" s="203">
        <v>1468400</v>
      </c>
      <c r="E29" s="203">
        <v>1497648</v>
      </c>
      <c r="F29" s="204">
        <v>1.991827839825661</v>
      </c>
    </row>
    <row r="30" spans="1:7" ht="15.6" customHeight="1" x14ac:dyDescent="0.25">
      <c r="A30" s="202" t="s">
        <v>179</v>
      </c>
      <c r="B30" s="203">
        <v>118305</v>
      </c>
      <c r="C30" s="203">
        <v>100263</v>
      </c>
      <c r="D30" s="203">
        <v>1009334</v>
      </c>
      <c r="E30" s="203">
        <v>817415</v>
      </c>
      <c r="F30" s="204">
        <v>-19.014419409234211</v>
      </c>
    </row>
    <row r="31" spans="1:7" ht="15.6" customHeight="1" x14ac:dyDescent="0.25">
      <c r="A31" s="202" t="s">
        <v>180</v>
      </c>
      <c r="B31" s="203">
        <v>639330</v>
      </c>
      <c r="C31" s="203">
        <v>630544</v>
      </c>
      <c r="D31" s="203">
        <v>4002151</v>
      </c>
      <c r="E31" s="203">
        <v>4302546</v>
      </c>
      <c r="F31" s="204">
        <v>7.5058387352201379</v>
      </c>
    </row>
    <row r="32" spans="1:7" ht="15.6" customHeight="1" x14ac:dyDescent="0.25">
      <c r="A32" s="202" t="s">
        <v>181</v>
      </c>
      <c r="B32" s="203">
        <v>154511</v>
      </c>
      <c r="C32" s="203">
        <v>73156</v>
      </c>
      <c r="D32" s="203">
        <v>1271828</v>
      </c>
      <c r="E32" s="203">
        <v>1099443</v>
      </c>
      <c r="F32" s="204">
        <v>-13.554112663033051</v>
      </c>
    </row>
    <row r="33" spans="1:6" ht="15.6" customHeight="1" x14ac:dyDescent="0.25">
      <c r="A33" s="202" t="s">
        <v>182</v>
      </c>
      <c r="B33" s="203">
        <v>28863</v>
      </c>
      <c r="C33" s="203">
        <v>26158</v>
      </c>
      <c r="D33" s="203">
        <v>147446</v>
      </c>
      <c r="E33" s="203">
        <v>131918</v>
      </c>
      <c r="F33" s="204">
        <v>-10.531313158715729</v>
      </c>
    </row>
    <row r="34" spans="1:6" ht="15.6" customHeight="1" x14ac:dyDescent="0.25">
      <c r="A34" s="202" t="s">
        <v>183</v>
      </c>
      <c r="B34" s="203">
        <v>41703</v>
      </c>
      <c r="C34" s="203">
        <v>37733</v>
      </c>
      <c r="D34" s="203">
        <v>180104</v>
      </c>
      <c r="E34" s="203">
        <v>209785</v>
      </c>
      <c r="F34" s="204">
        <v>16.479922711322349</v>
      </c>
    </row>
    <row r="35" spans="1:6" ht="15.6" customHeight="1" x14ac:dyDescent="0.25">
      <c r="A35" s="170" t="s">
        <v>153</v>
      </c>
      <c r="B35" s="90">
        <f>SUM(B7:B34)</f>
        <v>6456124</v>
      </c>
      <c r="C35" s="91">
        <f>SUM(C7:C34)</f>
        <v>6314113</v>
      </c>
      <c r="D35" s="90">
        <f>SUM(D7:D34)</f>
        <v>39846699</v>
      </c>
      <c r="E35" s="92">
        <f>SUM(E7:E34)</f>
        <v>38241546</v>
      </c>
      <c r="F35" s="154">
        <f>E35*100/D35-100</f>
        <v>-4.0283211414827633</v>
      </c>
    </row>
    <row r="36" spans="1:6" ht="15.6" customHeight="1" x14ac:dyDescent="0.25">
      <c r="A36" s="87" t="s">
        <v>56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61" priority="2">
      <formula>MOD(ROW(),2)=0</formula>
    </cfRule>
  </conditionalFormatting>
  <conditionalFormatting sqref="F7:F35">
    <cfRule type="expression" dxfId="6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635FB22F-BDB4-4FD1-AFF0-CD2A6598EAEE}">
  <ds:schemaRefs/>
</ds:datastoreItem>
</file>

<file path=customXml/itemProps2.xml><?xml version="1.0" encoding="utf-8"?>
<ds:datastoreItem xmlns:ds="http://schemas.openxmlformats.org/officeDocument/2006/customXml" ds:itemID="{1DF40704-024A-4A26-9DC1-3207D90A633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45</vt:i4>
      </vt:variant>
      <vt:variant>
        <vt:lpstr>Rangos con nombre</vt:lpstr>
      </vt:variant>
      <vt:variant>
        <vt:i4>44</vt:i4>
      </vt:variant>
    </vt:vector>
  </HeadingPairs>
  <TitlesOfParts>
    <vt:vector size="89" baseType="lpstr">
      <vt:lpstr>Portada</vt:lpstr>
      <vt:lpstr>Cálculo</vt:lpstr>
      <vt:lpstr>Resumen general</vt:lpstr>
      <vt:lpstr>Resumen naturalezas3</vt:lpstr>
      <vt:lpstr>Resumen naturalezas</vt:lpstr>
      <vt:lpstr>Total tráfico</vt:lpstr>
      <vt:lpstr>Total presentación</vt:lpstr>
      <vt:lpstr>Líquidos</vt:lpstr>
      <vt:lpstr>Sólidos</vt:lpstr>
      <vt:lpstr>Mercancía general</vt:lpstr>
      <vt:lpstr>Mercancías contenedores</vt:lpstr>
      <vt:lpstr>Pesca</vt:lpstr>
      <vt:lpstr>Avituallamiento</vt:lpstr>
      <vt:lpstr>Avi. combustibles</vt:lpstr>
      <vt:lpstr>Tráfico interior</vt:lpstr>
      <vt:lpstr>Mercancías tránsito</vt:lpstr>
      <vt:lpstr>Mercan. contene. tránsito</vt:lpstr>
      <vt:lpstr>Ro-Ro</vt:lpstr>
      <vt:lpstr>Ro-Ro UTIS</vt:lpstr>
      <vt:lpstr>TEUS</vt:lpstr>
      <vt:lpstr>TEUS tránsito</vt:lpstr>
      <vt:lpstr>TEUS nacional</vt:lpstr>
      <vt:lpstr>TEUS exterior</vt:lpstr>
      <vt:lpstr>Buques número</vt:lpstr>
      <vt:lpstr>Buques GT</vt:lpstr>
      <vt:lpstr>Cruceros</vt:lpstr>
      <vt:lpstr>Pasajeros total</vt:lpstr>
      <vt:lpstr>Pasajeros regulares</vt:lpstr>
      <vt:lpstr>Pasajeros crucero</vt:lpstr>
      <vt:lpstr>Automóviles régimen pasaje</vt:lpstr>
      <vt:lpstr>Automóviles régimen mercancía</vt:lpstr>
      <vt:lpstr>Portada (2)</vt:lpstr>
      <vt:lpstr>Import total</vt:lpstr>
      <vt:lpstr>Import GL</vt:lpstr>
      <vt:lpstr>Import GS</vt:lpstr>
      <vt:lpstr>Import MG</vt:lpstr>
      <vt:lpstr>Export total</vt:lpstr>
      <vt:lpstr>Export GL</vt:lpstr>
      <vt:lpstr>Export GS</vt:lpstr>
      <vt:lpstr>Export MG</vt:lpstr>
      <vt:lpstr>Portada (3)</vt:lpstr>
      <vt:lpstr>Evolución Mensual (t)</vt:lpstr>
      <vt:lpstr>Evolución Mensual %</vt:lpstr>
      <vt:lpstr>Evolución Interanual (t)</vt:lpstr>
      <vt:lpstr>Evolución Interanual %</vt:lpstr>
      <vt:lpstr>'Automóviles régimen mercancía'!Área_de_impresión</vt:lpstr>
      <vt:lpstr>'Automóviles régimen pasaje'!Área_de_impresión</vt:lpstr>
      <vt:lpstr>'Avi. combustibles'!Área_de_impresión</vt:lpstr>
      <vt:lpstr>Avituallamiento!Área_de_impresión</vt:lpstr>
      <vt:lpstr>'Buques GT'!Área_de_impresión</vt:lpstr>
      <vt:lpstr>'Buques número'!Área_de_impresión</vt:lpstr>
      <vt:lpstr>Cruceros!Área_de_impresión</vt:lpstr>
      <vt:lpstr>'Evolución Interanual %'!Área_de_impresión</vt:lpstr>
      <vt:lpstr>'Evolución Interanual (t)'!Área_de_impresión</vt:lpstr>
      <vt:lpstr>'Evolución Mensual %'!Área_de_impresión</vt:lpstr>
      <vt:lpstr>'Evolución Mensual (t)'!Área_de_impresión</vt:lpstr>
      <vt:lpstr>'Export GL'!Área_de_impresión</vt:lpstr>
      <vt:lpstr>'Export GS'!Área_de_impresión</vt:lpstr>
      <vt:lpstr>'Export MG'!Área_de_impresión</vt:lpstr>
      <vt:lpstr>'Export total'!Área_de_impresión</vt:lpstr>
      <vt:lpstr>'Import GL'!Área_de_impresión</vt:lpstr>
      <vt:lpstr>'Import GS'!Área_de_impresión</vt:lpstr>
      <vt:lpstr>'Import MG'!Área_de_impresión</vt:lpstr>
      <vt:lpstr>'Import total'!Área_de_impresión</vt:lpstr>
      <vt:lpstr>Líquidos!Área_de_impresión</vt:lpstr>
      <vt:lpstr>'Mercan. contene. tránsito'!Área_de_impresión</vt:lpstr>
      <vt:lpstr>'Mercancía general'!Área_de_impresión</vt:lpstr>
      <vt:lpstr>'Mercancías contenedores'!Área_de_impresión</vt:lpstr>
      <vt:lpstr>'Mercancías tránsito'!Área_de_impresión</vt:lpstr>
      <vt:lpstr>'Pasajeros crucero'!Área_de_impresión</vt:lpstr>
      <vt:lpstr>'Pasajeros regulares'!Área_de_impresión</vt:lpstr>
      <vt:lpstr>'Pasajeros total'!Área_de_impresión</vt:lpstr>
      <vt:lpstr>Pesca!Área_de_impresión</vt:lpstr>
      <vt:lpstr>Portada!Área_de_impresión</vt:lpstr>
      <vt:lpstr>'Portada (2)'!Área_de_impresión</vt:lpstr>
      <vt:lpstr>'Portada (3)'!Área_de_impresión</vt:lpstr>
      <vt:lpstr>'Resumen general'!Área_de_impresión</vt:lpstr>
      <vt:lpstr>'Resumen naturalezas'!Área_de_impresión</vt:lpstr>
      <vt:lpstr>'Resumen naturalezas3'!Área_de_impresión</vt:lpstr>
      <vt:lpstr>'Ro-Ro'!Área_de_impresión</vt:lpstr>
      <vt:lpstr>'Ro-Ro UTIS'!Área_de_impresión</vt:lpstr>
      <vt:lpstr>Sólidos!Área_de_impresión</vt:lpstr>
      <vt:lpstr>TEUS!Área_de_impresión</vt:lpstr>
      <vt:lpstr>'TEUS exterior'!Área_de_impresión</vt:lpstr>
      <vt:lpstr>'TEUS nacional'!Área_de_impresión</vt:lpstr>
      <vt:lpstr>'TEUS tránsito'!Área_de_impresión</vt:lpstr>
      <vt:lpstr>'Total presentación'!Área_de_impresión</vt:lpstr>
      <vt:lpstr>'Total tráfico'!Área_de_impresión</vt:lpstr>
      <vt:lpstr>'Tráfico interior'!Área_de_impresión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Isabel Hortal Muñoz</dc:creator>
  <cp:keywords/>
  <dc:description/>
  <cp:lastModifiedBy>Isabel Hortal Muñoz</cp:lastModifiedBy>
  <cp:lastPrinted>2026-07-22T08:16:08Z</cp:lastPrinted>
  <dcterms:created xsi:type="dcterms:W3CDTF">2014-04-30T10:51:23Z</dcterms:created>
  <dcterms:modified xsi:type="dcterms:W3CDTF">2026-07-22T08:16:32Z</dcterms:modified>
  <cp:category/>
</cp:coreProperties>
</file>